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1775" windowHeight="5835" activeTab="0"/>
  </bookViews>
  <sheets>
    <sheet name="1" sheetId="1" r:id="rId1"/>
    <sheet name="2" sheetId="2" r:id="rId2"/>
    <sheet name="3" sheetId="3" r:id="rId3"/>
  </sheets>
  <definedNames>
    <definedName name="_xlnm.Print_Titles" localSheetId="1">'2'!$A:$B</definedName>
  </definedNames>
  <calcPr fullCalcOnLoad="1"/>
</workbook>
</file>

<file path=xl/comments1.xml><?xml version="1.0" encoding="utf-8"?>
<comments xmlns="http://schemas.openxmlformats.org/spreadsheetml/2006/main">
  <authors>
    <author>山梨県</author>
  </authors>
  <commentList>
    <comment ref="D52" authorId="0">
      <text>
        <r>
          <rPr>
            <b/>
            <sz val="9"/>
            <rFont val="ＭＳ Ｐゴシック"/>
            <family val="3"/>
          </rPr>
          <t>山梨県:</t>
        </r>
        <r>
          <rPr>
            <sz val="9"/>
            <rFont val="ＭＳ Ｐゴシック"/>
            <family val="3"/>
          </rPr>
          <t xml:space="preserve">
倍率９４パーセントだが
無視
</t>
        </r>
      </text>
    </comment>
  </commentList>
</comments>
</file>

<file path=xl/sharedStrings.xml><?xml version="1.0" encoding="utf-8"?>
<sst xmlns="http://schemas.openxmlformats.org/spreadsheetml/2006/main" count="307" uniqueCount="204">
  <si>
    <t>観光</t>
  </si>
  <si>
    <t>〃</t>
  </si>
  <si>
    <t>〃</t>
  </si>
  <si>
    <t>〃</t>
  </si>
  <si>
    <t>〃</t>
  </si>
  <si>
    <t>〃</t>
  </si>
  <si>
    <t>温泉地名</t>
  </si>
  <si>
    <t>位置</t>
  </si>
  <si>
    <t>主たる泉質名</t>
  </si>
  <si>
    <t>宿泊施設数</t>
  </si>
  <si>
    <t>湯村</t>
  </si>
  <si>
    <t>甲府市</t>
  </si>
  <si>
    <t>ﾅﾄﾘｳﾑｰ塩化物泉</t>
  </si>
  <si>
    <t>甲府</t>
  </si>
  <si>
    <t>〃</t>
  </si>
  <si>
    <t>積翠寺</t>
  </si>
  <si>
    <t>酸性ー鉄（Ⅱ）ー塩化物泉</t>
  </si>
  <si>
    <t>竜王</t>
  </si>
  <si>
    <t>中巨摩郡竜王町</t>
  </si>
  <si>
    <t>ﾅﾄﾘｳﾑｰ塩化物質</t>
  </si>
  <si>
    <t>昭和</t>
  </si>
  <si>
    <t>中巨摩郡昭和町</t>
  </si>
  <si>
    <t>単純温泉</t>
  </si>
  <si>
    <t>塩山</t>
  </si>
  <si>
    <t>塩山市</t>
  </si>
  <si>
    <t>硫化水素泉</t>
  </si>
  <si>
    <t>山梨</t>
  </si>
  <si>
    <t>山梨市</t>
  </si>
  <si>
    <t>岩下</t>
  </si>
  <si>
    <t>ｱﾙｶﾘ性単純温泉</t>
  </si>
  <si>
    <t>三富</t>
  </si>
  <si>
    <t>東山梨郡三富村</t>
  </si>
  <si>
    <t>単純鉄泉</t>
  </si>
  <si>
    <t>田野</t>
  </si>
  <si>
    <t>東山梨郡大和村</t>
  </si>
  <si>
    <t>単純硫黄泉</t>
  </si>
  <si>
    <t>牧丘</t>
  </si>
  <si>
    <t>東山梨郡牧丘町</t>
  </si>
  <si>
    <t>単純鉄泉</t>
  </si>
  <si>
    <t>春日居</t>
  </si>
  <si>
    <t>東山梨郡春日居町</t>
  </si>
  <si>
    <t>石和</t>
  </si>
  <si>
    <t>西山</t>
  </si>
  <si>
    <t>南巨摩郡早川町</t>
  </si>
  <si>
    <t>ﾅﾄﾘｳﾑ-塩化物泉</t>
  </si>
  <si>
    <t>奈良田</t>
  </si>
  <si>
    <t>ﾅﾄﾘｳﾑｰ塩化物・炭酸水素塩泉</t>
  </si>
  <si>
    <t>早川</t>
  </si>
  <si>
    <t>単純硫黄冷鉱泉</t>
  </si>
  <si>
    <t>下部</t>
  </si>
  <si>
    <t>西八代郡下部町</t>
  </si>
  <si>
    <t>湯沢</t>
  </si>
  <si>
    <t>波高島</t>
  </si>
  <si>
    <t>身延</t>
  </si>
  <si>
    <t>南巨摩郡身延町</t>
  </si>
  <si>
    <t>ﾅﾄﾘｳﾑｰ塩化物泉</t>
  </si>
  <si>
    <t>塩の沢</t>
  </si>
  <si>
    <t>南部</t>
  </si>
  <si>
    <t>南巨摩郡南部町</t>
  </si>
  <si>
    <t>十谷</t>
  </si>
  <si>
    <t>南巨摩郡鰍沢町</t>
  </si>
  <si>
    <t>含鉄（Ⅱ）-ｶﾙｼｳﾑ･ｱﾙﾐﾆｳﾑ-硫酸塩泉</t>
  </si>
  <si>
    <t>戸川</t>
  </si>
  <si>
    <t>酸性-ｱﾙﾐﾆｳﾑ･鉄（Ⅱ）-硫酸塩泉</t>
  </si>
  <si>
    <t>芦安</t>
  </si>
  <si>
    <t>中巨摩郡芦安村</t>
  </si>
  <si>
    <t>穴山</t>
  </si>
  <si>
    <t>韮崎市</t>
  </si>
  <si>
    <t>韮崎</t>
  </si>
  <si>
    <t>ﾅﾄﾘｳﾑ・塩化物泉</t>
  </si>
  <si>
    <t>増富</t>
  </si>
  <si>
    <t>北巨摩郡須玉町</t>
  </si>
  <si>
    <t>含放射能・ﾎｳ酸・二酸化炭素-ﾅﾄﾘｳﾑ-塩化物泉</t>
  </si>
  <si>
    <t>黒森</t>
  </si>
  <si>
    <t>含二酸化炭素-ﾅﾄﾘｳﾑ-塩化物泉</t>
  </si>
  <si>
    <t>須玉</t>
  </si>
  <si>
    <t>ﾅﾄﾘｳﾑ炭酸水素泉</t>
  </si>
  <si>
    <t>大藪</t>
  </si>
  <si>
    <t>北巨摩郡武川村</t>
  </si>
  <si>
    <t>長坂</t>
  </si>
  <si>
    <t>北巨摩郡長坂町</t>
  </si>
  <si>
    <t>双葉</t>
  </si>
  <si>
    <t>北巨摩郡双葉町</t>
  </si>
  <si>
    <t>富士吉田</t>
  </si>
  <si>
    <t>富士吉田市</t>
  </si>
  <si>
    <t>ｶﾙｼｳﾑ・ﾅﾄﾘｳﾑ硫酸塩泉</t>
  </si>
  <si>
    <t>山中湖</t>
  </si>
  <si>
    <t>山中湖村</t>
  </si>
  <si>
    <t>河口湖</t>
  </si>
  <si>
    <t>河口湖町</t>
  </si>
  <si>
    <t>笹子</t>
  </si>
  <si>
    <t>大月市</t>
  </si>
  <si>
    <t>ﾅﾄﾘｳﾑ･鉄（Ⅱ）－硫酸塩・炭酸水素塩泉</t>
  </si>
  <si>
    <t>真木・橋倉</t>
  </si>
  <si>
    <t>単純硫黄泉</t>
  </si>
  <si>
    <t>金山・湯立人</t>
  </si>
  <si>
    <t>ﾅﾄﾘｳﾑ－硫酸塩泉</t>
  </si>
  <si>
    <t>鶴</t>
  </si>
  <si>
    <t>北都留郡上野原町</t>
  </si>
  <si>
    <t>ﾅﾄﾘｳﾑ-塩化物泉</t>
  </si>
  <si>
    <t>（注）泉質は新泉質名で表示した。</t>
  </si>
  <si>
    <t>（１）観光客月別一覧表</t>
  </si>
  <si>
    <t>（単位：人）</t>
  </si>
  <si>
    <t>圏域</t>
  </si>
  <si>
    <t>観光地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</si>
  <si>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</si>
  <si>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</si>
  <si>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</si>
  <si>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</si>
  <si>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</si>
  <si>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</si>
  <si>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</si>
  <si>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</si>
  <si>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</si>
  <si>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</si>
  <si>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</si>
  <si>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</si>
  <si>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計</t>
  </si>
  <si>
    <t>対前年比（％）</t>
  </si>
  <si>
    <t>峡中圏域</t>
  </si>
  <si>
    <t>昇仙峡・湯村温泉周辺</t>
  </si>
  <si>
    <t>芸術の森・武田神社周辺</t>
  </si>
  <si>
    <t>広河原・芦安温泉周辺</t>
  </si>
  <si>
    <t>櫛形山・果実峡周辺</t>
  </si>
  <si>
    <t>釜無川沿岸</t>
  </si>
  <si>
    <t>小計</t>
  </si>
  <si>
    <t>峡東圏域</t>
  </si>
  <si>
    <t>大菩薩・恵林寺周辺</t>
  </si>
  <si>
    <t>勝沼ぶどう郷周辺</t>
  </si>
  <si>
    <t>西沢渓谷・フルーツ公園周辺</t>
  </si>
  <si>
    <t>石和温泉・果実郷周辺</t>
  </si>
  <si>
    <t>風土記の丘周辺</t>
  </si>
  <si>
    <t>峡南圏域</t>
  </si>
  <si>
    <t>身延山・下部温泉周辺</t>
  </si>
  <si>
    <t>早川周辺</t>
  </si>
  <si>
    <t>峡南北部</t>
  </si>
  <si>
    <t>峡南南部</t>
  </si>
  <si>
    <t>峡北圏域</t>
  </si>
  <si>
    <t>八ヶ岳高原周辺</t>
  </si>
  <si>
    <t>金峰・みずがき周辺</t>
  </si>
  <si>
    <t>甲斐駒ヶ岳・鳳凰三山周辺</t>
  </si>
  <si>
    <t>茅ヶ岳周辺</t>
  </si>
  <si>
    <t>・東部圏域　　　　　　　　富士北麓</t>
  </si>
  <si>
    <t>富士山五合目</t>
  </si>
  <si>
    <t>富士吉田・河口湖・三つ峠周辺</t>
  </si>
  <si>
    <t>本栖湖・精進湖・西湖周辺</t>
  </si>
  <si>
    <t>山中湖・忍野周辺</t>
  </si>
  <si>
    <t>大月・北都留</t>
  </si>
  <si>
    <t>桂川・道志川周辺</t>
  </si>
  <si>
    <t>月別構成比（％）</t>
  </si>
  <si>
    <t>平成１１年計</t>
  </si>
  <si>
    <t>（２）宿泊客月別一覧表</t>
  </si>
  <si>
    <t>富士吉田・河口湖・三つ峠周辺</t>
  </si>
  <si>
    <t>本栖湖・精進湖・西湖周辺</t>
  </si>
  <si>
    <t>山中湖・忍野周辺</t>
  </si>
  <si>
    <t>大月・北都留</t>
  </si>
  <si>
    <t>桂川・道志川周辺</t>
  </si>
  <si>
    <t>資料　商工労働観光部観光課</t>
  </si>
  <si>
    <t>３　観光客実人数（県外・県内、宿泊・日帰り別）、観光消費額</t>
  </si>
  <si>
    <t>（１）観光客実人数</t>
  </si>
  <si>
    <t>単位：人</t>
  </si>
  <si>
    <t>年次</t>
  </si>
  <si>
    <t>区　分</t>
  </si>
  <si>
    <t>総　計</t>
  </si>
  <si>
    <t>宿泊客</t>
  </si>
  <si>
    <t>日帰り客</t>
  </si>
  <si>
    <t>県外客</t>
  </si>
  <si>
    <t>県内客</t>
  </si>
  <si>
    <t>人　数</t>
  </si>
  <si>
    <t>構成比</t>
  </si>
  <si>
    <t>対前年比</t>
  </si>
  <si>
    <t>（２）観光消費額</t>
  </si>
  <si>
    <t>単位：千円（一人当たり平均観光消費額：円）</t>
  </si>
  <si>
    <t>観光消費額</t>
  </si>
  <si>
    <t>一人当たり平均観光消費額</t>
  </si>
  <si>
    <r>
      <t>１　温泉地</t>
    </r>
    <r>
      <rPr>
        <sz val="11"/>
        <rFont val="ＭＳ Ｐ明朝"/>
        <family val="1"/>
      </rPr>
      <t>（平成１４年３月末）</t>
    </r>
  </si>
  <si>
    <t>〃</t>
  </si>
  <si>
    <t>東八代郡石和町</t>
  </si>
  <si>
    <t>豊富</t>
  </si>
  <si>
    <t>東八代郡豊富村</t>
  </si>
  <si>
    <t>ﾅﾄﾘｳﾑ-塩化物・炭酸水素塩泉</t>
  </si>
  <si>
    <t>（ﾒﾀ珪酸）</t>
  </si>
  <si>
    <t>御座石・青木</t>
  </si>
  <si>
    <t>〃</t>
  </si>
  <si>
    <t>ｱﾙｶﾘ性単純泉他</t>
  </si>
  <si>
    <t>ﾅﾄﾘｳﾑ･ｶﾙｼｳﾑ-塩化物・炭酸水素塩泉</t>
  </si>
  <si>
    <t>明野</t>
  </si>
  <si>
    <t>北巨摩郡明野村</t>
  </si>
  <si>
    <t>大泉</t>
  </si>
  <si>
    <t>北巨摩郡大泉村</t>
  </si>
  <si>
    <t>ﾅﾄﾘｳﾑ炭酸水素塩・塩化物泉</t>
  </si>
  <si>
    <t>白州</t>
  </si>
  <si>
    <t>北巨摩郡白州町</t>
  </si>
  <si>
    <t>ﾅﾄﾘｳﾑ・ｶﾙｼｳﾑ塩化物泉</t>
  </si>
  <si>
    <t>ｶﾙｼｳﾑ・ﾅﾄﾘｳﾑ塩化物硫酸塩泉</t>
  </si>
  <si>
    <t>勝山</t>
  </si>
  <si>
    <t>南都留郡勝山村</t>
  </si>
  <si>
    <t>ﾅﾄﾘｳﾑ・ｶﾙｼｳﾑ塩化物・炭酸水素塩泉</t>
  </si>
  <si>
    <t>丹波山村</t>
  </si>
  <si>
    <t>北都留郡丹波山村</t>
  </si>
  <si>
    <t>２　観光客及び宿泊客延べ人員（平成１３年）</t>
  </si>
  <si>
    <t>平成１２年</t>
  </si>
  <si>
    <t>平成１２年</t>
  </si>
  <si>
    <t>平成１５年刊行　統計年鑑&lt;&lt;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</si>
</sst>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 "/>
    <numFmt numFmtId="179" formatCode="0.0%"/>
  </numFmts>
  <fonts count="1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24"/>
      <name val="ＭＳ Ｐ明朝"/>
      <family val="1"/>
    </font>
    <font>
      <sz val="8"/>
      <name val="ＭＳ Ｐ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 wrapText="1"/>
    </xf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6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 wrapText="1"/>
    </xf>
    <xf numFmtId="0" fontId="5" fillId="0" borderId="7" xfId="0" applyFont="1" applyBorder="1" applyAlignment="1">
      <alignment vertical="center" wrapText="1"/>
    </xf>
    <xf numFmtId="0" fontId="6" fillId="0" borderId="0" xfId="0" applyFont="1" applyAlignment="1">
      <alignment/>
    </xf>
    <xf numFmtId="0" fontId="5" fillId="0" borderId="3" xfId="0" applyFont="1" applyBorder="1" applyAlignment="1">
      <alignment horizontal="distributed" vertical="center" shrinkToFit="1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8" xfId="0" applyFont="1" applyBorder="1" applyAlignment="1">
      <alignment horizontal="distributed" vertical="center"/>
    </xf>
    <xf numFmtId="177" fontId="2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1" xfId="0" applyNumberFormat="1" applyFont="1" applyBorder="1" applyAlignment="1">
      <alignment horizontal="center" vertical="center" shrinkToFit="1"/>
    </xf>
    <xf numFmtId="177" fontId="3" fillId="0" borderId="9" xfId="0" applyNumberFormat="1" applyFont="1" applyBorder="1" applyAlignment="1">
      <alignment horizontal="distributed" vertical="center" shrinkToFit="1"/>
    </xf>
    <xf numFmtId="177" fontId="3" fillId="0" borderId="2" xfId="0" applyNumberFormat="1" applyFont="1" applyBorder="1" applyAlignment="1">
      <alignment horizontal="center" vertical="center" shrinkToFit="1"/>
    </xf>
    <xf numFmtId="177" fontId="3" fillId="0" borderId="9" xfId="0" applyNumberFormat="1" applyFont="1" applyBorder="1" applyAlignment="1">
      <alignment horizontal="center" vertical="center" shrinkToFit="1"/>
    </xf>
    <xf numFmtId="177" fontId="8" fillId="0" borderId="2" xfId="0" applyNumberFormat="1" applyFont="1" applyBorder="1" applyAlignment="1">
      <alignment horizontal="center" vertical="center" shrinkToFit="1"/>
    </xf>
    <xf numFmtId="177" fontId="4" fillId="0" borderId="9" xfId="0" applyNumberFormat="1" applyFont="1" applyBorder="1" applyAlignment="1">
      <alignment horizontal="center" vertical="center" shrinkToFit="1"/>
    </xf>
    <xf numFmtId="177" fontId="4" fillId="0" borderId="10" xfId="0" applyNumberFormat="1" applyFont="1" applyBorder="1" applyAlignment="1">
      <alignment horizontal="distributed" vertical="center"/>
    </xf>
    <xf numFmtId="177" fontId="4" fillId="0" borderId="11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9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177" fontId="4" fillId="0" borderId="11" xfId="0" applyNumberFormat="1" applyFont="1" applyBorder="1" applyAlignment="1">
      <alignment horizontal="distributed" vertical="center"/>
    </xf>
    <xf numFmtId="177" fontId="4" fillId="0" borderId="11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177" fontId="9" fillId="0" borderId="12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horizontal="right"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177" fontId="8" fillId="0" borderId="0" xfId="0" applyNumberFormat="1" applyFont="1" applyAlignment="1">
      <alignment vertical="center"/>
    </xf>
    <xf numFmtId="177" fontId="3" fillId="0" borderId="2" xfId="0" applyNumberFormat="1" applyFont="1" applyBorder="1" applyAlignment="1">
      <alignment horizontal="distributed" vertical="center" shrinkToFit="1"/>
    </xf>
    <xf numFmtId="177" fontId="4" fillId="0" borderId="5" xfId="0" applyNumberFormat="1" applyFont="1" applyBorder="1" applyAlignment="1">
      <alignment horizontal="distributed" vertical="center"/>
    </xf>
    <xf numFmtId="177" fontId="4" fillId="0" borderId="4" xfId="0" applyNumberFormat="1" applyFont="1" applyBorder="1" applyAlignment="1">
      <alignment horizontal="distributed" vertical="center"/>
    </xf>
    <xf numFmtId="177" fontId="4" fillId="0" borderId="7" xfId="0" applyNumberFormat="1" applyFont="1" applyBorder="1" applyAlignment="1">
      <alignment horizontal="right" vertical="center"/>
    </xf>
    <xf numFmtId="177" fontId="4" fillId="0" borderId="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38" fontId="3" fillId="0" borderId="0" xfId="17" applyFont="1" applyBorder="1" applyAlignment="1">
      <alignment horizontal="center" vertical="center" shrinkToFit="1"/>
    </xf>
    <xf numFmtId="179" fontId="3" fillId="0" borderId="0" xfId="0" applyNumberFormat="1" applyFont="1" applyBorder="1" applyAlignment="1">
      <alignment horizontal="center" vertical="center" shrinkToFit="1"/>
    </xf>
    <xf numFmtId="38" fontId="8" fillId="0" borderId="0" xfId="17" applyFont="1" applyBorder="1" applyAlignment="1">
      <alignment horizontal="center" vertical="center" shrinkToFit="1"/>
    </xf>
    <xf numFmtId="179" fontId="8" fillId="0" borderId="0" xfId="0" applyNumberFormat="1" applyFont="1" applyBorder="1" applyAlignment="1">
      <alignment horizontal="center" vertical="center" shrinkToFit="1"/>
    </xf>
    <xf numFmtId="179" fontId="8" fillId="0" borderId="14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 horizontal="distributed"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4" xfId="0" applyFont="1" applyBorder="1" applyAlignment="1">
      <alignment horizontal="distributed" vertical="center" shrinkToFit="1"/>
    </xf>
    <xf numFmtId="0" fontId="5" fillId="0" borderId="13" xfId="0" applyFont="1" applyBorder="1" applyAlignment="1">
      <alignment horizontal="right" vertical="center"/>
    </xf>
    <xf numFmtId="179" fontId="4" fillId="0" borderId="11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79" fontId="4" fillId="0" borderId="13" xfId="0" applyNumberFormat="1" applyFont="1" applyBorder="1" applyAlignment="1">
      <alignment vertical="center"/>
    </xf>
    <xf numFmtId="179" fontId="4" fillId="0" borderId="14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7" fontId="9" fillId="0" borderId="14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9" fillId="0" borderId="14" xfId="0" applyNumberFormat="1" applyFont="1" applyBorder="1" applyAlignment="1">
      <alignment vertical="center"/>
    </xf>
    <xf numFmtId="179" fontId="9" fillId="0" borderId="0" xfId="0" applyNumberFormat="1" applyFont="1" applyAlignment="1">
      <alignment vertical="center"/>
    </xf>
    <xf numFmtId="0" fontId="8" fillId="0" borderId="15" xfId="0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 shrinkToFit="1"/>
    </xf>
    <xf numFmtId="38" fontId="8" fillId="0" borderId="11" xfId="17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13" fillId="0" borderId="0" xfId="16" applyAlignment="1">
      <alignment/>
    </xf>
    <xf numFmtId="177" fontId="4" fillId="0" borderId="17" xfId="0" applyNumberFormat="1" applyFont="1" applyBorder="1" applyAlignment="1">
      <alignment horizontal="distributed" vertical="center" textRotation="255"/>
    </xf>
    <xf numFmtId="177" fontId="4" fillId="0" borderId="3" xfId="0" applyNumberFormat="1" applyFont="1" applyBorder="1" applyAlignment="1">
      <alignment horizontal="distributed" vertical="center" textRotation="255"/>
    </xf>
    <xf numFmtId="177" fontId="4" fillId="0" borderId="6" xfId="0" applyNumberFormat="1" applyFont="1" applyBorder="1" applyAlignment="1">
      <alignment horizontal="distributed" vertical="center" textRotation="255"/>
    </xf>
    <xf numFmtId="177" fontId="7" fillId="0" borderId="17" xfId="0" applyNumberFormat="1" applyFont="1" applyBorder="1" applyAlignment="1">
      <alignment horizontal="distributed" vertical="center" textRotation="255"/>
    </xf>
    <xf numFmtId="177" fontId="7" fillId="0" borderId="3" xfId="0" applyNumberFormat="1" applyFont="1" applyBorder="1" applyAlignment="1">
      <alignment horizontal="distributed" vertical="center" textRotation="255"/>
    </xf>
    <xf numFmtId="177" fontId="7" fillId="0" borderId="6" xfId="0" applyNumberFormat="1" applyFont="1" applyBorder="1" applyAlignment="1">
      <alignment horizontal="distributed" vertical="center" textRotation="255"/>
    </xf>
    <xf numFmtId="177" fontId="4" fillId="0" borderId="3" xfId="0" applyNumberFormat="1" applyFont="1" applyBorder="1" applyAlignment="1">
      <alignment horizontal="distributed" vertical="center"/>
    </xf>
    <xf numFmtId="177" fontId="4" fillId="0" borderId="11" xfId="0" applyNumberFormat="1" applyFont="1" applyBorder="1" applyAlignment="1">
      <alignment horizontal="distributed" vertical="center"/>
    </xf>
    <xf numFmtId="178" fontId="4" fillId="0" borderId="3" xfId="0" applyNumberFormat="1" applyFont="1" applyBorder="1" applyAlignment="1">
      <alignment horizontal="distributed" vertical="center"/>
    </xf>
    <xf numFmtId="178" fontId="4" fillId="0" borderId="11" xfId="0" applyNumberFormat="1" applyFont="1" applyBorder="1" applyAlignment="1">
      <alignment horizontal="distributed" vertical="center"/>
    </xf>
    <xf numFmtId="178" fontId="4" fillId="0" borderId="6" xfId="0" applyNumberFormat="1" applyFont="1" applyBorder="1" applyAlignment="1">
      <alignment horizontal="distributed" vertical="center"/>
    </xf>
    <xf numFmtId="178" fontId="4" fillId="0" borderId="13" xfId="0" applyNumberFormat="1" applyFont="1" applyBorder="1" applyAlignment="1">
      <alignment horizontal="distributed" vertical="center"/>
    </xf>
    <xf numFmtId="178" fontId="4" fillId="0" borderId="4" xfId="0" applyNumberFormat="1" applyFont="1" applyBorder="1" applyAlignment="1">
      <alignment horizontal="distributed" vertical="center"/>
    </xf>
    <xf numFmtId="177" fontId="4" fillId="0" borderId="4" xfId="0" applyNumberFormat="1" applyFont="1" applyBorder="1" applyAlignment="1">
      <alignment horizontal="distributed" vertical="center"/>
    </xf>
    <xf numFmtId="178" fontId="4" fillId="0" borderId="7" xfId="0" applyNumberFormat="1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179" fontId="8" fillId="0" borderId="0" xfId="0" applyNumberFormat="1" applyFont="1" applyBorder="1" applyAlignment="1">
      <alignment horizontal="center" vertical="center" shrinkToFit="1"/>
    </xf>
    <xf numFmtId="0" fontId="3" fillId="0" borderId="9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3" fillId="0" borderId="11" xfId="17" applyFont="1" applyBorder="1" applyAlignment="1">
      <alignment horizontal="center" vertical="center" shrinkToFit="1"/>
    </xf>
    <xf numFmtId="38" fontId="3" fillId="0" borderId="0" xfId="17" applyFont="1" applyBorder="1" applyAlignment="1">
      <alignment horizontal="center" vertical="center" shrinkToFit="1"/>
    </xf>
    <xf numFmtId="9" fontId="3" fillId="0" borderId="0" xfId="0" applyNumberFormat="1" applyFont="1" applyBorder="1" applyAlignment="1">
      <alignment horizontal="center" vertical="center" shrinkToFit="1"/>
    </xf>
    <xf numFmtId="179" fontId="3" fillId="0" borderId="0" xfId="0" applyNumberFormat="1" applyFont="1" applyBorder="1" applyAlignment="1">
      <alignment horizontal="center" vertical="center" shrinkToFit="1"/>
    </xf>
    <xf numFmtId="38" fontId="8" fillId="0" borderId="0" xfId="17" applyFont="1" applyBorder="1" applyAlignment="1">
      <alignment horizontal="center" vertical="center" shrinkToFit="1"/>
    </xf>
    <xf numFmtId="38" fontId="11" fillId="0" borderId="15" xfId="17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2673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AutoShape 4"/>
        <xdr:cNvSpPr>
          <a:spLocks/>
        </xdr:cNvSpPr>
      </xdr:nvSpPr>
      <xdr:spPr>
        <a:xfrm>
          <a:off x="0" y="714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3" name="AutoShape 5"/>
        <xdr:cNvSpPr>
          <a:spLocks/>
        </xdr:cNvSpPr>
      </xdr:nvSpPr>
      <xdr:spPr>
        <a:xfrm>
          <a:off x="0" y="7143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38100</xdr:rowOff>
    </xdr:from>
    <xdr:to>
      <xdr:col>0</xdr:col>
      <xdr:colOff>0</xdr:colOff>
      <xdr:row>16</xdr:row>
      <xdr:rowOff>171450</xdr:rowOff>
    </xdr:to>
    <xdr:sp>
      <xdr:nvSpPr>
        <xdr:cNvPr id="4" name="AutoShape 7"/>
        <xdr:cNvSpPr>
          <a:spLocks/>
        </xdr:cNvSpPr>
      </xdr:nvSpPr>
      <xdr:spPr>
        <a:xfrm>
          <a:off x="0" y="2990850"/>
          <a:ext cx="0" cy="133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19.875" style="2" customWidth="1"/>
    <col min="3" max="3" width="37.00390625" style="2" customWidth="1"/>
    <col min="4" max="4" width="6.125" style="2" customWidth="1"/>
    <col min="5" max="5" width="36.625" style="2" bestFit="1" customWidth="1"/>
    <col min="6" max="16384" width="9.00390625" style="2" customWidth="1"/>
  </cols>
  <sheetData>
    <row r="1" ht="13.5">
      <c r="A1" s="81" t="s">
        <v>203</v>
      </c>
    </row>
    <row r="2" ht="28.5">
      <c r="A2" s="12" t="s">
        <v>0</v>
      </c>
    </row>
    <row r="3" ht="14.25" thickBot="1">
      <c r="A3" s="1" t="s">
        <v>175</v>
      </c>
    </row>
    <row r="4" spans="1:4" ht="14.25" thickTop="1">
      <c r="A4" s="3" t="s">
        <v>6</v>
      </c>
      <c r="B4" s="4" t="s">
        <v>7</v>
      </c>
      <c r="C4" s="4" t="s">
        <v>8</v>
      </c>
      <c r="D4" s="61" t="s">
        <v>9</v>
      </c>
    </row>
    <row r="5" spans="1:4" ht="13.5">
      <c r="A5" s="5" t="s">
        <v>10</v>
      </c>
      <c r="B5" s="6" t="s">
        <v>11</v>
      </c>
      <c r="C5" s="7" t="s">
        <v>12</v>
      </c>
      <c r="D5" s="62">
        <v>9</v>
      </c>
    </row>
    <row r="6" spans="1:4" ht="13.5">
      <c r="A6" s="5" t="s">
        <v>13</v>
      </c>
      <c r="B6" s="6" t="s">
        <v>14</v>
      </c>
      <c r="C6" s="8" t="s">
        <v>12</v>
      </c>
      <c r="D6" s="63">
        <v>10</v>
      </c>
    </row>
    <row r="7" spans="1:4" ht="13.5">
      <c r="A7" s="5" t="s">
        <v>15</v>
      </c>
      <c r="B7" s="6" t="s">
        <v>176</v>
      </c>
      <c r="C7" s="8" t="s">
        <v>16</v>
      </c>
      <c r="D7" s="63">
        <v>2</v>
      </c>
    </row>
    <row r="8" spans="1:4" ht="13.5">
      <c r="A8" s="5" t="s">
        <v>17</v>
      </c>
      <c r="B8" s="6" t="s">
        <v>18</v>
      </c>
      <c r="C8" s="8" t="s">
        <v>19</v>
      </c>
      <c r="D8" s="63">
        <v>2</v>
      </c>
    </row>
    <row r="9" spans="1:4" ht="13.5">
      <c r="A9" s="5" t="s">
        <v>20</v>
      </c>
      <c r="B9" s="6" t="s">
        <v>21</v>
      </c>
      <c r="C9" s="8" t="s">
        <v>22</v>
      </c>
      <c r="D9" s="63">
        <v>1</v>
      </c>
    </row>
    <row r="10" spans="1:4" ht="13.5">
      <c r="A10" s="5" t="s">
        <v>23</v>
      </c>
      <c r="B10" s="6" t="s">
        <v>24</v>
      </c>
      <c r="C10" s="8" t="s">
        <v>25</v>
      </c>
      <c r="D10" s="63">
        <v>16</v>
      </c>
    </row>
    <row r="11" spans="1:4" ht="13.5">
      <c r="A11" s="5" t="s">
        <v>26</v>
      </c>
      <c r="B11" s="6" t="s">
        <v>27</v>
      </c>
      <c r="C11" s="8" t="s">
        <v>22</v>
      </c>
      <c r="D11" s="64">
        <v>1</v>
      </c>
    </row>
    <row r="12" spans="1:4" ht="13.5">
      <c r="A12" s="5" t="s">
        <v>28</v>
      </c>
      <c r="B12" s="6" t="s">
        <v>176</v>
      </c>
      <c r="C12" s="8" t="s">
        <v>29</v>
      </c>
      <c r="D12" s="63">
        <v>1</v>
      </c>
    </row>
    <row r="13" spans="1:4" ht="13.5">
      <c r="A13" s="13" t="s">
        <v>30</v>
      </c>
      <c r="B13" s="6" t="s">
        <v>31</v>
      </c>
      <c r="C13" s="8" t="s">
        <v>32</v>
      </c>
      <c r="D13" s="63">
        <v>10</v>
      </c>
    </row>
    <row r="14" spans="1:4" ht="13.5">
      <c r="A14" s="5" t="s">
        <v>33</v>
      </c>
      <c r="B14" s="6" t="s">
        <v>34</v>
      </c>
      <c r="C14" s="8" t="s">
        <v>35</v>
      </c>
      <c r="D14" s="63">
        <v>1</v>
      </c>
    </row>
    <row r="15" spans="1:4" ht="13.5">
      <c r="A15" s="5" t="s">
        <v>36</v>
      </c>
      <c r="B15" s="6" t="s">
        <v>37</v>
      </c>
      <c r="C15" s="8" t="s">
        <v>38</v>
      </c>
      <c r="D15" s="63">
        <v>1</v>
      </c>
    </row>
    <row r="16" spans="1:4" ht="13.5">
      <c r="A16" s="5" t="s">
        <v>39</v>
      </c>
      <c r="B16" s="65" t="s">
        <v>40</v>
      </c>
      <c r="C16" s="8" t="s">
        <v>22</v>
      </c>
      <c r="D16" s="63">
        <v>16</v>
      </c>
    </row>
    <row r="17" spans="1:4" ht="13.5">
      <c r="A17" s="5" t="s">
        <v>41</v>
      </c>
      <c r="B17" s="6" t="s">
        <v>177</v>
      </c>
      <c r="C17" s="8" t="s">
        <v>22</v>
      </c>
      <c r="D17" s="63">
        <v>77</v>
      </c>
    </row>
    <row r="18" spans="1:4" ht="13.5">
      <c r="A18" s="5" t="s">
        <v>178</v>
      </c>
      <c r="B18" s="6" t="s">
        <v>179</v>
      </c>
      <c r="C18" s="8" t="s">
        <v>180</v>
      </c>
      <c r="D18" s="63">
        <v>1</v>
      </c>
    </row>
    <row r="19" spans="1:4" ht="13.5">
      <c r="A19" s="5" t="s">
        <v>42</v>
      </c>
      <c r="B19" s="6" t="s">
        <v>43</v>
      </c>
      <c r="C19" s="8" t="s">
        <v>44</v>
      </c>
      <c r="D19" s="63">
        <v>2</v>
      </c>
    </row>
    <row r="20" spans="1:4" ht="13.5">
      <c r="A20" s="5" t="s">
        <v>45</v>
      </c>
      <c r="B20" s="6" t="s">
        <v>14</v>
      </c>
      <c r="C20" s="8" t="s">
        <v>46</v>
      </c>
      <c r="D20" s="63">
        <v>1</v>
      </c>
    </row>
    <row r="21" spans="1:4" ht="13.5">
      <c r="A21" s="5" t="s">
        <v>47</v>
      </c>
      <c r="B21" s="6" t="s">
        <v>176</v>
      </c>
      <c r="C21" s="8" t="s">
        <v>48</v>
      </c>
      <c r="D21" s="63">
        <v>7</v>
      </c>
    </row>
    <row r="22" spans="1:4" ht="13.5">
      <c r="A22" s="5" t="s">
        <v>49</v>
      </c>
      <c r="B22" s="6" t="s">
        <v>50</v>
      </c>
      <c r="C22" s="8" t="s">
        <v>22</v>
      </c>
      <c r="D22" s="63">
        <v>19</v>
      </c>
    </row>
    <row r="23" spans="1:4" ht="13.5">
      <c r="A23" s="5" t="s">
        <v>51</v>
      </c>
      <c r="B23" s="6" t="s">
        <v>14</v>
      </c>
      <c r="C23" s="8" t="s">
        <v>35</v>
      </c>
      <c r="D23" s="63">
        <v>2</v>
      </c>
    </row>
    <row r="24" spans="1:4" ht="13.5">
      <c r="A24" s="5" t="s">
        <v>52</v>
      </c>
      <c r="B24" s="6" t="s">
        <v>3</v>
      </c>
      <c r="C24" s="8" t="s">
        <v>3</v>
      </c>
      <c r="D24" s="63">
        <v>1</v>
      </c>
    </row>
    <row r="25" spans="1:4" ht="13.5">
      <c r="A25" s="5" t="s">
        <v>53</v>
      </c>
      <c r="B25" s="6" t="s">
        <v>54</v>
      </c>
      <c r="C25" s="8" t="s">
        <v>55</v>
      </c>
      <c r="D25" s="63">
        <v>2</v>
      </c>
    </row>
    <row r="26" spans="1:4" ht="13.5">
      <c r="A26" s="5" t="s">
        <v>56</v>
      </c>
      <c r="B26" s="6" t="s">
        <v>2</v>
      </c>
      <c r="C26" s="8" t="s">
        <v>35</v>
      </c>
      <c r="D26" s="64">
        <v>1</v>
      </c>
    </row>
    <row r="27" spans="1:4" ht="13.5">
      <c r="A27" s="5" t="s">
        <v>57</v>
      </c>
      <c r="B27" s="6" t="s">
        <v>58</v>
      </c>
      <c r="C27" s="8" t="s">
        <v>1</v>
      </c>
      <c r="D27" s="63">
        <v>2</v>
      </c>
    </row>
    <row r="28" spans="1:4" ht="13.5">
      <c r="A28" s="5" t="s">
        <v>59</v>
      </c>
      <c r="B28" s="6" t="s">
        <v>60</v>
      </c>
      <c r="C28" s="8" t="s">
        <v>61</v>
      </c>
      <c r="D28" s="63">
        <v>3</v>
      </c>
    </row>
    <row r="29" spans="1:4" ht="13.5">
      <c r="A29" s="5" t="s">
        <v>62</v>
      </c>
      <c r="B29" s="6" t="s">
        <v>14</v>
      </c>
      <c r="C29" s="14" t="s">
        <v>63</v>
      </c>
      <c r="D29" s="63">
        <v>2</v>
      </c>
    </row>
    <row r="30" spans="1:4" ht="13.5">
      <c r="A30" s="5" t="s">
        <v>64</v>
      </c>
      <c r="B30" s="6" t="s">
        <v>65</v>
      </c>
      <c r="C30" s="8" t="s">
        <v>29</v>
      </c>
      <c r="D30" s="63">
        <v>10</v>
      </c>
    </row>
    <row r="31" spans="1:4" ht="13.5">
      <c r="A31" s="5" t="s">
        <v>66</v>
      </c>
      <c r="B31" s="6" t="s">
        <v>67</v>
      </c>
      <c r="C31" s="8" t="s">
        <v>181</v>
      </c>
      <c r="D31" s="63">
        <v>1</v>
      </c>
    </row>
    <row r="32" spans="1:4" ht="13.5">
      <c r="A32" s="5" t="s">
        <v>68</v>
      </c>
      <c r="B32" s="6" t="s">
        <v>176</v>
      </c>
      <c r="C32" s="8" t="s">
        <v>69</v>
      </c>
      <c r="D32" s="63">
        <v>2</v>
      </c>
    </row>
    <row r="33" spans="1:4" ht="13.5">
      <c r="A33" s="5" t="s">
        <v>182</v>
      </c>
      <c r="B33" s="6" t="s">
        <v>183</v>
      </c>
      <c r="C33" s="8" t="s">
        <v>184</v>
      </c>
      <c r="D33" s="63">
        <v>2</v>
      </c>
    </row>
    <row r="34" spans="1:4" ht="13.5">
      <c r="A34" s="5" t="s">
        <v>70</v>
      </c>
      <c r="B34" s="6" t="s">
        <v>71</v>
      </c>
      <c r="C34" s="8" t="s">
        <v>72</v>
      </c>
      <c r="D34" s="63">
        <v>5</v>
      </c>
    </row>
    <row r="35" spans="1:4" ht="13.5">
      <c r="A35" s="5" t="s">
        <v>73</v>
      </c>
      <c r="B35" s="6" t="s">
        <v>2</v>
      </c>
      <c r="C35" s="8" t="s">
        <v>74</v>
      </c>
      <c r="D35" s="63">
        <v>1</v>
      </c>
    </row>
    <row r="36" spans="1:4" ht="13.5">
      <c r="A36" s="5" t="s">
        <v>75</v>
      </c>
      <c r="B36" s="6" t="s">
        <v>14</v>
      </c>
      <c r="C36" s="8" t="s">
        <v>76</v>
      </c>
      <c r="D36" s="63">
        <v>1</v>
      </c>
    </row>
    <row r="37" spans="1:4" ht="13.5">
      <c r="A37" s="5" t="s">
        <v>77</v>
      </c>
      <c r="B37" s="6" t="s">
        <v>78</v>
      </c>
      <c r="C37" s="8" t="s">
        <v>185</v>
      </c>
      <c r="D37" s="63">
        <v>1</v>
      </c>
    </row>
    <row r="38" spans="1:4" ht="13.5">
      <c r="A38" s="5" t="s">
        <v>79</v>
      </c>
      <c r="B38" s="6" t="s">
        <v>80</v>
      </c>
      <c r="C38" s="8" t="s">
        <v>22</v>
      </c>
      <c r="D38" s="63">
        <v>2</v>
      </c>
    </row>
    <row r="39" spans="1:4" ht="13.5">
      <c r="A39" s="5" t="s">
        <v>81</v>
      </c>
      <c r="B39" s="6" t="s">
        <v>82</v>
      </c>
      <c r="C39" s="8" t="s">
        <v>55</v>
      </c>
      <c r="D39" s="63">
        <v>1</v>
      </c>
    </row>
    <row r="40" spans="1:4" ht="13.5">
      <c r="A40" s="5" t="s">
        <v>186</v>
      </c>
      <c r="B40" s="6" t="s">
        <v>187</v>
      </c>
      <c r="C40" s="8" t="s">
        <v>44</v>
      </c>
      <c r="D40" s="63">
        <v>1</v>
      </c>
    </row>
    <row r="41" spans="1:4" ht="13.5">
      <c r="A41" s="5" t="s">
        <v>188</v>
      </c>
      <c r="B41" s="6" t="s">
        <v>189</v>
      </c>
      <c r="C41" s="8" t="s">
        <v>190</v>
      </c>
      <c r="D41" s="63">
        <v>1</v>
      </c>
    </row>
    <row r="42" spans="1:4" ht="13.5">
      <c r="A42" s="5" t="s">
        <v>191</v>
      </c>
      <c r="B42" s="6" t="s">
        <v>192</v>
      </c>
      <c r="C42" s="8" t="s">
        <v>193</v>
      </c>
      <c r="D42" s="63">
        <v>1</v>
      </c>
    </row>
    <row r="43" spans="1:4" ht="13.5">
      <c r="A43" s="5" t="s">
        <v>83</v>
      </c>
      <c r="B43" s="6" t="s">
        <v>84</v>
      </c>
      <c r="C43" s="8" t="s">
        <v>85</v>
      </c>
      <c r="D43" s="63">
        <v>2</v>
      </c>
    </row>
    <row r="44" spans="1:4" ht="13.5">
      <c r="A44" s="5" t="s">
        <v>86</v>
      </c>
      <c r="B44" s="6" t="s">
        <v>87</v>
      </c>
      <c r="C44" s="8" t="s">
        <v>22</v>
      </c>
      <c r="D44" s="63">
        <v>17</v>
      </c>
    </row>
    <row r="45" spans="1:4" ht="13.5">
      <c r="A45" s="5" t="s">
        <v>88</v>
      </c>
      <c r="B45" s="6" t="s">
        <v>89</v>
      </c>
      <c r="C45" s="8" t="s">
        <v>194</v>
      </c>
      <c r="D45" s="63">
        <v>46</v>
      </c>
    </row>
    <row r="46" spans="1:4" ht="13.5">
      <c r="A46" s="5" t="s">
        <v>195</v>
      </c>
      <c r="B46" s="6" t="s">
        <v>196</v>
      </c>
      <c r="C46" s="8" t="s">
        <v>197</v>
      </c>
      <c r="D46" s="63">
        <v>2</v>
      </c>
    </row>
    <row r="47" spans="1:4" ht="13.5">
      <c r="A47" s="5" t="s">
        <v>90</v>
      </c>
      <c r="B47" s="6" t="s">
        <v>91</v>
      </c>
      <c r="C47" s="8" t="s">
        <v>92</v>
      </c>
      <c r="D47" s="63">
        <v>1</v>
      </c>
    </row>
    <row r="48" spans="1:4" ht="13.5">
      <c r="A48" s="5" t="s">
        <v>93</v>
      </c>
      <c r="B48" s="6" t="s">
        <v>4</v>
      </c>
      <c r="C48" s="8" t="s">
        <v>94</v>
      </c>
      <c r="D48" s="64">
        <v>3</v>
      </c>
    </row>
    <row r="49" spans="1:4" ht="13.5">
      <c r="A49" s="5" t="s">
        <v>95</v>
      </c>
      <c r="B49" s="6" t="s">
        <v>5</v>
      </c>
      <c r="C49" s="8" t="s">
        <v>96</v>
      </c>
      <c r="D49" s="64">
        <v>3</v>
      </c>
    </row>
    <row r="50" spans="1:4" ht="13.5">
      <c r="A50" s="5" t="s">
        <v>97</v>
      </c>
      <c r="B50" s="6" t="s">
        <v>98</v>
      </c>
      <c r="C50" s="8" t="s">
        <v>99</v>
      </c>
      <c r="D50" s="63">
        <v>1</v>
      </c>
    </row>
    <row r="51" spans="1:4" ht="13.5">
      <c r="A51" s="9" t="s">
        <v>198</v>
      </c>
      <c r="B51" s="10" t="s">
        <v>199</v>
      </c>
      <c r="C51" s="11" t="s">
        <v>35</v>
      </c>
      <c r="D51" s="66">
        <v>1</v>
      </c>
    </row>
    <row r="52" ht="13.5">
      <c r="A52" s="15" t="s">
        <v>100</v>
      </c>
    </row>
    <row r="53" ht="13.5"/>
    <row r="54" ht="13.5"/>
    <row r="55" ht="13.5"/>
  </sheetData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200" verticalDpi="200" orientation="portrait" paperSize="9" scale="91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0.50390625" style="2" customWidth="1"/>
    <col min="2" max="2" width="10.375" style="2" customWidth="1"/>
    <col min="3" max="8" width="9.00390625" style="2" customWidth="1"/>
    <col min="9" max="9" width="10.00390625" style="2" customWidth="1"/>
    <col min="10" max="14" width="9.00390625" style="2" customWidth="1"/>
    <col min="15" max="15" width="9.875" style="2" customWidth="1"/>
    <col min="16" max="16384" width="9.00390625" style="2" customWidth="1"/>
  </cols>
  <sheetData>
    <row r="1" ht="13.5">
      <c r="A1" s="81" t="s">
        <v>203</v>
      </c>
    </row>
    <row r="2" spans="1:17" ht="13.5">
      <c r="A2" s="17" t="s">
        <v>200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4.25" thickBot="1">
      <c r="A3" s="18" t="s">
        <v>101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 t="s">
        <v>102</v>
      </c>
      <c r="Q3" s="18"/>
    </row>
    <row r="4" spans="1:17" ht="14.25" thickTop="1">
      <c r="A4" s="19" t="s">
        <v>103</v>
      </c>
      <c r="B4" s="20" t="s">
        <v>104</v>
      </c>
      <c r="C4" s="21" t="s">
        <v>105</v>
      </c>
      <c r="D4" s="21" t="s">
        <v>106</v>
      </c>
      <c r="E4" s="21" t="s">
        <v>107</v>
      </c>
      <c r="F4" s="21" t="s">
        <v>108</v>
      </c>
      <c r="G4" s="21" t="s">
        <v>109</v>
      </c>
      <c r="H4" s="22" t="s">
        <v>110</v>
      </c>
      <c r="I4" s="21" t="s">
        <v>111</v>
      </c>
      <c r="J4" s="21" t="s">
        <v>112</v>
      </c>
      <c r="K4" s="21" t="s">
        <v>113</v>
      </c>
      <c r="L4" s="21" t="s">
        <v>114</v>
      </c>
      <c r="M4" s="21" t="s">
        <v>115</v>
      </c>
      <c r="N4" s="21" t="s">
        <v>116</v>
      </c>
      <c r="O4" s="23" t="s">
        <v>117</v>
      </c>
      <c r="P4" s="21" t="s">
        <v>201</v>
      </c>
      <c r="Q4" s="24" t="s">
        <v>118</v>
      </c>
    </row>
    <row r="5" spans="1:17" ht="22.5">
      <c r="A5" s="82" t="s">
        <v>119</v>
      </c>
      <c r="B5" s="25" t="s">
        <v>120</v>
      </c>
      <c r="C5" s="26">
        <v>172775</v>
      </c>
      <c r="D5" s="27">
        <v>116500</v>
      </c>
      <c r="E5" s="27">
        <v>178875</v>
      </c>
      <c r="F5" s="27">
        <v>300553</v>
      </c>
      <c r="G5" s="27">
        <v>406703</v>
      </c>
      <c r="H5" s="27">
        <v>329711</v>
      </c>
      <c r="I5" s="27">
        <v>339283</v>
      </c>
      <c r="J5" s="27">
        <v>502824</v>
      </c>
      <c r="K5" s="27">
        <v>384348</v>
      </c>
      <c r="L5" s="27">
        <v>624983</v>
      </c>
      <c r="M5" s="27">
        <v>1061783</v>
      </c>
      <c r="N5" s="27">
        <v>157646</v>
      </c>
      <c r="O5" s="28">
        <f>SUM(C5:N5)</f>
        <v>4575984</v>
      </c>
      <c r="P5" s="27">
        <v>5380923</v>
      </c>
      <c r="Q5" s="29">
        <f>+O5/P5*100</f>
        <v>85.04087495769778</v>
      </c>
    </row>
    <row r="6" spans="1:17" ht="22.5">
      <c r="A6" s="83"/>
      <c r="B6" s="30" t="s">
        <v>121</v>
      </c>
      <c r="C6" s="26">
        <v>270042</v>
      </c>
      <c r="D6" s="27">
        <v>389771</v>
      </c>
      <c r="E6" s="27">
        <v>339137</v>
      </c>
      <c r="F6" s="27">
        <v>874406</v>
      </c>
      <c r="G6" s="27">
        <v>608057</v>
      </c>
      <c r="H6" s="27">
        <v>319150</v>
      </c>
      <c r="I6" s="27">
        <v>552224</v>
      </c>
      <c r="J6" s="27">
        <v>604187</v>
      </c>
      <c r="K6" s="27">
        <v>515579</v>
      </c>
      <c r="L6" s="27">
        <v>856950</v>
      </c>
      <c r="M6" s="27">
        <v>454994</v>
      </c>
      <c r="N6" s="27">
        <v>206264</v>
      </c>
      <c r="O6" s="28">
        <f>SUM(C6:N6)</f>
        <v>5990761</v>
      </c>
      <c r="P6" s="27">
        <v>5760754</v>
      </c>
      <c r="Q6" s="29">
        <f aca="true" t="shared" si="0" ref="Q6:Q34">+O6/P6*100</f>
        <v>103.99265443377726</v>
      </c>
    </row>
    <row r="7" spans="1:17" ht="22.5">
      <c r="A7" s="83"/>
      <c r="B7" s="30" t="s">
        <v>122</v>
      </c>
      <c r="C7" s="26">
        <v>1850</v>
      </c>
      <c r="D7" s="27">
        <v>1285</v>
      </c>
      <c r="E7" s="27">
        <v>1791</v>
      </c>
      <c r="F7" s="27">
        <v>3016</v>
      </c>
      <c r="G7" s="27">
        <v>9719</v>
      </c>
      <c r="H7" s="27">
        <v>84285</v>
      </c>
      <c r="I7" s="27">
        <v>107235</v>
      </c>
      <c r="J7" s="27">
        <v>133009</v>
      </c>
      <c r="K7" s="27">
        <v>87675</v>
      </c>
      <c r="L7" s="27">
        <v>91631</v>
      </c>
      <c r="M7" s="27">
        <v>7018</v>
      </c>
      <c r="N7" s="27">
        <v>1625</v>
      </c>
      <c r="O7" s="28">
        <f>SUM(C7:N7)</f>
        <v>530139</v>
      </c>
      <c r="P7" s="27">
        <v>720483</v>
      </c>
      <c r="Q7" s="29">
        <f t="shared" si="0"/>
        <v>73.58105604157211</v>
      </c>
    </row>
    <row r="8" spans="1:17" ht="22.5">
      <c r="A8" s="83"/>
      <c r="B8" s="30" t="s">
        <v>123</v>
      </c>
      <c r="C8" s="26">
        <v>9568</v>
      </c>
      <c r="D8" s="27">
        <v>13288</v>
      </c>
      <c r="E8" s="27">
        <v>13049</v>
      </c>
      <c r="F8" s="27">
        <v>26538</v>
      </c>
      <c r="G8" s="27">
        <v>85999</v>
      </c>
      <c r="H8" s="27">
        <v>83063</v>
      </c>
      <c r="I8" s="27">
        <v>58437</v>
      </c>
      <c r="J8" s="27">
        <v>79123</v>
      </c>
      <c r="K8" s="27">
        <v>19984</v>
      </c>
      <c r="L8" s="27">
        <v>25371</v>
      </c>
      <c r="M8" s="27">
        <v>26078</v>
      </c>
      <c r="N8" s="27">
        <v>15472</v>
      </c>
      <c r="O8" s="28">
        <f>SUM(C8:N8)</f>
        <v>455970</v>
      </c>
      <c r="P8" s="27">
        <v>475015</v>
      </c>
      <c r="Q8" s="29">
        <f t="shared" si="0"/>
        <v>95.99065292674969</v>
      </c>
    </row>
    <row r="9" spans="1:17" ht="13.5">
      <c r="A9" s="83"/>
      <c r="B9" s="30" t="s">
        <v>124</v>
      </c>
      <c r="C9" s="26">
        <v>54136</v>
      </c>
      <c r="D9" s="27">
        <v>159810</v>
      </c>
      <c r="E9" s="27">
        <v>52557</v>
      </c>
      <c r="F9" s="27">
        <v>90525</v>
      </c>
      <c r="G9" s="27">
        <v>57351</v>
      </c>
      <c r="H9" s="27">
        <v>47432</v>
      </c>
      <c r="I9" s="27">
        <v>50472</v>
      </c>
      <c r="J9" s="27">
        <v>91752</v>
      </c>
      <c r="K9" s="27">
        <v>55221</v>
      </c>
      <c r="L9" s="27">
        <v>69133</v>
      </c>
      <c r="M9" s="27">
        <v>72903</v>
      </c>
      <c r="N9" s="27">
        <v>46389</v>
      </c>
      <c r="O9" s="28">
        <f>SUM(C9:N9)</f>
        <v>847681</v>
      </c>
      <c r="P9" s="27">
        <v>698800</v>
      </c>
      <c r="Q9" s="29">
        <f t="shared" si="0"/>
        <v>121.30523755008586</v>
      </c>
    </row>
    <row r="10" spans="1:17" ht="13.5">
      <c r="A10" s="83"/>
      <c r="B10" s="31" t="s">
        <v>125</v>
      </c>
      <c r="C10" s="40">
        <f>SUM(C5:C9)</f>
        <v>508371</v>
      </c>
      <c r="D10" s="36">
        <f aca="true" t="shared" si="1" ref="D10:O10">SUM(D5:D9)</f>
        <v>680654</v>
      </c>
      <c r="E10" s="36">
        <f t="shared" si="1"/>
        <v>585409</v>
      </c>
      <c r="F10" s="36">
        <f t="shared" si="1"/>
        <v>1295038</v>
      </c>
      <c r="G10" s="36">
        <f t="shared" si="1"/>
        <v>1167829</v>
      </c>
      <c r="H10" s="36">
        <f t="shared" si="1"/>
        <v>863641</v>
      </c>
      <c r="I10" s="36">
        <f t="shared" si="1"/>
        <v>1107651</v>
      </c>
      <c r="J10" s="36">
        <f t="shared" si="1"/>
        <v>1410895</v>
      </c>
      <c r="K10" s="36">
        <f t="shared" si="1"/>
        <v>1062807</v>
      </c>
      <c r="L10" s="36">
        <f t="shared" si="1"/>
        <v>1668068</v>
      </c>
      <c r="M10" s="36">
        <f t="shared" si="1"/>
        <v>1622776</v>
      </c>
      <c r="N10" s="36">
        <f t="shared" si="1"/>
        <v>427396</v>
      </c>
      <c r="O10" s="37">
        <f t="shared" si="1"/>
        <v>12400535</v>
      </c>
      <c r="P10" s="27">
        <v>13035975</v>
      </c>
      <c r="Q10" s="29">
        <f t="shared" si="0"/>
        <v>95.1254892710365</v>
      </c>
    </row>
    <row r="11" spans="1:17" ht="22.5">
      <c r="A11" s="82" t="s">
        <v>126</v>
      </c>
      <c r="B11" s="25" t="s">
        <v>127</v>
      </c>
      <c r="C11" s="26">
        <v>22716</v>
      </c>
      <c r="D11" s="33">
        <v>20388</v>
      </c>
      <c r="E11" s="33">
        <v>24172</v>
      </c>
      <c r="F11" s="33">
        <v>83378</v>
      </c>
      <c r="G11" s="33">
        <v>44012</v>
      </c>
      <c r="H11" s="33">
        <v>53824</v>
      </c>
      <c r="I11" s="33">
        <v>38886</v>
      </c>
      <c r="J11" s="33">
        <v>51750</v>
      </c>
      <c r="K11" s="33">
        <v>52190</v>
      </c>
      <c r="L11" s="33">
        <v>88715</v>
      </c>
      <c r="M11" s="33">
        <v>43376</v>
      </c>
      <c r="N11" s="33">
        <v>20831</v>
      </c>
      <c r="O11" s="34">
        <f>SUM(C11:N11)</f>
        <v>544238</v>
      </c>
      <c r="P11" s="33">
        <v>576999</v>
      </c>
      <c r="Q11" s="35">
        <f t="shared" si="0"/>
        <v>94.32217386858555</v>
      </c>
    </row>
    <row r="12" spans="1:17" ht="22.5">
      <c r="A12" s="83"/>
      <c r="B12" s="30" t="s">
        <v>128</v>
      </c>
      <c r="C12" s="26">
        <v>69066</v>
      </c>
      <c r="D12" s="36">
        <v>71126</v>
      </c>
      <c r="E12" s="36">
        <v>82792</v>
      </c>
      <c r="F12" s="36">
        <v>123938</v>
      </c>
      <c r="G12" s="36">
        <v>113730</v>
      </c>
      <c r="H12" s="36">
        <v>148072</v>
      </c>
      <c r="I12" s="36">
        <v>135227</v>
      </c>
      <c r="J12" s="36">
        <v>374109</v>
      </c>
      <c r="K12" s="36">
        <v>386798</v>
      </c>
      <c r="L12" s="36">
        <v>394865</v>
      </c>
      <c r="M12" s="36">
        <v>130321</v>
      </c>
      <c r="N12" s="36">
        <v>79958</v>
      </c>
      <c r="O12" s="37">
        <f>SUM(C12:N12)</f>
        <v>2110002</v>
      </c>
      <c r="P12" s="36">
        <v>2053602</v>
      </c>
      <c r="Q12" s="38">
        <f t="shared" si="0"/>
        <v>102.74639389716216</v>
      </c>
    </row>
    <row r="13" spans="1:17" ht="33.75">
      <c r="A13" s="83"/>
      <c r="B13" s="30" t="s">
        <v>129</v>
      </c>
      <c r="C13" s="26">
        <v>108217</v>
      </c>
      <c r="D13" s="36">
        <v>115005</v>
      </c>
      <c r="E13" s="36">
        <v>136621</v>
      </c>
      <c r="F13" s="36">
        <v>207064</v>
      </c>
      <c r="G13" s="36">
        <v>231333</v>
      </c>
      <c r="H13" s="36">
        <v>327742</v>
      </c>
      <c r="I13" s="36">
        <v>192134</v>
      </c>
      <c r="J13" s="36">
        <v>321225</v>
      </c>
      <c r="K13" s="36">
        <v>188781</v>
      </c>
      <c r="L13" s="36">
        <v>203005</v>
      </c>
      <c r="M13" s="36">
        <v>134315</v>
      </c>
      <c r="N13" s="36">
        <v>76563</v>
      </c>
      <c r="O13" s="37">
        <f>SUM(C13:N13)</f>
        <v>2242005</v>
      </c>
      <c r="P13" s="36">
        <v>2208477</v>
      </c>
      <c r="Q13" s="38">
        <f t="shared" si="0"/>
        <v>101.51815029090183</v>
      </c>
    </row>
    <row r="14" spans="1:17" ht="22.5">
      <c r="A14" s="83"/>
      <c r="B14" s="30" t="s">
        <v>130</v>
      </c>
      <c r="C14" s="26">
        <v>288163</v>
      </c>
      <c r="D14" s="36">
        <v>214107</v>
      </c>
      <c r="E14" s="36">
        <v>233167</v>
      </c>
      <c r="F14" s="36">
        <v>582847</v>
      </c>
      <c r="G14" s="36">
        <v>253194</v>
      </c>
      <c r="H14" s="36">
        <v>261940</v>
      </c>
      <c r="I14" s="36">
        <v>449652</v>
      </c>
      <c r="J14" s="36">
        <v>913457</v>
      </c>
      <c r="K14" s="36">
        <v>483215</v>
      </c>
      <c r="L14" s="36">
        <v>493574</v>
      </c>
      <c r="M14" s="36">
        <v>408117</v>
      </c>
      <c r="N14" s="36">
        <v>228904</v>
      </c>
      <c r="O14" s="37">
        <f>SUM(C14:N14)</f>
        <v>4810337</v>
      </c>
      <c r="P14" s="36">
        <v>5147619</v>
      </c>
      <c r="Q14" s="38">
        <f t="shared" si="0"/>
        <v>93.44780567481781</v>
      </c>
    </row>
    <row r="15" spans="1:17" ht="22.5">
      <c r="A15" s="83"/>
      <c r="B15" s="30" t="s">
        <v>131</v>
      </c>
      <c r="C15" s="26">
        <v>20368</v>
      </c>
      <c r="D15" s="36">
        <v>21110</v>
      </c>
      <c r="E15" s="36">
        <v>36352</v>
      </c>
      <c r="F15" s="36">
        <v>74148</v>
      </c>
      <c r="G15" s="36">
        <v>65422</v>
      </c>
      <c r="H15" s="36">
        <v>79629</v>
      </c>
      <c r="I15" s="36">
        <v>60778</v>
      </c>
      <c r="J15" s="36">
        <v>73320</v>
      </c>
      <c r="K15" s="36">
        <v>48754</v>
      </c>
      <c r="L15" s="36">
        <v>54377</v>
      </c>
      <c r="M15" s="36">
        <v>62268</v>
      </c>
      <c r="N15" s="36">
        <v>31920</v>
      </c>
      <c r="O15" s="37">
        <f>SUM(C15:N15)</f>
        <v>628446</v>
      </c>
      <c r="P15" s="36">
        <v>513890</v>
      </c>
      <c r="Q15" s="38">
        <f t="shared" si="0"/>
        <v>122.29193017961042</v>
      </c>
    </row>
    <row r="16" spans="1:17" ht="13.5">
      <c r="A16" s="84"/>
      <c r="B16" s="39" t="s">
        <v>125</v>
      </c>
      <c r="C16" s="40">
        <f>SUM(C11:C15)</f>
        <v>508530</v>
      </c>
      <c r="D16" s="36">
        <f>SUM(D11:D15)</f>
        <v>441736</v>
      </c>
      <c r="E16" s="36">
        <f>SUM(E11:E15)</f>
        <v>513104</v>
      </c>
      <c r="F16" s="36">
        <f>SUM(F11:F15)</f>
        <v>1071375</v>
      </c>
      <c r="G16" s="36">
        <f>SUM(G11:G15)</f>
        <v>707691</v>
      </c>
      <c r="H16" s="36">
        <v>871207</v>
      </c>
      <c r="I16" s="36">
        <f aca="true" t="shared" si="2" ref="I16:O16">SUM(I11:I15)</f>
        <v>876677</v>
      </c>
      <c r="J16" s="36">
        <f t="shared" si="2"/>
        <v>1733861</v>
      </c>
      <c r="K16" s="36">
        <v>1159737</v>
      </c>
      <c r="L16" s="36">
        <f t="shared" si="2"/>
        <v>1234536</v>
      </c>
      <c r="M16" s="36">
        <f t="shared" si="2"/>
        <v>778397</v>
      </c>
      <c r="N16" s="36">
        <f t="shared" si="2"/>
        <v>438176</v>
      </c>
      <c r="O16" s="37">
        <f t="shared" si="2"/>
        <v>10335028</v>
      </c>
      <c r="P16" s="41">
        <v>10500587</v>
      </c>
      <c r="Q16" s="42">
        <f t="shared" si="0"/>
        <v>98.42333576208644</v>
      </c>
    </row>
    <row r="17" spans="1:17" ht="22.5">
      <c r="A17" s="85" t="s">
        <v>132</v>
      </c>
      <c r="B17" s="25" t="s">
        <v>133</v>
      </c>
      <c r="C17" s="26">
        <v>99773</v>
      </c>
      <c r="D17" s="33">
        <v>45817</v>
      </c>
      <c r="E17" s="33">
        <v>97288</v>
      </c>
      <c r="F17" s="33">
        <v>899008</v>
      </c>
      <c r="G17" s="33">
        <v>223101</v>
      </c>
      <c r="H17" s="33">
        <v>130606</v>
      </c>
      <c r="I17" s="33">
        <v>133227</v>
      </c>
      <c r="J17" s="33">
        <v>187885</v>
      </c>
      <c r="K17" s="33">
        <v>113954</v>
      </c>
      <c r="L17" s="33">
        <v>122886</v>
      </c>
      <c r="M17" s="33">
        <v>147480</v>
      </c>
      <c r="N17" s="33">
        <v>52040</v>
      </c>
      <c r="O17" s="34">
        <f>SUM(C17:N17)</f>
        <v>2253065</v>
      </c>
      <c r="P17" s="33">
        <v>2410818</v>
      </c>
      <c r="Q17" s="35">
        <f t="shared" si="0"/>
        <v>93.4564533697691</v>
      </c>
    </row>
    <row r="18" spans="1:17" ht="13.5">
      <c r="A18" s="86"/>
      <c r="B18" s="30" t="s">
        <v>134</v>
      </c>
      <c r="C18" s="26">
        <v>5844</v>
      </c>
      <c r="D18" s="36">
        <v>6458</v>
      </c>
      <c r="E18" s="36">
        <v>6705</v>
      </c>
      <c r="F18" s="36">
        <v>6856</v>
      </c>
      <c r="G18" s="36">
        <v>18756</v>
      </c>
      <c r="H18" s="36">
        <v>9662</v>
      </c>
      <c r="I18" s="36">
        <v>13582</v>
      </c>
      <c r="J18" s="36">
        <v>23041</v>
      </c>
      <c r="K18" s="36">
        <v>10238</v>
      </c>
      <c r="L18" s="36">
        <v>6544</v>
      </c>
      <c r="M18" s="36">
        <v>10377</v>
      </c>
      <c r="N18" s="36">
        <v>6490</v>
      </c>
      <c r="O18" s="37">
        <f>SUM(C18:N18)</f>
        <v>124553</v>
      </c>
      <c r="P18" s="36">
        <v>131090</v>
      </c>
      <c r="Q18" s="38">
        <f t="shared" si="0"/>
        <v>95.01334960714013</v>
      </c>
    </row>
    <row r="19" spans="1:17" ht="13.5">
      <c r="A19" s="86"/>
      <c r="B19" s="30" t="s">
        <v>135</v>
      </c>
      <c r="C19" s="26">
        <v>26151</v>
      </c>
      <c r="D19" s="36">
        <v>35020</v>
      </c>
      <c r="E19" s="36">
        <v>27859</v>
      </c>
      <c r="F19" s="36">
        <v>121047</v>
      </c>
      <c r="G19" s="36">
        <v>55852</v>
      </c>
      <c r="H19" s="36">
        <v>31516</v>
      </c>
      <c r="I19" s="36">
        <v>48403</v>
      </c>
      <c r="J19" s="36">
        <v>253272</v>
      </c>
      <c r="K19" s="36">
        <v>35174</v>
      </c>
      <c r="L19" s="36">
        <v>32760</v>
      </c>
      <c r="M19" s="36">
        <v>67325</v>
      </c>
      <c r="N19" s="36">
        <v>28824</v>
      </c>
      <c r="O19" s="37">
        <f>SUM(C19:N19)</f>
        <v>763203</v>
      </c>
      <c r="P19" s="36">
        <v>841730</v>
      </c>
      <c r="Q19" s="38">
        <f t="shared" si="0"/>
        <v>90.67076140805246</v>
      </c>
    </row>
    <row r="20" spans="1:17" ht="13.5">
      <c r="A20" s="86"/>
      <c r="B20" s="30" t="s">
        <v>136</v>
      </c>
      <c r="C20" s="26">
        <v>27262</v>
      </c>
      <c r="D20" s="36">
        <v>22453</v>
      </c>
      <c r="E20" s="36">
        <v>27325</v>
      </c>
      <c r="F20" s="36">
        <v>38819</v>
      </c>
      <c r="G20" s="36">
        <v>41610</v>
      </c>
      <c r="H20" s="36">
        <v>42462</v>
      </c>
      <c r="I20" s="36">
        <v>32594</v>
      </c>
      <c r="J20" s="36">
        <v>152520</v>
      </c>
      <c r="K20" s="36">
        <v>30849</v>
      </c>
      <c r="L20" s="36">
        <v>29006</v>
      </c>
      <c r="M20" s="36">
        <v>67104</v>
      </c>
      <c r="N20" s="36">
        <v>26439</v>
      </c>
      <c r="O20" s="37">
        <f>SUM(C20:N20)</f>
        <v>538443</v>
      </c>
      <c r="P20" s="36">
        <v>543237</v>
      </c>
      <c r="Q20" s="38">
        <f t="shared" si="0"/>
        <v>99.11751224603627</v>
      </c>
    </row>
    <row r="21" spans="1:17" ht="13.5">
      <c r="A21" s="87"/>
      <c r="B21" s="39" t="s">
        <v>125</v>
      </c>
      <c r="C21" s="40">
        <f>SUM(C17:C20)</f>
        <v>159030</v>
      </c>
      <c r="D21" s="41">
        <f>SUM(D17:D20)</f>
        <v>109748</v>
      </c>
      <c r="E21" s="41">
        <f aca="true" t="shared" si="3" ref="E21:O21">SUM(E17:E20)</f>
        <v>159177</v>
      </c>
      <c r="F21" s="41">
        <f t="shared" si="3"/>
        <v>1065730</v>
      </c>
      <c r="G21" s="41">
        <f t="shared" si="3"/>
        <v>339319</v>
      </c>
      <c r="H21" s="41">
        <f t="shared" si="3"/>
        <v>214246</v>
      </c>
      <c r="I21" s="41">
        <f t="shared" si="3"/>
        <v>227806</v>
      </c>
      <c r="J21" s="41">
        <f t="shared" si="3"/>
        <v>616718</v>
      </c>
      <c r="K21" s="41">
        <f t="shared" si="3"/>
        <v>190215</v>
      </c>
      <c r="L21" s="41">
        <f t="shared" si="3"/>
        <v>191196</v>
      </c>
      <c r="M21" s="41">
        <f t="shared" si="3"/>
        <v>292286</v>
      </c>
      <c r="N21" s="41">
        <f t="shared" si="3"/>
        <v>113793</v>
      </c>
      <c r="O21" s="72">
        <f t="shared" si="3"/>
        <v>3679264</v>
      </c>
      <c r="P21" s="41">
        <v>3926875</v>
      </c>
      <c r="Q21" s="42">
        <f t="shared" si="0"/>
        <v>93.69445169505013</v>
      </c>
    </row>
    <row r="22" spans="1:17" ht="22.5">
      <c r="A22" s="86" t="s">
        <v>137</v>
      </c>
      <c r="B22" s="30" t="s">
        <v>138</v>
      </c>
      <c r="C22" s="26">
        <v>246687</v>
      </c>
      <c r="D22" s="27">
        <v>188112</v>
      </c>
      <c r="E22" s="27">
        <v>205199</v>
      </c>
      <c r="F22" s="27">
        <v>268640</v>
      </c>
      <c r="G22" s="27">
        <v>448046</v>
      </c>
      <c r="H22" s="27">
        <v>382180</v>
      </c>
      <c r="I22" s="27">
        <v>597648</v>
      </c>
      <c r="J22" s="27">
        <v>1566462</v>
      </c>
      <c r="K22" s="27">
        <v>724637</v>
      </c>
      <c r="L22" s="27">
        <v>706311</v>
      </c>
      <c r="M22" s="27">
        <v>438921</v>
      </c>
      <c r="N22" s="27">
        <v>281184</v>
      </c>
      <c r="O22" s="28">
        <f>SUM(C22:N22)</f>
        <v>6054027</v>
      </c>
      <c r="P22" s="27">
        <v>4882483</v>
      </c>
      <c r="Q22" s="29">
        <f t="shared" si="0"/>
        <v>123.99484033021724</v>
      </c>
    </row>
    <row r="23" spans="1:17" ht="22.5">
      <c r="A23" s="86"/>
      <c r="B23" s="30" t="s">
        <v>139</v>
      </c>
      <c r="C23" s="26">
        <v>4407</v>
      </c>
      <c r="D23" s="27">
        <v>4188</v>
      </c>
      <c r="E23" s="27">
        <v>7033</v>
      </c>
      <c r="F23" s="27">
        <v>11910</v>
      </c>
      <c r="G23" s="27">
        <v>26898</v>
      </c>
      <c r="H23" s="27">
        <v>21915</v>
      </c>
      <c r="I23" s="27">
        <v>30323</v>
      </c>
      <c r="J23" s="27">
        <v>42667</v>
      </c>
      <c r="K23" s="27">
        <v>24504</v>
      </c>
      <c r="L23" s="27">
        <v>30518</v>
      </c>
      <c r="M23" s="27">
        <v>30205</v>
      </c>
      <c r="N23" s="27">
        <v>13648</v>
      </c>
      <c r="O23" s="28">
        <f>SUM(C23:N23)</f>
        <v>248216</v>
      </c>
      <c r="P23" s="27">
        <v>266385</v>
      </c>
      <c r="Q23" s="29">
        <f t="shared" si="0"/>
        <v>93.17942076318111</v>
      </c>
    </row>
    <row r="24" spans="1:17" ht="22.5">
      <c r="A24" s="86"/>
      <c r="B24" s="30" t="s">
        <v>140</v>
      </c>
      <c r="C24" s="26">
        <v>26062</v>
      </c>
      <c r="D24" s="27">
        <v>65478</v>
      </c>
      <c r="E24" s="27">
        <v>61879</v>
      </c>
      <c r="F24" s="27">
        <v>184298</v>
      </c>
      <c r="G24" s="27">
        <v>105731</v>
      </c>
      <c r="H24" s="27">
        <v>82915</v>
      </c>
      <c r="I24" s="27">
        <v>129922</v>
      </c>
      <c r="J24" s="27">
        <v>246065</v>
      </c>
      <c r="K24" s="27">
        <v>107712</v>
      </c>
      <c r="L24" s="27">
        <v>128696</v>
      </c>
      <c r="M24" s="27">
        <v>94143</v>
      </c>
      <c r="N24" s="27">
        <v>50748</v>
      </c>
      <c r="O24" s="28">
        <f>SUM(C24:N24)</f>
        <v>1283649</v>
      </c>
      <c r="P24" s="27">
        <v>955839</v>
      </c>
      <c r="Q24" s="29">
        <f t="shared" si="0"/>
        <v>134.29552466471864</v>
      </c>
    </row>
    <row r="25" spans="1:17" ht="13.5">
      <c r="A25" s="86"/>
      <c r="B25" s="30" t="s">
        <v>141</v>
      </c>
      <c r="C25" s="26">
        <v>32286</v>
      </c>
      <c r="D25" s="27">
        <v>34463</v>
      </c>
      <c r="E25" s="27">
        <v>48203</v>
      </c>
      <c r="F25" s="27">
        <v>98561</v>
      </c>
      <c r="G25" s="27">
        <v>119602</v>
      </c>
      <c r="H25" s="27">
        <v>112438</v>
      </c>
      <c r="I25" s="27">
        <v>116139</v>
      </c>
      <c r="J25" s="27">
        <v>283097</v>
      </c>
      <c r="K25" s="27">
        <v>96481</v>
      </c>
      <c r="L25" s="27">
        <v>95714</v>
      </c>
      <c r="M25" s="27">
        <v>106572</v>
      </c>
      <c r="N25" s="27">
        <v>39580</v>
      </c>
      <c r="O25" s="28">
        <f>SUM(C25:N25)</f>
        <v>1183136</v>
      </c>
      <c r="P25" s="27">
        <v>1196004</v>
      </c>
      <c r="Q25" s="29">
        <f t="shared" si="0"/>
        <v>98.92408386594025</v>
      </c>
    </row>
    <row r="26" spans="1:17" ht="13.5">
      <c r="A26" s="86"/>
      <c r="B26" s="31" t="s">
        <v>125</v>
      </c>
      <c r="C26" s="26">
        <f>SUM(C22:C25)</f>
        <v>309442</v>
      </c>
      <c r="D26" s="27">
        <f>SUM(D22:D25)</f>
        <v>292241</v>
      </c>
      <c r="E26" s="27">
        <f aca="true" t="shared" si="4" ref="E26:O26">SUM(E22:E25)</f>
        <v>322314</v>
      </c>
      <c r="F26" s="27">
        <f t="shared" si="4"/>
        <v>563409</v>
      </c>
      <c r="G26" s="27">
        <f t="shared" si="4"/>
        <v>700277</v>
      </c>
      <c r="H26" s="27">
        <f t="shared" si="4"/>
        <v>599448</v>
      </c>
      <c r="I26" s="27">
        <f t="shared" si="4"/>
        <v>874032</v>
      </c>
      <c r="J26" s="27">
        <f t="shared" si="4"/>
        <v>2138291</v>
      </c>
      <c r="K26" s="27">
        <f t="shared" si="4"/>
        <v>953334</v>
      </c>
      <c r="L26" s="27">
        <f t="shared" si="4"/>
        <v>961239</v>
      </c>
      <c r="M26" s="27">
        <f t="shared" si="4"/>
        <v>669841</v>
      </c>
      <c r="N26" s="27">
        <f t="shared" si="4"/>
        <v>385160</v>
      </c>
      <c r="O26" s="72">
        <f t="shared" si="4"/>
        <v>8769028</v>
      </c>
      <c r="P26" s="27">
        <v>7300711</v>
      </c>
      <c r="Q26" s="29">
        <f t="shared" si="0"/>
        <v>120.11197265581393</v>
      </c>
    </row>
    <row r="27" spans="1:17" ht="13.5">
      <c r="A27" s="85" t="s">
        <v>142</v>
      </c>
      <c r="B27" s="25" t="s">
        <v>143</v>
      </c>
      <c r="C27" s="32">
        <v>36156</v>
      </c>
      <c r="D27" s="33">
        <v>13040</v>
      </c>
      <c r="E27" s="33">
        <v>43618</v>
      </c>
      <c r="F27" s="33">
        <v>124498</v>
      </c>
      <c r="G27" s="33">
        <v>228264</v>
      </c>
      <c r="H27" s="33">
        <v>180462</v>
      </c>
      <c r="I27" s="33">
        <v>427768</v>
      </c>
      <c r="J27" s="33">
        <v>429456</v>
      </c>
      <c r="K27" s="33">
        <v>238404</v>
      </c>
      <c r="L27" s="33">
        <v>243100</v>
      </c>
      <c r="M27" s="33">
        <v>130560</v>
      </c>
      <c r="N27" s="33">
        <v>44738</v>
      </c>
      <c r="O27" s="37">
        <f aca="true" t="shared" si="5" ref="O27:O32">SUM(C27:N27)</f>
        <v>2140064</v>
      </c>
      <c r="P27" s="33">
        <v>2233638</v>
      </c>
      <c r="Q27" s="35">
        <f t="shared" si="0"/>
        <v>95.81069089977875</v>
      </c>
    </row>
    <row r="28" spans="1:17" ht="22.5">
      <c r="A28" s="86"/>
      <c r="B28" s="30" t="s">
        <v>144</v>
      </c>
      <c r="C28" s="26">
        <v>490063</v>
      </c>
      <c r="D28" s="36">
        <v>314712</v>
      </c>
      <c r="E28" s="36">
        <v>468162</v>
      </c>
      <c r="F28" s="36">
        <v>504992</v>
      </c>
      <c r="G28" s="36">
        <v>633162</v>
      </c>
      <c r="H28" s="36">
        <v>691158</v>
      </c>
      <c r="I28" s="36">
        <v>818871</v>
      </c>
      <c r="J28" s="36">
        <v>1501420</v>
      </c>
      <c r="K28" s="36">
        <v>570727</v>
      </c>
      <c r="L28" s="36">
        <v>530267</v>
      </c>
      <c r="M28" s="36">
        <v>752562</v>
      </c>
      <c r="N28" s="36">
        <v>400359</v>
      </c>
      <c r="O28" s="37">
        <f t="shared" si="5"/>
        <v>7676455</v>
      </c>
      <c r="P28" s="36">
        <v>8048560</v>
      </c>
      <c r="Q28" s="38">
        <f t="shared" si="0"/>
        <v>95.37675062371406</v>
      </c>
    </row>
    <row r="29" spans="1:17" ht="22.5">
      <c r="A29" s="86"/>
      <c r="B29" s="30" t="s">
        <v>145</v>
      </c>
      <c r="C29" s="26">
        <v>304769</v>
      </c>
      <c r="D29" s="36">
        <v>280035</v>
      </c>
      <c r="E29" s="36">
        <v>324793</v>
      </c>
      <c r="F29" s="36">
        <v>335895</v>
      </c>
      <c r="G29" s="36">
        <v>419661</v>
      </c>
      <c r="H29" s="36">
        <v>332375</v>
      </c>
      <c r="I29" s="36">
        <v>475712</v>
      </c>
      <c r="J29" s="36">
        <v>707788</v>
      </c>
      <c r="K29" s="36">
        <v>390424</v>
      </c>
      <c r="L29" s="36">
        <v>360098</v>
      </c>
      <c r="M29" s="36">
        <v>335160</v>
      </c>
      <c r="N29" s="36">
        <v>283975</v>
      </c>
      <c r="O29" s="37">
        <f t="shared" si="5"/>
        <v>4550685</v>
      </c>
      <c r="P29" s="36">
        <v>5782960</v>
      </c>
      <c r="Q29" s="38">
        <f t="shared" si="0"/>
        <v>78.69127574805982</v>
      </c>
    </row>
    <row r="30" spans="1:17" ht="22.5">
      <c r="A30" s="86"/>
      <c r="B30" s="30" t="s">
        <v>146</v>
      </c>
      <c r="C30" s="26">
        <v>229180</v>
      </c>
      <c r="D30" s="36">
        <v>242933</v>
      </c>
      <c r="E30" s="36">
        <v>321492</v>
      </c>
      <c r="F30" s="36">
        <v>366448</v>
      </c>
      <c r="G30" s="36">
        <v>492959</v>
      </c>
      <c r="H30" s="36">
        <v>372235</v>
      </c>
      <c r="I30" s="36">
        <v>497054</v>
      </c>
      <c r="J30" s="36">
        <v>879358</v>
      </c>
      <c r="K30" s="36">
        <v>499840</v>
      </c>
      <c r="L30" s="36">
        <v>437299</v>
      </c>
      <c r="M30" s="36">
        <v>409279</v>
      </c>
      <c r="N30" s="36">
        <v>306040</v>
      </c>
      <c r="O30" s="37">
        <f t="shared" si="5"/>
        <v>5054117</v>
      </c>
      <c r="P30" s="36">
        <v>5767589</v>
      </c>
      <c r="Q30" s="38">
        <f t="shared" si="0"/>
        <v>87.62963172306488</v>
      </c>
    </row>
    <row r="31" spans="1:17" ht="13.5">
      <c r="A31" s="86"/>
      <c r="B31" s="30" t="s">
        <v>147</v>
      </c>
      <c r="C31" s="26">
        <v>43608</v>
      </c>
      <c r="D31" s="36">
        <v>43248</v>
      </c>
      <c r="E31" s="36">
        <v>58613</v>
      </c>
      <c r="F31" s="36">
        <v>108892</v>
      </c>
      <c r="G31" s="36">
        <v>142648</v>
      </c>
      <c r="H31" s="36">
        <v>108384</v>
      </c>
      <c r="I31" s="36">
        <v>117775</v>
      </c>
      <c r="J31" s="36">
        <v>171792</v>
      </c>
      <c r="K31" s="36">
        <v>117462</v>
      </c>
      <c r="L31" s="36">
        <v>114132</v>
      </c>
      <c r="M31" s="36">
        <v>148456</v>
      </c>
      <c r="N31" s="36">
        <v>69312</v>
      </c>
      <c r="O31" s="37">
        <f t="shared" si="5"/>
        <v>1244322</v>
      </c>
      <c r="P31" s="36">
        <v>1168441</v>
      </c>
      <c r="Q31" s="38">
        <f t="shared" si="0"/>
        <v>106.49420895021657</v>
      </c>
    </row>
    <row r="32" spans="1:17" ht="22.5">
      <c r="A32" s="86"/>
      <c r="B32" s="30" t="s">
        <v>148</v>
      </c>
      <c r="C32" s="26">
        <v>63252</v>
      </c>
      <c r="D32" s="36">
        <v>58888</v>
      </c>
      <c r="E32" s="36">
        <v>91422</v>
      </c>
      <c r="F32" s="36">
        <v>129380</v>
      </c>
      <c r="G32" s="36">
        <v>167502</v>
      </c>
      <c r="H32" s="36">
        <v>123287</v>
      </c>
      <c r="I32" s="36">
        <v>168939</v>
      </c>
      <c r="J32" s="36">
        <v>250425</v>
      </c>
      <c r="K32" s="36">
        <v>174069</v>
      </c>
      <c r="L32" s="36">
        <v>173178</v>
      </c>
      <c r="M32" s="36">
        <v>163157</v>
      </c>
      <c r="N32" s="36">
        <v>85759</v>
      </c>
      <c r="O32" s="37">
        <f t="shared" si="5"/>
        <v>1649258</v>
      </c>
      <c r="P32" s="36">
        <v>1587129</v>
      </c>
      <c r="Q32" s="38">
        <f t="shared" si="0"/>
        <v>103.91455262930738</v>
      </c>
    </row>
    <row r="33" spans="1:17" ht="13.5">
      <c r="A33" s="87"/>
      <c r="B33" s="39" t="s">
        <v>125</v>
      </c>
      <c r="C33" s="40">
        <f>SUM(C27:C32)</f>
        <v>1167028</v>
      </c>
      <c r="D33" s="41">
        <f>SUM(D27:D32)</f>
        <v>952856</v>
      </c>
      <c r="E33" s="41">
        <f aca="true" t="shared" si="6" ref="E33:O33">SUM(E27:E32)</f>
        <v>1308100</v>
      </c>
      <c r="F33" s="41">
        <f t="shared" si="6"/>
        <v>1570105</v>
      </c>
      <c r="G33" s="41">
        <f t="shared" si="6"/>
        <v>2084196</v>
      </c>
      <c r="H33" s="41">
        <f t="shared" si="6"/>
        <v>1807901</v>
      </c>
      <c r="I33" s="41">
        <f t="shared" si="6"/>
        <v>2506119</v>
      </c>
      <c r="J33" s="41">
        <f t="shared" si="6"/>
        <v>3940239</v>
      </c>
      <c r="K33" s="41">
        <f t="shared" si="6"/>
        <v>1990926</v>
      </c>
      <c r="L33" s="41">
        <f t="shared" si="6"/>
        <v>1858074</v>
      </c>
      <c r="M33" s="41">
        <f t="shared" si="6"/>
        <v>1939174</v>
      </c>
      <c r="N33" s="41">
        <f t="shared" si="6"/>
        <v>1190183</v>
      </c>
      <c r="O33" s="72">
        <f t="shared" si="6"/>
        <v>22314901</v>
      </c>
      <c r="P33" s="41">
        <v>24588317</v>
      </c>
      <c r="Q33" s="42">
        <f t="shared" si="0"/>
        <v>90.75408048464642</v>
      </c>
    </row>
    <row r="34" spans="1:17" ht="13.5">
      <c r="A34" s="88" t="s">
        <v>117</v>
      </c>
      <c r="B34" s="89"/>
      <c r="C34" s="32">
        <f>C10+C16+C21+C26+C33</f>
        <v>2652401</v>
      </c>
      <c r="D34" s="36">
        <f>D10+D16+D21+D26+D33</f>
        <v>2477235</v>
      </c>
      <c r="E34" s="36">
        <f aca="true" t="shared" si="7" ref="E34:O34">E10+E16+E21+E26+E33</f>
        <v>2888104</v>
      </c>
      <c r="F34" s="36">
        <f t="shared" si="7"/>
        <v>5565657</v>
      </c>
      <c r="G34" s="36">
        <f t="shared" si="7"/>
        <v>4999312</v>
      </c>
      <c r="H34" s="36">
        <f t="shared" si="7"/>
        <v>4356443</v>
      </c>
      <c r="I34" s="36">
        <f t="shared" si="7"/>
        <v>5592285</v>
      </c>
      <c r="J34" s="36">
        <f t="shared" si="7"/>
        <v>9840004</v>
      </c>
      <c r="K34" s="36">
        <f t="shared" si="7"/>
        <v>5357019</v>
      </c>
      <c r="L34" s="36">
        <f t="shared" si="7"/>
        <v>5913113</v>
      </c>
      <c r="M34" s="36">
        <f t="shared" si="7"/>
        <v>5302474</v>
      </c>
      <c r="N34" s="36">
        <f t="shared" si="7"/>
        <v>2554708</v>
      </c>
      <c r="O34" s="37">
        <f t="shared" si="7"/>
        <v>57498756</v>
      </c>
      <c r="P34" s="27">
        <v>59352465</v>
      </c>
      <c r="Q34" s="29">
        <f t="shared" si="0"/>
        <v>96.87677841181491</v>
      </c>
    </row>
    <row r="35" spans="1:17" ht="13.5">
      <c r="A35" s="90" t="s">
        <v>149</v>
      </c>
      <c r="B35" s="91"/>
      <c r="C35" s="67">
        <f>C34/O34</f>
        <v>0.046129711049748626</v>
      </c>
      <c r="D35" s="68">
        <f>D34/O34</f>
        <v>0.04308327992348217</v>
      </c>
      <c r="E35" s="68">
        <f>E34/O34</f>
        <v>0.05022898234528761</v>
      </c>
      <c r="F35" s="68">
        <f>F34/O34</f>
        <v>0.0967961289458158</v>
      </c>
      <c r="G35" s="68">
        <f>G34/O34</f>
        <v>0.08694643758901496</v>
      </c>
      <c r="H35" s="68">
        <f>H34/O34</f>
        <v>0.07576586526498069</v>
      </c>
      <c r="I35" s="68">
        <f>I34/O34</f>
        <v>0.09725923461718024</v>
      </c>
      <c r="J35" s="68">
        <f>J34/O34</f>
        <v>0.1711342067991871</v>
      </c>
      <c r="K35" s="68">
        <f>K34/O34</f>
        <v>0.09316756348606917</v>
      </c>
      <c r="L35" s="68">
        <f>L34/O34</f>
        <v>0.10283897272490557</v>
      </c>
      <c r="M35" s="68">
        <f>M34/O34</f>
        <v>0.09221893426703005</v>
      </c>
      <c r="N35" s="68">
        <f>N34/O34</f>
        <v>0.04443066559561741</v>
      </c>
      <c r="O35" s="73">
        <f>O34/O34</f>
        <v>1</v>
      </c>
      <c r="P35" s="29"/>
      <c r="Q35" s="29"/>
    </row>
    <row r="36" spans="1:17" ht="13.5">
      <c r="A36" s="88" t="s">
        <v>150</v>
      </c>
      <c r="B36" s="89"/>
      <c r="C36" s="26">
        <v>3016791</v>
      </c>
      <c r="D36" s="27">
        <v>2573198</v>
      </c>
      <c r="E36" s="27">
        <v>2987972</v>
      </c>
      <c r="F36" s="27">
        <v>5538821</v>
      </c>
      <c r="G36" s="27">
        <v>5271789</v>
      </c>
      <c r="H36" s="27">
        <v>4252735</v>
      </c>
      <c r="I36" s="27">
        <v>6149319</v>
      </c>
      <c r="J36" s="27">
        <v>9752987</v>
      </c>
      <c r="K36" s="27">
        <v>5372579</v>
      </c>
      <c r="L36" s="27">
        <v>6456476</v>
      </c>
      <c r="M36" s="27">
        <v>5476930</v>
      </c>
      <c r="N36" s="27">
        <v>2502868</v>
      </c>
      <c r="O36" s="28">
        <f>SUM(C36:N36)</f>
        <v>59352465</v>
      </c>
      <c r="P36" s="27"/>
      <c r="Q36" s="27"/>
    </row>
    <row r="37" spans="1:17" ht="13.5">
      <c r="A37" s="92" t="s">
        <v>118</v>
      </c>
      <c r="B37" s="93"/>
      <c r="C37" s="69">
        <f>C34/C36</f>
        <v>0.8792127131113823</v>
      </c>
      <c r="D37" s="70">
        <f>D34/D36</f>
        <v>0.962706717477629</v>
      </c>
      <c r="E37" s="70">
        <f aca="true" t="shared" si="8" ref="E37:O37">E34/E36</f>
        <v>0.9665766613609499</v>
      </c>
      <c r="F37" s="70">
        <f t="shared" si="8"/>
        <v>1.0048450744300998</v>
      </c>
      <c r="G37" s="70">
        <f t="shared" si="8"/>
        <v>0.948314130174785</v>
      </c>
      <c r="H37" s="70">
        <f t="shared" si="8"/>
        <v>1.0243861891229997</v>
      </c>
      <c r="I37" s="70">
        <f t="shared" si="8"/>
        <v>0.909415335259075</v>
      </c>
      <c r="J37" s="70">
        <f t="shared" si="8"/>
        <v>1.0089220871513518</v>
      </c>
      <c r="K37" s="70">
        <f t="shared" si="8"/>
        <v>0.9971038117820138</v>
      </c>
      <c r="L37" s="70">
        <f t="shared" si="8"/>
        <v>0.9158421714879758</v>
      </c>
      <c r="M37" s="70">
        <f t="shared" si="8"/>
        <v>0.9681471189151587</v>
      </c>
      <c r="N37" s="70">
        <f t="shared" si="8"/>
        <v>1.0207122389195116</v>
      </c>
      <c r="O37" s="74">
        <f t="shared" si="8"/>
        <v>0.9687677841181491</v>
      </c>
      <c r="P37" s="42"/>
      <c r="Q37" s="42"/>
    </row>
    <row r="38" spans="1:17" ht="13.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43"/>
      <c r="P38" s="18"/>
      <c r="Q38" s="18"/>
    </row>
    <row r="39" spans="1:17" ht="14.25" thickBot="1">
      <c r="A39" s="18" t="s">
        <v>151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43"/>
      <c r="P39" s="18" t="s">
        <v>102</v>
      </c>
      <c r="Q39" s="18"/>
    </row>
    <row r="40" spans="1:17" ht="14.25" thickTop="1">
      <c r="A40" s="19" t="s">
        <v>103</v>
      </c>
      <c r="B40" s="44" t="s">
        <v>104</v>
      </c>
      <c r="C40" s="19" t="s">
        <v>105</v>
      </c>
      <c r="D40" s="21" t="s">
        <v>106</v>
      </c>
      <c r="E40" s="21" t="s">
        <v>107</v>
      </c>
      <c r="F40" s="21" t="s">
        <v>108</v>
      </c>
      <c r="G40" s="21" t="s">
        <v>109</v>
      </c>
      <c r="H40" s="22" t="s">
        <v>110</v>
      </c>
      <c r="I40" s="21" t="s">
        <v>111</v>
      </c>
      <c r="J40" s="21" t="s">
        <v>112</v>
      </c>
      <c r="K40" s="21" t="s">
        <v>113</v>
      </c>
      <c r="L40" s="21" t="s">
        <v>114</v>
      </c>
      <c r="M40" s="21" t="s">
        <v>115</v>
      </c>
      <c r="N40" s="21" t="s">
        <v>116</v>
      </c>
      <c r="O40" s="23" t="s">
        <v>117</v>
      </c>
      <c r="P40" s="21" t="s">
        <v>201</v>
      </c>
      <c r="Q40" s="22" t="s">
        <v>118</v>
      </c>
    </row>
    <row r="41" spans="1:17" ht="22.5">
      <c r="A41" s="82" t="s">
        <v>119</v>
      </c>
      <c r="B41" s="45" t="s">
        <v>120</v>
      </c>
      <c r="C41" s="33">
        <v>20288</v>
      </c>
      <c r="D41" s="33">
        <v>20024</v>
      </c>
      <c r="E41" s="33">
        <v>23890</v>
      </c>
      <c r="F41" s="33">
        <v>21948</v>
      </c>
      <c r="G41" s="33">
        <v>22635</v>
      </c>
      <c r="H41" s="33">
        <v>19647</v>
      </c>
      <c r="I41" s="33">
        <v>21014</v>
      </c>
      <c r="J41" s="33">
        <v>34179</v>
      </c>
      <c r="K41" s="33">
        <v>22107</v>
      </c>
      <c r="L41" s="33">
        <v>24839</v>
      </c>
      <c r="M41" s="33">
        <v>25732</v>
      </c>
      <c r="N41" s="33">
        <v>21039</v>
      </c>
      <c r="O41" s="37">
        <f>SUM(C41:N41)</f>
        <v>277342</v>
      </c>
      <c r="P41" s="33">
        <v>276952</v>
      </c>
      <c r="Q41" s="35">
        <f>+O41/P41*100</f>
        <v>100.14081862561022</v>
      </c>
    </row>
    <row r="42" spans="1:17" ht="22.5">
      <c r="A42" s="83"/>
      <c r="B42" s="46" t="s">
        <v>121</v>
      </c>
      <c r="C42" s="36">
        <v>31636</v>
      </c>
      <c r="D42" s="36">
        <v>32686</v>
      </c>
      <c r="E42" s="36">
        <v>40150</v>
      </c>
      <c r="F42" s="36">
        <v>36835</v>
      </c>
      <c r="G42" s="36">
        <v>36389</v>
      </c>
      <c r="H42" s="36">
        <v>32365</v>
      </c>
      <c r="I42" s="36">
        <v>36355</v>
      </c>
      <c r="J42" s="36">
        <v>42493</v>
      </c>
      <c r="K42" s="36">
        <v>34448</v>
      </c>
      <c r="L42" s="36">
        <v>36096</v>
      </c>
      <c r="M42" s="36">
        <v>37342</v>
      </c>
      <c r="N42" s="36">
        <v>29367</v>
      </c>
      <c r="O42" s="37">
        <f>SUM(C42:N42)</f>
        <v>426162</v>
      </c>
      <c r="P42" s="36">
        <v>533541</v>
      </c>
      <c r="Q42" s="38">
        <f aca="true" t="shared" si="9" ref="Q42:Q69">+O42/P42*100</f>
        <v>79.87427395457894</v>
      </c>
    </row>
    <row r="43" spans="1:17" ht="22.5">
      <c r="A43" s="83"/>
      <c r="B43" s="46" t="s">
        <v>122</v>
      </c>
      <c r="C43" s="36">
        <v>1339</v>
      </c>
      <c r="D43" s="36">
        <v>780</v>
      </c>
      <c r="E43" s="36">
        <v>1732</v>
      </c>
      <c r="F43" s="36">
        <v>1818</v>
      </c>
      <c r="G43" s="36">
        <v>2416</v>
      </c>
      <c r="H43" s="36">
        <v>3461</v>
      </c>
      <c r="I43" s="36">
        <v>16068</v>
      </c>
      <c r="J43" s="36">
        <v>20346</v>
      </c>
      <c r="K43" s="36">
        <v>6466</v>
      </c>
      <c r="L43" s="36">
        <v>5519</v>
      </c>
      <c r="M43" s="36">
        <v>2811</v>
      </c>
      <c r="N43" s="36">
        <v>1565</v>
      </c>
      <c r="O43" s="37">
        <f>SUM(C43:N43)</f>
        <v>64321</v>
      </c>
      <c r="P43" s="36">
        <v>77814</v>
      </c>
      <c r="Q43" s="38">
        <f t="shared" si="9"/>
        <v>82.65993265993265</v>
      </c>
    </row>
    <row r="44" spans="1:17" ht="22.5">
      <c r="A44" s="83"/>
      <c r="B44" s="46" t="s">
        <v>123</v>
      </c>
      <c r="C44" s="36">
        <v>3348</v>
      </c>
      <c r="D44" s="36">
        <v>3785</v>
      </c>
      <c r="E44" s="36">
        <v>4794</v>
      </c>
      <c r="F44" s="36">
        <v>4412</v>
      </c>
      <c r="G44" s="36">
        <v>6388</v>
      </c>
      <c r="H44" s="36">
        <v>4433</v>
      </c>
      <c r="I44" s="36">
        <v>6022</v>
      </c>
      <c r="J44" s="36">
        <v>11008</v>
      </c>
      <c r="K44" s="36">
        <v>3998</v>
      </c>
      <c r="L44" s="36">
        <v>4053</v>
      </c>
      <c r="M44" s="36">
        <v>3939</v>
      </c>
      <c r="N44" s="36">
        <v>3482</v>
      </c>
      <c r="O44" s="37">
        <f>SUM(C44:N44)</f>
        <v>59662</v>
      </c>
      <c r="P44" s="36">
        <v>56926</v>
      </c>
      <c r="Q44" s="38">
        <f t="shared" si="9"/>
        <v>104.80623967958402</v>
      </c>
    </row>
    <row r="45" spans="1:17" ht="13.5">
      <c r="A45" s="83"/>
      <c r="B45" s="46" t="s">
        <v>124</v>
      </c>
      <c r="C45" s="36">
        <v>4769</v>
      </c>
      <c r="D45" s="36">
        <v>4590</v>
      </c>
      <c r="E45" s="36">
        <v>6255</v>
      </c>
      <c r="F45" s="36">
        <v>4969</v>
      </c>
      <c r="G45" s="36">
        <v>4868</v>
      </c>
      <c r="H45" s="36">
        <v>4454</v>
      </c>
      <c r="I45" s="36">
        <v>5100</v>
      </c>
      <c r="J45" s="36">
        <v>7597</v>
      </c>
      <c r="K45" s="36">
        <v>4793</v>
      </c>
      <c r="L45" s="36">
        <v>5293</v>
      </c>
      <c r="M45" s="36">
        <v>5290</v>
      </c>
      <c r="N45" s="36">
        <v>4757</v>
      </c>
      <c r="O45" s="37">
        <f>SUM(C45:N45)</f>
        <v>62735</v>
      </c>
      <c r="P45" s="36">
        <v>61695</v>
      </c>
      <c r="Q45" s="38">
        <f t="shared" si="9"/>
        <v>101.68571197017586</v>
      </c>
    </row>
    <row r="46" spans="1:17" ht="13.5">
      <c r="A46" s="84"/>
      <c r="B46" s="47" t="s">
        <v>125</v>
      </c>
      <c r="C46" s="41">
        <f>SUM(C41:C45)</f>
        <v>61380</v>
      </c>
      <c r="D46" s="41">
        <f>SUM(D41:D45)</f>
        <v>61865</v>
      </c>
      <c r="E46" s="41">
        <f aca="true" t="shared" si="10" ref="E46:O46">SUM(E41:E45)</f>
        <v>76821</v>
      </c>
      <c r="F46" s="41">
        <f t="shared" si="10"/>
        <v>69982</v>
      </c>
      <c r="G46" s="41">
        <f t="shared" si="10"/>
        <v>72696</v>
      </c>
      <c r="H46" s="41">
        <f t="shared" si="10"/>
        <v>64360</v>
      </c>
      <c r="I46" s="41">
        <f t="shared" si="10"/>
        <v>84559</v>
      </c>
      <c r="J46" s="41">
        <f t="shared" si="10"/>
        <v>115623</v>
      </c>
      <c r="K46" s="41">
        <f t="shared" si="10"/>
        <v>71812</v>
      </c>
      <c r="L46" s="41">
        <f t="shared" si="10"/>
        <v>75800</v>
      </c>
      <c r="M46" s="41">
        <f t="shared" si="10"/>
        <v>75114</v>
      </c>
      <c r="N46" s="41">
        <f t="shared" si="10"/>
        <v>60210</v>
      </c>
      <c r="O46" s="72">
        <f t="shared" si="10"/>
        <v>890222</v>
      </c>
      <c r="P46" s="41">
        <v>1006928</v>
      </c>
      <c r="Q46" s="42">
        <f t="shared" si="9"/>
        <v>88.40969761492381</v>
      </c>
    </row>
    <row r="47" spans="1:17" ht="22.5">
      <c r="A47" s="83" t="s">
        <v>126</v>
      </c>
      <c r="B47" s="46" t="s">
        <v>127</v>
      </c>
      <c r="C47" s="33">
        <v>3559</v>
      </c>
      <c r="D47" s="33">
        <v>2325</v>
      </c>
      <c r="E47" s="33">
        <v>2882</v>
      </c>
      <c r="F47" s="33">
        <v>4090</v>
      </c>
      <c r="G47" s="33">
        <v>5973</v>
      </c>
      <c r="H47" s="33">
        <v>3085</v>
      </c>
      <c r="I47" s="33">
        <v>5029</v>
      </c>
      <c r="J47" s="33">
        <v>9076</v>
      </c>
      <c r="K47" s="33">
        <v>4308</v>
      </c>
      <c r="L47" s="33">
        <v>5556</v>
      </c>
      <c r="M47" s="33">
        <v>5540</v>
      </c>
      <c r="N47" s="33">
        <v>3803</v>
      </c>
      <c r="O47" s="34">
        <f>SUM(C47:N47)</f>
        <v>55226</v>
      </c>
      <c r="P47" s="33">
        <v>52703</v>
      </c>
      <c r="Q47" s="35">
        <f t="shared" si="9"/>
        <v>104.78720376449158</v>
      </c>
    </row>
    <row r="48" spans="1:17" ht="22.5">
      <c r="A48" s="83"/>
      <c r="B48" s="46" t="s">
        <v>128</v>
      </c>
      <c r="C48" s="36">
        <v>1397</v>
      </c>
      <c r="D48" s="36">
        <v>1423</v>
      </c>
      <c r="E48" s="36">
        <v>1689</v>
      </c>
      <c r="F48" s="36">
        <v>2129</v>
      </c>
      <c r="G48" s="36">
        <v>2487</v>
      </c>
      <c r="H48" s="36">
        <v>1638</v>
      </c>
      <c r="I48" s="36">
        <v>3318</v>
      </c>
      <c r="J48" s="36">
        <v>5769</v>
      </c>
      <c r="K48" s="36">
        <v>3449</v>
      </c>
      <c r="L48" s="36">
        <v>3084</v>
      </c>
      <c r="M48" s="36">
        <v>2486</v>
      </c>
      <c r="N48" s="36">
        <v>1377</v>
      </c>
      <c r="O48" s="37">
        <f>SUM(C48:N48)</f>
        <v>30246</v>
      </c>
      <c r="P48" s="36">
        <v>30840</v>
      </c>
      <c r="Q48" s="38">
        <f t="shared" si="9"/>
        <v>98.07392996108949</v>
      </c>
    </row>
    <row r="49" spans="1:17" ht="33.75">
      <c r="A49" s="83"/>
      <c r="B49" s="46" t="s">
        <v>129</v>
      </c>
      <c r="C49" s="36">
        <v>4259</v>
      </c>
      <c r="D49" s="36">
        <v>3276</v>
      </c>
      <c r="E49" s="36">
        <v>5554</v>
      </c>
      <c r="F49" s="36">
        <v>5957</v>
      </c>
      <c r="G49" s="36">
        <v>6533</v>
      </c>
      <c r="H49" s="36">
        <v>4571</v>
      </c>
      <c r="I49" s="36">
        <v>6610</v>
      </c>
      <c r="J49" s="36">
        <v>13587</v>
      </c>
      <c r="K49" s="36">
        <v>7002</v>
      </c>
      <c r="L49" s="36">
        <v>8498</v>
      </c>
      <c r="M49" s="36">
        <v>7835</v>
      </c>
      <c r="N49" s="36">
        <v>4618</v>
      </c>
      <c r="O49" s="37">
        <f>SUM(C49:N49)</f>
        <v>78300</v>
      </c>
      <c r="P49" s="36">
        <v>68428</v>
      </c>
      <c r="Q49" s="38">
        <f t="shared" si="9"/>
        <v>114.42684281288362</v>
      </c>
    </row>
    <row r="50" spans="1:17" ht="22.5">
      <c r="A50" s="83"/>
      <c r="B50" s="46" t="s">
        <v>130</v>
      </c>
      <c r="C50" s="36">
        <v>94312</v>
      </c>
      <c r="D50" s="36">
        <v>87688</v>
      </c>
      <c r="E50" s="36">
        <v>103481</v>
      </c>
      <c r="F50" s="36">
        <v>103085</v>
      </c>
      <c r="G50" s="36">
        <v>96107</v>
      </c>
      <c r="H50" s="36">
        <v>96343</v>
      </c>
      <c r="I50" s="36">
        <v>91409</v>
      </c>
      <c r="J50" s="36">
        <v>129577</v>
      </c>
      <c r="K50" s="36">
        <v>104236</v>
      </c>
      <c r="L50" s="36">
        <v>120866</v>
      </c>
      <c r="M50" s="36">
        <v>141733</v>
      </c>
      <c r="N50" s="36">
        <v>115162</v>
      </c>
      <c r="O50" s="37">
        <f>SUM(C50:N50)</f>
        <v>1283999</v>
      </c>
      <c r="P50" s="36">
        <v>1268443</v>
      </c>
      <c r="Q50" s="38">
        <f t="shared" si="9"/>
        <v>101.22638541897429</v>
      </c>
    </row>
    <row r="51" spans="1:17" ht="22.5">
      <c r="A51" s="83"/>
      <c r="B51" s="46" t="s">
        <v>131</v>
      </c>
      <c r="C51" s="36">
        <v>1024</v>
      </c>
      <c r="D51" s="36">
        <v>1070</v>
      </c>
      <c r="E51" s="36">
        <v>1184</v>
      </c>
      <c r="F51" s="36">
        <v>1243</v>
      </c>
      <c r="G51" s="36">
        <v>2594</v>
      </c>
      <c r="H51" s="36">
        <v>1835</v>
      </c>
      <c r="I51" s="36">
        <v>4319</v>
      </c>
      <c r="J51" s="36">
        <v>8283</v>
      </c>
      <c r="K51" s="36">
        <v>2829</v>
      </c>
      <c r="L51" s="36">
        <v>2031</v>
      </c>
      <c r="M51" s="36">
        <v>1740</v>
      </c>
      <c r="N51" s="36">
        <v>1290</v>
      </c>
      <c r="O51" s="37">
        <f>SUM(C51:N51)</f>
        <v>29442</v>
      </c>
      <c r="P51" s="36">
        <v>31556</v>
      </c>
      <c r="Q51" s="38">
        <f t="shared" si="9"/>
        <v>93.30079858030167</v>
      </c>
    </row>
    <row r="52" spans="1:17" ht="13.5">
      <c r="A52" s="83"/>
      <c r="B52" s="48" t="s">
        <v>125</v>
      </c>
      <c r="C52" s="41">
        <f>SUM(C47:C51)</f>
        <v>104551</v>
      </c>
      <c r="D52" s="41">
        <f>SUM(D47:D51)</f>
        <v>95782</v>
      </c>
      <c r="E52" s="41">
        <f aca="true" t="shared" si="11" ref="E52:O52">SUM(E47:E51)</f>
        <v>114790</v>
      </c>
      <c r="F52" s="41">
        <f t="shared" si="11"/>
        <v>116504</v>
      </c>
      <c r="G52" s="41">
        <f t="shared" si="11"/>
        <v>113694</v>
      </c>
      <c r="H52" s="41">
        <f t="shared" si="11"/>
        <v>107472</v>
      </c>
      <c r="I52" s="41">
        <f t="shared" si="11"/>
        <v>110685</v>
      </c>
      <c r="J52" s="41">
        <f t="shared" si="11"/>
        <v>166292</v>
      </c>
      <c r="K52" s="41">
        <f t="shared" si="11"/>
        <v>121824</v>
      </c>
      <c r="L52" s="41">
        <f t="shared" si="11"/>
        <v>140035</v>
      </c>
      <c r="M52" s="41">
        <f t="shared" si="11"/>
        <v>159334</v>
      </c>
      <c r="N52" s="41">
        <f t="shared" si="11"/>
        <v>126250</v>
      </c>
      <c r="O52" s="72">
        <f t="shared" si="11"/>
        <v>1477213</v>
      </c>
      <c r="P52" s="41">
        <v>1451970</v>
      </c>
      <c r="Q52" s="42">
        <f t="shared" si="9"/>
        <v>101.73853454272471</v>
      </c>
    </row>
    <row r="53" spans="1:17" ht="22.5">
      <c r="A53" s="85" t="s">
        <v>132</v>
      </c>
      <c r="B53" s="45" t="s">
        <v>133</v>
      </c>
      <c r="C53" s="36">
        <v>13530</v>
      </c>
      <c r="D53" s="36">
        <v>7318</v>
      </c>
      <c r="E53" s="36">
        <v>13883</v>
      </c>
      <c r="F53" s="36">
        <v>17283</v>
      </c>
      <c r="G53" s="36">
        <v>24737</v>
      </c>
      <c r="H53" s="36">
        <v>19943</v>
      </c>
      <c r="I53" s="36">
        <v>24160</v>
      </c>
      <c r="J53" s="36">
        <v>26485</v>
      </c>
      <c r="K53" s="36">
        <v>16116</v>
      </c>
      <c r="L53" s="36">
        <v>16755</v>
      </c>
      <c r="M53" s="36">
        <v>17098</v>
      </c>
      <c r="N53" s="36">
        <v>10173</v>
      </c>
      <c r="O53" s="37">
        <f>SUM(C53:N53)</f>
        <v>207481</v>
      </c>
      <c r="P53" s="36">
        <v>205315</v>
      </c>
      <c r="Q53" s="38">
        <f t="shared" si="9"/>
        <v>101.05496432311327</v>
      </c>
    </row>
    <row r="54" spans="1:17" ht="13.5">
      <c r="A54" s="86"/>
      <c r="B54" s="46" t="s">
        <v>134</v>
      </c>
      <c r="C54" s="36">
        <v>4678</v>
      </c>
      <c r="D54" s="36">
        <v>4576</v>
      </c>
      <c r="E54" s="36">
        <v>5474</v>
      </c>
      <c r="F54" s="36">
        <v>6782</v>
      </c>
      <c r="G54" s="36">
        <v>7389</v>
      </c>
      <c r="H54" s="36">
        <v>6669</v>
      </c>
      <c r="I54" s="36">
        <v>7024</v>
      </c>
      <c r="J54" s="36">
        <v>10492</v>
      </c>
      <c r="K54" s="36">
        <v>7124</v>
      </c>
      <c r="L54" s="36">
        <v>9076</v>
      </c>
      <c r="M54" s="36">
        <v>8728</v>
      </c>
      <c r="N54" s="36">
        <v>4389</v>
      </c>
      <c r="O54" s="37">
        <f>SUM(C54:N54)</f>
        <v>82401</v>
      </c>
      <c r="P54" s="36">
        <v>81125</v>
      </c>
      <c r="Q54" s="38">
        <f t="shared" si="9"/>
        <v>101.57288135593221</v>
      </c>
    </row>
    <row r="55" spans="1:17" ht="13.5">
      <c r="A55" s="86"/>
      <c r="B55" s="46" t="s">
        <v>135</v>
      </c>
      <c r="C55" s="36">
        <v>2452</v>
      </c>
      <c r="D55" s="36">
        <v>2515</v>
      </c>
      <c r="E55" s="36">
        <v>3790</v>
      </c>
      <c r="F55" s="36">
        <v>4113</v>
      </c>
      <c r="G55" s="36">
        <v>5093</v>
      </c>
      <c r="H55" s="36">
        <v>4018</v>
      </c>
      <c r="I55" s="36">
        <v>5396</v>
      </c>
      <c r="J55" s="36">
        <v>10390</v>
      </c>
      <c r="K55" s="36">
        <v>4581</v>
      </c>
      <c r="L55" s="36">
        <v>4121</v>
      </c>
      <c r="M55" s="36">
        <v>4321</v>
      </c>
      <c r="N55" s="36">
        <v>3272</v>
      </c>
      <c r="O55" s="37">
        <f>SUM(C55:N55)</f>
        <v>54062</v>
      </c>
      <c r="P55" s="36">
        <v>62840</v>
      </c>
      <c r="Q55" s="38">
        <f t="shared" si="9"/>
        <v>86.03119032463398</v>
      </c>
    </row>
    <row r="56" spans="1:17" ht="13.5">
      <c r="A56" s="86"/>
      <c r="B56" s="46" t="s">
        <v>136</v>
      </c>
      <c r="C56" s="36">
        <v>935</v>
      </c>
      <c r="D56" s="36">
        <v>2475</v>
      </c>
      <c r="E56" s="36">
        <v>4390</v>
      </c>
      <c r="F56" s="36">
        <v>809</v>
      </c>
      <c r="G56" s="36">
        <v>870</v>
      </c>
      <c r="H56" s="36">
        <v>396</v>
      </c>
      <c r="I56" s="36">
        <v>3632</v>
      </c>
      <c r="J56" s="36">
        <v>8154</v>
      </c>
      <c r="K56" s="36">
        <v>5595</v>
      </c>
      <c r="L56" s="36">
        <v>622</v>
      </c>
      <c r="M56" s="36">
        <v>469</v>
      </c>
      <c r="N56" s="36">
        <v>681</v>
      </c>
      <c r="O56" s="37">
        <f>SUM(C56:N56)</f>
        <v>29028</v>
      </c>
      <c r="P56" s="36">
        <v>22761</v>
      </c>
      <c r="Q56" s="38">
        <f t="shared" si="9"/>
        <v>127.53393963358377</v>
      </c>
    </row>
    <row r="57" spans="1:17" ht="13.5">
      <c r="A57" s="87"/>
      <c r="B57" s="47" t="s">
        <v>125</v>
      </c>
      <c r="C57" s="41">
        <f>SUM(C53:C56)</f>
        <v>21595</v>
      </c>
      <c r="D57" s="41">
        <f>SUM(D53:D56)</f>
        <v>16884</v>
      </c>
      <c r="E57" s="41">
        <f aca="true" t="shared" si="12" ref="E57:O57">SUM(E53:E56)</f>
        <v>27537</v>
      </c>
      <c r="F57" s="41">
        <f t="shared" si="12"/>
        <v>28987</v>
      </c>
      <c r="G57" s="41">
        <f t="shared" si="12"/>
        <v>38089</v>
      </c>
      <c r="H57" s="41">
        <f t="shared" si="12"/>
        <v>31026</v>
      </c>
      <c r="I57" s="41">
        <f t="shared" si="12"/>
        <v>40212</v>
      </c>
      <c r="J57" s="41">
        <f t="shared" si="12"/>
        <v>55521</v>
      </c>
      <c r="K57" s="41">
        <f t="shared" si="12"/>
        <v>33416</v>
      </c>
      <c r="L57" s="41">
        <f t="shared" si="12"/>
        <v>30574</v>
      </c>
      <c r="M57" s="41">
        <f t="shared" si="12"/>
        <v>30616</v>
      </c>
      <c r="N57" s="41">
        <f t="shared" si="12"/>
        <v>18515</v>
      </c>
      <c r="O57" s="72">
        <f t="shared" si="12"/>
        <v>372972</v>
      </c>
      <c r="P57" s="41">
        <v>372041</v>
      </c>
      <c r="Q57" s="42">
        <f t="shared" si="9"/>
        <v>100.25024123685293</v>
      </c>
    </row>
    <row r="58" spans="1:17" ht="22.5">
      <c r="A58" s="86" t="s">
        <v>137</v>
      </c>
      <c r="B58" s="46" t="s">
        <v>138</v>
      </c>
      <c r="C58" s="33">
        <v>36644</v>
      </c>
      <c r="D58" s="33">
        <v>35900</v>
      </c>
      <c r="E58" s="33">
        <v>40902</v>
      </c>
      <c r="F58" s="33">
        <v>44206</v>
      </c>
      <c r="G58" s="33">
        <v>77869</v>
      </c>
      <c r="H58" s="33">
        <v>50801</v>
      </c>
      <c r="I58" s="33">
        <v>114599</v>
      </c>
      <c r="J58" s="33">
        <v>242145</v>
      </c>
      <c r="K58" s="33">
        <v>83185</v>
      </c>
      <c r="L58" s="33">
        <v>75326</v>
      </c>
      <c r="M58" s="33">
        <v>51343</v>
      </c>
      <c r="N58" s="33">
        <v>35744</v>
      </c>
      <c r="O58" s="34">
        <f>SUM(C58:N58)</f>
        <v>888664</v>
      </c>
      <c r="P58" s="33">
        <v>1051153</v>
      </c>
      <c r="Q58" s="35">
        <f t="shared" si="9"/>
        <v>84.54183168387476</v>
      </c>
    </row>
    <row r="59" spans="1:17" ht="22.5">
      <c r="A59" s="86"/>
      <c r="B59" s="46" t="s">
        <v>139</v>
      </c>
      <c r="C59" s="36">
        <v>1807</v>
      </c>
      <c r="D59" s="36">
        <v>1347</v>
      </c>
      <c r="E59" s="36">
        <v>1929</v>
      </c>
      <c r="F59" s="36">
        <v>3634</v>
      </c>
      <c r="G59" s="36">
        <v>6043</v>
      </c>
      <c r="H59" s="36">
        <v>3873</v>
      </c>
      <c r="I59" s="36">
        <v>6724</v>
      </c>
      <c r="J59" s="36">
        <v>12046</v>
      </c>
      <c r="K59" s="36">
        <v>6050</v>
      </c>
      <c r="L59" s="36">
        <v>5200</v>
      </c>
      <c r="M59" s="36">
        <v>4602</v>
      </c>
      <c r="N59" s="36">
        <v>3093</v>
      </c>
      <c r="O59" s="37">
        <f>SUM(C59:N59)</f>
        <v>56348</v>
      </c>
      <c r="P59" s="36">
        <v>53521</v>
      </c>
      <c r="Q59" s="38">
        <f t="shared" si="9"/>
        <v>105.28203882588143</v>
      </c>
    </row>
    <row r="60" spans="1:17" ht="22.5">
      <c r="A60" s="86"/>
      <c r="B60" s="46" t="s">
        <v>140</v>
      </c>
      <c r="C60" s="36">
        <v>1467</v>
      </c>
      <c r="D60" s="36">
        <v>1609</v>
      </c>
      <c r="E60" s="36">
        <v>1856</v>
      </c>
      <c r="F60" s="36">
        <v>5041</v>
      </c>
      <c r="G60" s="36">
        <v>11234</v>
      </c>
      <c r="H60" s="36">
        <v>3527</v>
      </c>
      <c r="I60" s="36">
        <v>19547</v>
      </c>
      <c r="J60" s="36">
        <v>33843</v>
      </c>
      <c r="K60" s="36">
        <v>9060</v>
      </c>
      <c r="L60" s="36">
        <v>9664</v>
      </c>
      <c r="M60" s="36">
        <v>3399</v>
      </c>
      <c r="N60" s="36">
        <v>2386</v>
      </c>
      <c r="O60" s="37">
        <f>SUM(C60:N60)</f>
        <v>102633</v>
      </c>
      <c r="P60" s="36">
        <v>135410</v>
      </c>
      <c r="Q60" s="38">
        <f t="shared" si="9"/>
        <v>75.79425448637471</v>
      </c>
    </row>
    <row r="61" spans="1:17" ht="13.5">
      <c r="A61" s="86"/>
      <c r="B61" s="46" t="s">
        <v>141</v>
      </c>
      <c r="C61" s="36">
        <v>1473</v>
      </c>
      <c r="D61" s="36">
        <v>959</v>
      </c>
      <c r="E61" s="36">
        <v>1348</v>
      </c>
      <c r="F61" s="36">
        <v>2394</v>
      </c>
      <c r="G61" s="36">
        <v>2866</v>
      </c>
      <c r="H61" s="36">
        <v>2403</v>
      </c>
      <c r="I61" s="36">
        <v>2971</v>
      </c>
      <c r="J61" s="36">
        <v>10951</v>
      </c>
      <c r="K61" s="36">
        <v>3366</v>
      </c>
      <c r="L61" s="36">
        <v>2596</v>
      </c>
      <c r="M61" s="36">
        <v>2804</v>
      </c>
      <c r="N61" s="36">
        <v>1340</v>
      </c>
      <c r="O61" s="37">
        <f>SUM(C61:N61)</f>
        <v>35471</v>
      </c>
      <c r="P61" s="36">
        <v>45250</v>
      </c>
      <c r="Q61" s="38">
        <f t="shared" si="9"/>
        <v>78.3889502762431</v>
      </c>
    </row>
    <row r="62" spans="1:17" ht="13.5">
      <c r="A62" s="86"/>
      <c r="B62" s="48" t="s">
        <v>125</v>
      </c>
      <c r="C62" s="41">
        <f>SUM(C58:C61)</f>
        <v>41391</v>
      </c>
      <c r="D62" s="41">
        <f>SUM(D58:D61)</f>
        <v>39815</v>
      </c>
      <c r="E62" s="41">
        <f aca="true" t="shared" si="13" ref="E62:O62">SUM(E58:E61)</f>
        <v>46035</v>
      </c>
      <c r="F62" s="41">
        <f t="shared" si="13"/>
        <v>55275</v>
      </c>
      <c r="G62" s="41">
        <f t="shared" si="13"/>
        <v>98012</v>
      </c>
      <c r="H62" s="41">
        <f t="shared" si="13"/>
        <v>60604</v>
      </c>
      <c r="I62" s="41">
        <f t="shared" si="13"/>
        <v>143841</v>
      </c>
      <c r="J62" s="41">
        <f t="shared" si="13"/>
        <v>298985</v>
      </c>
      <c r="K62" s="41">
        <f t="shared" si="13"/>
        <v>101661</v>
      </c>
      <c r="L62" s="41">
        <f t="shared" si="13"/>
        <v>92786</v>
      </c>
      <c r="M62" s="41">
        <f t="shared" si="13"/>
        <v>62148</v>
      </c>
      <c r="N62" s="41">
        <f t="shared" si="13"/>
        <v>42563</v>
      </c>
      <c r="O62" s="72">
        <f t="shared" si="13"/>
        <v>1083116</v>
      </c>
      <c r="P62" s="41">
        <v>1285334</v>
      </c>
      <c r="Q62" s="42">
        <f t="shared" si="9"/>
        <v>84.26727994435687</v>
      </c>
    </row>
    <row r="63" spans="1:17" ht="22.5">
      <c r="A63" s="85" t="s">
        <v>142</v>
      </c>
      <c r="B63" s="45" t="s">
        <v>152</v>
      </c>
      <c r="C63" s="36">
        <v>119782</v>
      </c>
      <c r="D63" s="36">
        <v>108383</v>
      </c>
      <c r="E63" s="36">
        <v>183223</v>
      </c>
      <c r="F63" s="36">
        <v>157374</v>
      </c>
      <c r="G63" s="36">
        <v>182665</v>
      </c>
      <c r="H63" s="36">
        <v>131810</v>
      </c>
      <c r="I63" s="36">
        <v>213649</v>
      </c>
      <c r="J63" s="36">
        <v>359495</v>
      </c>
      <c r="K63" s="36">
        <v>183747</v>
      </c>
      <c r="L63" s="36">
        <v>162804</v>
      </c>
      <c r="M63" s="36">
        <v>163543</v>
      </c>
      <c r="N63" s="36">
        <v>118031</v>
      </c>
      <c r="O63" s="37">
        <f>SUM(C63:N63)</f>
        <v>2084506</v>
      </c>
      <c r="P63" s="36">
        <v>2029860</v>
      </c>
      <c r="Q63" s="38">
        <f t="shared" si="9"/>
        <v>102.69210684480703</v>
      </c>
    </row>
    <row r="64" spans="1:17" ht="22.5">
      <c r="A64" s="86"/>
      <c r="B64" s="46" t="s">
        <v>153</v>
      </c>
      <c r="C64" s="36">
        <v>10048</v>
      </c>
      <c r="D64" s="36">
        <v>9032</v>
      </c>
      <c r="E64" s="36">
        <v>19455</v>
      </c>
      <c r="F64" s="36">
        <v>22407</v>
      </c>
      <c r="G64" s="36">
        <v>43366</v>
      </c>
      <c r="H64" s="36">
        <v>28329</v>
      </c>
      <c r="I64" s="36">
        <v>60331</v>
      </c>
      <c r="J64" s="36">
        <v>125195</v>
      </c>
      <c r="K64" s="36">
        <v>40462</v>
      </c>
      <c r="L64" s="36">
        <v>22262</v>
      </c>
      <c r="M64" s="36">
        <v>18693</v>
      </c>
      <c r="N64" s="36">
        <v>10066</v>
      </c>
      <c r="O64" s="37">
        <f>SUM(C64:N64)</f>
        <v>409646</v>
      </c>
      <c r="P64" s="36">
        <v>658384</v>
      </c>
      <c r="Q64" s="38">
        <f t="shared" si="9"/>
        <v>62.219920289678974</v>
      </c>
    </row>
    <row r="65" spans="1:17" ht="22.5">
      <c r="A65" s="86"/>
      <c r="B65" s="46" t="s">
        <v>154</v>
      </c>
      <c r="C65" s="36">
        <v>24165</v>
      </c>
      <c r="D65" s="36">
        <v>18173</v>
      </c>
      <c r="E65" s="36">
        <v>43570</v>
      </c>
      <c r="F65" s="36">
        <v>56105</v>
      </c>
      <c r="G65" s="36">
        <v>79933</v>
      </c>
      <c r="H65" s="36">
        <v>41559</v>
      </c>
      <c r="I65" s="36">
        <v>108627</v>
      </c>
      <c r="J65" s="36">
        <v>282922</v>
      </c>
      <c r="K65" s="36">
        <v>79981</v>
      </c>
      <c r="L65" s="36">
        <v>51382</v>
      </c>
      <c r="M65" s="36">
        <v>50151</v>
      </c>
      <c r="N65" s="36">
        <v>31022</v>
      </c>
      <c r="O65" s="37">
        <f>SUM(C65:N65)</f>
        <v>867590</v>
      </c>
      <c r="P65" s="36">
        <v>986450</v>
      </c>
      <c r="Q65" s="38">
        <f t="shared" si="9"/>
        <v>87.95073242434994</v>
      </c>
    </row>
    <row r="66" spans="1:17" ht="13.5">
      <c r="A66" s="86"/>
      <c r="B66" s="46" t="s">
        <v>155</v>
      </c>
      <c r="C66" s="36">
        <v>6518</v>
      </c>
      <c r="D66" s="36">
        <v>7892</v>
      </c>
      <c r="E66" s="36">
        <v>8285</v>
      </c>
      <c r="F66" s="36">
        <v>9676</v>
      </c>
      <c r="G66" s="36">
        <v>22630</v>
      </c>
      <c r="H66" s="36">
        <v>12849</v>
      </c>
      <c r="I66" s="36">
        <v>31171</v>
      </c>
      <c r="J66" s="36">
        <v>53860</v>
      </c>
      <c r="K66" s="36">
        <v>15671</v>
      </c>
      <c r="L66" s="36">
        <v>13555</v>
      </c>
      <c r="M66" s="36">
        <v>15458</v>
      </c>
      <c r="N66" s="36">
        <v>8068</v>
      </c>
      <c r="O66" s="37">
        <f>SUM(C66:N66)</f>
        <v>205633</v>
      </c>
      <c r="P66" s="36">
        <v>196147</v>
      </c>
      <c r="Q66" s="38">
        <f t="shared" si="9"/>
        <v>104.8361687917735</v>
      </c>
    </row>
    <row r="67" spans="1:17" ht="22.5">
      <c r="A67" s="86"/>
      <c r="B67" s="46" t="s">
        <v>156</v>
      </c>
      <c r="C67" s="36">
        <v>11590</v>
      </c>
      <c r="D67" s="36">
        <v>11318</v>
      </c>
      <c r="E67" s="36">
        <v>14820</v>
      </c>
      <c r="F67" s="36">
        <v>14305</v>
      </c>
      <c r="G67" s="36">
        <v>22816</v>
      </c>
      <c r="H67" s="36">
        <v>13048</v>
      </c>
      <c r="I67" s="36">
        <v>27239</v>
      </c>
      <c r="J67" s="36">
        <v>66427</v>
      </c>
      <c r="K67" s="36">
        <v>26215</v>
      </c>
      <c r="L67" s="36">
        <v>15208</v>
      </c>
      <c r="M67" s="36">
        <v>14927</v>
      </c>
      <c r="N67" s="36">
        <v>13687</v>
      </c>
      <c r="O67" s="37">
        <f>SUM(C67:N67)</f>
        <v>251600</v>
      </c>
      <c r="P67" s="36">
        <v>200405</v>
      </c>
      <c r="Q67" s="38">
        <f t="shared" si="9"/>
        <v>125.54576981612236</v>
      </c>
    </row>
    <row r="68" spans="1:17" ht="13.5">
      <c r="A68" s="87"/>
      <c r="B68" s="47" t="s">
        <v>125</v>
      </c>
      <c r="C68" s="41">
        <f>SUM(C63:C67)</f>
        <v>172103</v>
      </c>
      <c r="D68" s="41">
        <f>SUM(D63:D67)</f>
        <v>154798</v>
      </c>
      <c r="E68" s="41">
        <f aca="true" t="shared" si="14" ref="E68:O68">SUM(E63:E67)</f>
        <v>269353</v>
      </c>
      <c r="F68" s="41">
        <f t="shared" si="14"/>
        <v>259867</v>
      </c>
      <c r="G68" s="41">
        <f t="shared" si="14"/>
        <v>351410</v>
      </c>
      <c r="H68" s="41">
        <f t="shared" si="14"/>
        <v>227595</v>
      </c>
      <c r="I68" s="41">
        <f t="shared" si="14"/>
        <v>441017</v>
      </c>
      <c r="J68" s="41">
        <f t="shared" si="14"/>
        <v>887899</v>
      </c>
      <c r="K68" s="41">
        <f t="shared" si="14"/>
        <v>346076</v>
      </c>
      <c r="L68" s="41">
        <f t="shared" si="14"/>
        <v>265211</v>
      </c>
      <c r="M68" s="41">
        <f t="shared" si="14"/>
        <v>262772</v>
      </c>
      <c r="N68" s="41">
        <f t="shared" si="14"/>
        <v>180874</v>
      </c>
      <c r="O68" s="72">
        <f t="shared" si="14"/>
        <v>3818975</v>
      </c>
      <c r="P68" s="41">
        <v>4071246</v>
      </c>
      <c r="Q68" s="42">
        <f t="shared" si="9"/>
        <v>93.80359231547295</v>
      </c>
    </row>
    <row r="69" spans="1:17" ht="13.5">
      <c r="A69" s="88" t="s">
        <v>117</v>
      </c>
      <c r="B69" s="95"/>
      <c r="C69" s="27">
        <f>SUM(C68,C62,C57,C52,C46)</f>
        <v>401020</v>
      </c>
      <c r="D69" s="27">
        <f aca="true" t="shared" si="15" ref="D69:O69">SUM(D68,D62,D57,D52,D46)</f>
        <v>369144</v>
      </c>
      <c r="E69" s="27">
        <f t="shared" si="15"/>
        <v>534536</v>
      </c>
      <c r="F69" s="27">
        <f t="shared" si="15"/>
        <v>530615</v>
      </c>
      <c r="G69" s="27">
        <f t="shared" si="15"/>
        <v>673901</v>
      </c>
      <c r="H69" s="27">
        <f t="shared" si="15"/>
        <v>491057</v>
      </c>
      <c r="I69" s="27">
        <f t="shared" si="15"/>
        <v>820314</v>
      </c>
      <c r="J69" s="27">
        <f t="shared" si="15"/>
        <v>1524320</v>
      </c>
      <c r="K69" s="27">
        <f t="shared" si="15"/>
        <v>674789</v>
      </c>
      <c r="L69" s="27">
        <f t="shared" si="15"/>
        <v>604406</v>
      </c>
      <c r="M69" s="27">
        <f t="shared" si="15"/>
        <v>589984</v>
      </c>
      <c r="N69" s="27">
        <f t="shared" si="15"/>
        <v>428412</v>
      </c>
      <c r="O69" s="28">
        <f t="shared" si="15"/>
        <v>7642498</v>
      </c>
      <c r="P69" s="27">
        <v>8187519</v>
      </c>
      <c r="Q69" s="29">
        <f t="shared" si="9"/>
        <v>93.3432704095099</v>
      </c>
    </row>
    <row r="70" spans="1:17" ht="13.5">
      <c r="A70" s="90" t="s">
        <v>149</v>
      </c>
      <c r="B70" s="94"/>
      <c r="C70" s="71">
        <v>0.053</v>
      </c>
      <c r="D70" s="71">
        <f>D69/O69</f>
        <v>0.04830148467163485</v>
      </c>
      <c r="E70" s="71">
        <f>E69/O69</f>
        <v>0.06994257636704648</v>
      </c>
      <c r="F70" s="71">
        <f>F69/O69</f>
        <v>0.06942952422100732</v>
      </c>
      <c r="G70" s="71">
        <f>G69/O69</f>
        <v>0.08817810616371767</v>
      </c>
      <c r="H70" s="71">
        <f>H69/O69</f>
        <v>0.06425346791062295</v>
      </c>
      <c r="I70" s="71">
        <f>I69/O69</f>
        <v>0.10733584752001243</v>
      </c>
      <c r="J70" s="71">
        <f>J69/O69</f>
        <v>0.19945311074991448</v>
      </c>
      <c r="K70" s="71">
        <f>K69/O69</f>
        <v>0.08829429853956128</v>
      </c>
      <c r="L70" s="71">
        <f>L69/O69</f>
        <v>0.07908487512852473</v>
      </c>
      <c r="M70" s="71">
        <f>M69/O69</f>
        <v>0.0771977957992269</v>
      </c>
      <c r="N70" s="71">
        <f>N69/O69</f>
        <v>0.056056540675574924</v>
      </c>
      <c r="O70" s="75">
        <f>O69/O69</f>
        <v>1</v>
      </c>
      <c r="P70" s="29"/>
      <c r="Q70" s="29"/>
    </row>
    <row r="71" spans="1:17" ht="13.5">
      <c r="A71" s="88" t="s">
        <v>150</v>
      </c>
      <c r="B71" s="95"/>
      <c r="C71" s="27">
        <v>397299</v>
      </c>
      <c r="D71" s="27">
        <v>391129</v>
      </c>
      <c r="E71" s="27">
        <v>541752</v>
      </c>
      <c r="F71" s="27">
        <v>516887</v>
      </c>
      <c r="G71" s="27">
        <v>738868</v>
      </c>
      <c r="H71" s="27">
        <v>518363</v>
      </c>
      <c r="I71" s="27">
        <v>913083</v>
      </c>
      <c r="J71" s="27">
        <v>1713069</v>
      </c>
      <c r="K71" s="27">
        <v>719368</v>
      </c>
      <c r="L71" s="27">
        <v>666352</v>
      </c>
      <c r="M71" s="27">
        <v>616911</v>
      </c>
      <c r="N71" s="27">
        <v>454438</v>
      </c>
      <c r="O71" s="28">
        <f>SUM(C71:N71)</f>
        <v>8187519</v>
      </c>
      <c r="P71" s="27"/>
      <c r="Q71" s="27"/>
    </row>
    <row r="72" spans="1:17" ht="13.5">
      <c r="A72" s="92" t="s">
        <v>118</v>
      </c>
      <c r="B72" s="96"/>
      <c r="C72" s="70">
        <f>C69/C71</f>
        <v>1.00936574217403</v>
      </c>
      <c r="D72" s="70">
        <f aca="true" t="shared" si="16" ref="D72:O72">D69/D71</f>
        <v>0.9437909231992514</v>
      </c>
      <c r="E72" s="70">
        <f t="shared" si="16"/>
        <v>0.9866802522187273</v>
      </c>
      <c r="F72" s="70">
        <f t="shared" si="16"/>
        <v>1.0265589964537705</v>
      </c>
      <c r="G72" s="70">
        <f t="shared" si="16"/>
        <v>0.9120722510651429</v>
      </c>
      <c r="H72" s="70">
        <f t="shared" si="16"/>
        <v>0.9473226291228348</v>
      </c>
      <c r="I72" s="70">
        <f t="shared" si="16"/>
        <v>0.8984002549603924</v>
      </c>
      <c r="J72" s="70">
        <f t="shared" si="16"/>
        <v>0.8898182151448657</v>
      </c>
      <c r="K72" s="70">
        <f t="shared" si="16"/>
        <v>0.9380303266200332</v>
      </c>
      <c r="L72" s="70">
        <f t="shared" si="16"/>
        <v>0.9070371215213581</v>
      </c>
      <c r="M72" s="70">
        <f t="shared" si="16"/>
        <v>0.9563518886841051</v>
      </c>
      <c r="N72" s="70">
        <f t="shared" si="16"/>
        <v>0.942729261197347</v>
      </c>
      <c r="O72" s="74">
        <f t="shared" si="16"/>
        <v>0.9334327040950989</v>
      </c>
      <c r="P72" s="42"/>
      <c r="Q72" s="42"/>
    </row>
    <row r="73" spans="1:17" ht="13.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27" t="s">
        <v>157</v>
      </c>
      <c r="O73" s="18"/>
      <c r="P73" s="18"/>
      <c r="Q73" s="18"/>
    </row>
  </sheetData>
  <mergeCells count="18">
    <mergeCell ref="A71:B71"/>
    <mergeCell ref="A72:B72"/>
    <mergeCell ref="A53:A57"/>
    <mergeCell ref="A58:A62"/>
    <mergeCell ref="A63:A68"/>
    <mergeCell ref="A69:B69"/>
    <mergeCell ref="A37:B37"/>
    <mergeCell ref="A41:A46"/>
    <mergeCell ref="A47:A52"/>
    <mergeCell ref="A70:B70"/>
    <mergeCell ref="A27:A33"/>
    <mergeCell ref="A34:B34"/>
    <mergeCell ref="A35:B35"/>
    <mergeCell ref="A36:B36"/>
    <mergeCell ref="A5:A10"/>
    <mergeCell ref="A11:A16"/>
    <mergeCell ref="A17:A21"/>
    <mergeCell ref="A22:A26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2" r:id="rId2"/>
  <rowBreaks count="1" manualBreakCount="1">
    <brk id="38" max="255" man="1"/>
  </rowBreaks>
  <colBreaks count="1" manualBreakCount="1">
    <brk id="9" min="1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2" width="9.00390625" style="2" customWidth="1"/>
    <col min="3" max="7" width="14.25390625" style="2" customWidth="1"/>
    <col min="8" max="8" width="9.875" style="2" bestFit="1" customWidth="1"/>
    <col min="9" max="9" width="14.75390625" style="2" customWidth="1"/>
    <col min="10" max="10" width="14.125" style="2" customWidth="1"/>
    <col min="11" max="11" width="9.875" style="2" bestFit="1" customWidth="1"/>
    <col min="12" max="16384" width="9.00390625" style="2" customWidth="1"/>
  </cols>
  <sheetData>
    <row r="1" ht="13.5">
      <c r="A1" s="81" t="s">
        <v>203</v>
      </c>
    </row>
    <row r="2" spans="1:8" ht="13.5">
      <c r="A2" s="49" t="s">
        <v>158</v>
      </c>
      <c r="B2" s="50"/>
      <c r="C2" s="50"/>
      <c r="D2" s="50"/>
      <c r="E2" s="50"/>
      <c r="F2" s="50"/>
      <c r="G2" s="50"/>
      <c r="H2" s="50"/>
    </row>
    <row r="3" spans="1:8" ht="14.25" thickBot="1">
      <c r="A3" s="50" t="s">
        <v>159</v>
      </c>
      <c r="B3" s="50"/>
      <c r="C3" s="50"/>
      <c r="D3" s="50"/>
      <c r="E3" s="50"/>
      <c r="F3" s="50"/>
      <c r="G3" s="51" t="s">
        <v>160</v>
      </c>
      <c r="H3" s="50"/>
    </row>
    <row r="4" spans="1:8" ht="14.25" thickTop="1">
      <c r="A4" s="97" t="s">
        <v>161</v>
      </c>
      <c r="B4" s="99" t="s">
        <v>162</v>
      </c>
      <c r="C4" s="97" t="s">
        <v>163</v>
      </c>
      <c r="D4" s="99"/>
      <c r="E4" s="99" t="s">
        <v>164</v>
      </c>
      <c r="F4" s="99"/>
      <c r="G4" s="99" t="s">
        <v>165</v>
      </c>
      <c r="H4" s="102"/>
    </row>
    <row r="5" spans="1:8" ht="13.5">
      <c r="A5" s="98"/>
      <c r="B5" s="100"/>
      <c r="C5" s="16" t="s">
        <v>166</v>
      </c>
      <c r="D5" s="52" t="s">
        <v>167</v>
      </c>
      <c r="E5" s="52" t="s">
        <v>166</v>
      </c>
      <c r="F5" s="52" t="s">
        <v>167</v>
      </c>
      <c r="G5" s="52" t="s">
        <v>166</v>
      </c>
      <c r="H5" s="53" t="s">
        <v>167</v>
      </c>
    </row>
    <row r="6" spans="1:8" ht="13.5">
      <c r="A6" s="103" t="s">
        <v>202</v>
      </c>
      <c r="B6" s="104" t="s">
        <v>168</v>
      </c>
      <c r="C6" s="105">
        <v>36299185</v>
      </c>
      <c r="D6" s="106"/>
      <c r="E6" s="106">
        <v>5539724</v>
      </c>
      <c r="F6" s="106"/>
      <c r="G6" s="106">
        <v>30759461</v>
      </c>
      <c r="H6" s="106"/>
    </row>
    <row r="7" spans="1:8" ht="13.5">
      <c r="A7" s="103"/>
      <c r="B7" s="104"/>
      <c r="C7" s="54">
        <v>24523656</v>
      </c>
      <c r="D7" s="54">
        <v>11775529</v>
      </c>
      <c r="E7" s="54">
        <v>5426997</v>
      </c>
      <c r="F7" s="54">
        <v>112727</v>
      </c>
      <c r="G7" s="54">
        <v>19096659</v>
      </c>
      <c r="H7" s="54">
        <v>11662802</v>
      </c>
    </row>
    <row r="8" spans="1:8" ht="13.5">
      <c r="A8" s="103"/>
      <c r="B8" s="104" t="s">
        <v>169</v>
      </c>
      <c r="C8" s="107">
        <v>1</v>
      </c>
      <c r="D8" s="107"/>
      <c r="E8" s="108">
        <v>0.153</v>
      </c>
      <c r="F8" s="108"/>
      <c r="G8" s="108">
        <v>0.847</v>
      </c>
      <c r="H8" s="108"/>
    </row>
    <row r="9" spans="1:8" ht="13.5">
      <c r="A9" s="103"/>
      <c r="B9" s="104"/>
      <c r="C9" s="55">
        <v>0.676</v>
      </c>
      <c r="D9" s="55">
        <v>0.324</v>
      </c>
      <c r="E9" s="55">
        <v>0.98</v>
      </c>
      <c r="F9" s="55">
        <v>0.02</v>
      </c>
      <c r="G9" s="55">
        <v>0.621</v>
      </c>
      <c r="H9" s="55">
        <v>0.379</v>
      </c>
    </row>
    <row r="10" spans="1:8" ht="13.5">
      <c r="A10" s="79">
        <v>13</v>
      </c>
      <c r="B10" s="76" t="s">
        <v>168</v>
      </c>
      <c r="C10" s="78">
        <v>37910390</v>
      </c>
      <c r="D10" s="109"/>
      <c r="E10" s="109">
        <v>5582828</v>
      </c>
      <c r="F10" s="109"/>
      <c r="G10" s="109">
        <v>32327562</v>
      </c>
      <c r="H10" s="109"/>
    </row>
    <row r="11" spans="1:8" ht="13.5">
      <c r="A11" s="79"/>
      <c r="B11" s="76"/>
      <c r="C11" s="56">
        <v>25771764</v>
      </c>
      <c r="D11" s="56">
        <v>12138626</v>
      </c>
      <c r="E11" s="56">
        <v>5433426</v>
      </c>
      <c r="F11" s="56">
        <v>149402</v>
      </c>
      <c r="G11" s="56">
        <v>20338338</v>
      </c>
      <c r="H11" s="56">
        <v>11989224</v>
      </c>
    </row>
    <row r="12" spans="1:8" ht="13.5">
      <c r="A12" s="79"/>
      <c r="B12" s="76" t="s">
        <v>169</v>
      </c>
      <c r="C12" s="77">
        <v>1</v>
      </c>
      <c r="D12" s="77"/>
      <c r="E12" s="101">
        <v>0.147</v>
      </c>
      <c r="F12" s="101"/>
      <c r="G12" s="101">
        <v>0.853</v>
      </c>
      <c r="H12" s="101"/>
    </row>
    <row r="13" spans="1:8" ht="13.5">
      <c r="A13" s="79"/>
      <c r="B13" s="76"/>
      <c r="C13" s="57">
        <v>0.68</v>
      </c>
      <c r="D13" s="57">
        <v>0.32</v>
      </c>
      <c r="E13" s="57">
        <v>0.973</v>
      </c>
      <c r="F13" s="57">
        <v>0.027</v>
      </c>
      <c r="G13" s="57">
        <v>0.629</v>
      </c>
      <c r="H13" s="57">
        <v>0.371</v>
      </c>
    </row>
    <row r="14" spans="1:8" ht="13.5">
      <c r="A14" s="79"/>
      <c r="B14" s="76" t="s">
        <v>170</v>
      </c>
      <c r="C14" s="101">
        <v>1.044</v>
      </c>
      <c r="D14" s="101"/>
      <c r="E14" s="101">
        <v>1.008</v>
      </c>
      <c r="F14" s="101"/>
      <c r="G14" s="101">
        <v>1.051</v>
      </c>
      <c r="H14" s="101"/>
    </row>
    <row r="15" spans="1:8" ht="13.5">
      <c r="A15" s="79"/>
      <c r="B15" s="76"/>
      <c r="C15" s="58">
        <v>1.051</v>
      </c>
      <c r="D15" s="58">
        <v>1.031</v>
      </c>
      <c r="E15" s="58">
        <v>1.001</v>
      </c>
      <c r="F15" s="58">
        <v>1.325</v>
      </c>
      <c r="G15" s="58">
        <v>1.065</v>
      </c>
      <c r="H15" s="58">
        <v>1.028</v>
      </c>
    </row>
    <row r="16" spans="1:8" ht="13.5">
      <c r="A16" s="50"/>
      <c r="B16" s="59"/>
      <c r="C16" s="50"/>
      <c r="D16" s="50"/>
      <c r="E16" s="50"/>
      <c r="F16" s="50"/>
      <c r="G16" s="50"/>
      <c r="H16" s="50"/>
    </row>
    <row r="17" spans="1:8" ht="14.25" thickBot="1">
      <c r="A17" s="50" t="s">
        <v>171</v>
      </c>
      <c r="B17" s="59"/>
      <c r="C17" s="50"/>
      <c r="D17" s="50"/>
      <c r="E17" s="50"/>
      <c r="F17" s="60" t="s">
        <v>172</v>
      </c>
      <c r="G17" s="50"/>
      <c r="H17" s="50"/>
    </row>
    <row r="18" spans="1:8" ht="14.25" thickTop="1">
      <c r="A18" s="97" t="s">
        <v>161</v>
      </c>
      <c r="B18" s="99" t="s">
        <v>162</v>
      </c>
      <c r="C18" s="99" t="s">
        <v>163</v>
      </c>
      <c r="D18" s="99"/>
      <c r="E18" s="99" t="s">
        <v>164</v>
      </c>
      <c r="F18" s="99"/>
      <c r="G18" s="99" t="s">
        <v>165</v>
      </c>
      <c r="H18" s="102"/>
    </row>
    <row r="19" spans="1:8" ht="13.5">
      <c r="A19" s="98"/>
      <c r="B19" s="100"/>
      <c r="C19" s="52" t="s">
        <v>166</v>
      </c>
      <c r="D19" s="52" t="s">
        <v>167</v>
      </c>
      <c r="E19" s="52" t="s">
        <v>166</v>
      </c>
      <c r="F19" s="52" t="s">
        <v>167</v>
      </c>
      <c r="G19" s="52" t="s">
        <v>166</v>
      </c>
      <c r="H19" s="53" t="s">
        <v>167</v>
      </c>
    </row>
    <row r="20" spans="1:8" ht="13.5">
      <c r="A20" s="103" t="s">
        <v>202</v>
      </c>
      <c r="B20" s="80" t="s">
        <v>173</v>
      </c>
      <c r="C20" s="106">
        <v>305350311</v>
      </c>
      <c r="D20" s="106"/>
      <c r="E20" s="106">
        <v>138010532</v>
      </c>
      <c r="F20" s="106"/>
      <c r="G20" s="106">
        <v>167339779</v>
      </c>
      <c r="H20" s="106"/>
    </row>
    <row r="21" spans="1:8" ht="13.5">
      <c r="A21" s="103"/>
      <c r="B21" s="80"/>
      <c r="C21" s="54">
        <v>255989712</v>
      </c>
      <c r="D21" s="54">
        <v>49360599</v>
      </c>
      <c r="E21" s="54">
        <v>135604374</v>
      </c>
      <c r="F21" s="54">
        <v>2406158</v>
      </c>
      <c r="G21" s="54">
        <v>120385338</v>
      </c>
      <c r="H21" s="54">
        <v>46954441</v>
      </c>
    </row>
    <row r="22" spans="1:8" ht="13.5">
      <c r="A22" s="103"/>
      <c r="B22" s="110" t="s">
        <v>174</v>
      </c>
      <c r="C22" s="106">
        <v>8412</v>
      </c>
      <c r="D22" s="106"/>
      <c r="E22" s="106">
        <v>24913</v>
      </c>
      <c r="F22" s="106"/>
      <c r="G22" s="106">
        <v>5440</v>
      </c>
      <c r="H22" s="106"/>
    </row>
    <row r="23" spans="1:8" ht="13.5">
      <c r="A23" s="103"/>
      <c r="B23" s="110"/>
      <c r="C23" s="54">
        <v>10438</v>
      </c>
      <c r="D23" s="54">
        <v>4192</v>
      </c>
      <c r="E23" s="54">
        <v>24987</v>
      </c>
      <c r="F23" s="54">
        <v>21345</v>
      </c>
      <c r="G23" s="54">
        <v>6304</v>
      </c>
      <c r="H23" s="54">
        <v>4026</v>
      </c>
    </row>
    <row r="24" spans="1:8" ht="13.5">
      <c r="A24" s="79">
        <v>13</v>
      </c>
      <c r="B24" s="111" t="s">
        <v>173</v>
      </c>
      <c r="C24" s="109">
        <v>310470463</v>
      </c>
      <c r="D24" s="109"/>
      <c r="E24" s="109">
        <v>133988964</v>
      </c>
      <c r="F24" s="109"/>
      <c r="G24" s="109">
        <v>176481499</v>
      </c>
      <c r="H24" s="109"/>
    </row>
    <row r="25" spans="1:8" ht="13.5">
      <c r="A25" s="79"/>
      <c r="B25" s="111"/>
      <c r="C25" s="56">
        <v>259609424</v>
      </c>
      <c r="D25" s="56">
        <v>50861039</v>
      </c>
      <c r="E25" s="56">
        <v>131396541</v>
      </c>
      <c r="F25" s="56">
        <v>2592424</v>
      </c>
      <c r="G25" s="56">
        <v>128212883</v>
      </c>
      <c r="H25" s="56">
        <v>48268616</v>
      </c>
    </row>
    <row r="26" spans="1:8" ht="13.5">
      <c r="A26" s="79"/>
      <c r="B26" s="76" t="s">
        <v>170</v>
      </c>
      <c r="C26" s="101">
        <v>1.017</v>
      </c>
      <c r="D26" s="101"/>
      <c r="E26" s="101">
        <v>0.971</v>
      </c>
      <c r="F26" s="101"/>
      <c r="G26" s="101">
        <v>1.055</v>
      </c>
      <c r="H26" s="101"/>
    </row>
    <row r="27" spans="1:8" ht="13.5">
      <c r="A27" s="79"/>
      <c r="B27" s="76"/>
      <c r="C27" s="57">
        <v>1.014</v>
      </c>
      <c r="D27" s="57">
        <v>1.03</v>
      </c>
      <c r="E27" s="57">
        <v>0.969</v>
      </c>
      <c r="F27" s="57">
        <v>1.077</v>
      </c>
      <c r="G27" s="57">
        <v>1.065</v>
      </c>
      <c r="H27" s="57">
        <v>1.028</v>
      </c>
    </row>
    <row r="28" spans="1:8" ht="13.5">
      <c r="A28" s="79"/>
      <c r="B28" s="112" t="s">
        <v>174</v>
      </c>
      <c r="C28" s="109">
        <v>8190</v>
      </c>
      <c r="D28" s="109"/>
      <c r="E28" s="109">
        <v>24000</v>
      </c>
      <c r="F28" s="109"/>
      <c r="G28" s="109">
        <v>5459</v>
      </c>
      <c r="H28" s="109"/>
    </row>
    <row r="29" spans="1:8" ht="13.5">
      <c r="A29" s="79"/>
      <c r="B29" s="112"/>
      <c r="C29" s="56">
        <v>10073</v>
      </c>
      <c r="D29" s="56">
        <v>4190</v>
      </c>
      <c r="E29" s="56">
        <v>24183</v>
      </c>
      <c r="F29" s="56">
        <v>17352</v>
      </c>
      <c r="G29" s="56">
        <v>6304</v>
      </c>
      <c r="H29" s="56">
        <v>4026</v>
      </c>
    </row>
    <row r="30" spans="1:8" ht="13.5">
      <c r="A30" s="79"/>
      <c r="B30" s="76" t="s">
        <v>170</v>
      </c>
      <c r="C30" s="101">
        <v>0.974</v>
      </c>
      <c r="D30" s="101"/>
      <c r="E30" s="101">
        <v>0.963</v>
      </c>
      <c r="F30" s="101"/>
      <c r="G30" s="101">
        <v>1.003</v>
      </c>
      <c r="H30" s="101"/>
    </row>
    <row r="31" spans="1:8" ht="13.5">
      <c r="A31" s="79"/>
      <c r="B31" s="76"/>
      <c r="C31" s="58">
        <v>0.965</v>
      </c>
      <c r="D31" s="58">
        <v>1</v>
      </c>
      <c r="E31" s="58">
        <v>0.968</v>
      </c>
      <c r="F31" s="58">
        <v>0.813</v>
      </c>
      <c r="G31" s="58">
        <v>1</v>
      </c>
      <c r="H31" s="58">
        <v>1</v>
      </c>
    </row>
    <row r="32" spans="1:8" ht="13.5">
      <c r="A32" s="50"/>
      <c r="B32" s="50"/>
      <c r="C32" s="50"/>
      <c r="D32" s="50"/>
      <c r="E32" s="50"/>
      <c r="F32" s="50"/>
      <c r="G32" s="36" t="s">
        <v>157</v>
      </c>
      <c r="H32" s="50"/>
    </row>
  </sheetData>
  <mergeCells count="58">
    <mergeCell ref="G28:H28"/>
    <mergeCell ref="B30:B31"/>
    <mergeCell ref="C30:D30"/>
    <mergeCell ref="E30:F30"/>
    <mergeCell ref="G30:H30"/>
    <mergeCell ref="G24:H24"/>
    <mergeCell ref="B26:B27"/>
    <mergeCell ref="C26:D26"/>
    <mergeCell ref="E26:F26"/>
    <mergeCell ref="G26:H26"/>
    <mergeCell ref="A24:A31"/>
    <mergeCell ref="B24:B25"/>
    <mergeCell ref="C24:D24"/>
    <mergeCell ref="E24:F24"/>
    <mergeCell ref="B28:B29"/>
    <mergeCell ref="C28:D28"/>
    <mergeCell ref="E28:F28"/>
    <mergeCell ref="G20:H20"/>
    <mergeCell ref="B22:B23"/>
    <mergeCell ref="C22:D22"/>
    <mergeCell ref="E22:F22"/>
    <mergeCell ref="G22:H22"/>
    <mergeCell ref="A20:A23"/>
    <mergeCell ref="B20:B21"/>
    <mergeCell ref="C20:D20"/>
    <mergeCell ref="E20:F20"/>
    <mergeCell ref="G14:H14"/>
    <mergeCell ref="A18:A19"/>
    <mergeCell ref="B18:B19"/>
    <mergeCell ref="C18:D18"/>
    <mergeCell ref="E18:F18"/>
    <mergeCell ref="G18:H18"/>
    <mergeCell ref="A10:A15"/>
    <mergeCell ref="B14:B15"/>
    <mergeCell ref="C14:D14"/>
    <mergeCell ref="E14:F14"/>
    <mergeCell ref="G10:H10"/>
    <mergeCell ref="B12:B13"/>
    <mergeCell ref="C12:D12"/>
    <mergeCell ref="E12:F12"/>
    <mergeCell ref="B10:B11"/>
    <mergeCell ref="C10:D10"/>
    <mergeCell ref="E10:F10"/>
    <mergeCell ref="G6:H6"/>
    <mergeCell ref="B8:B9"/>
    <mergeCell ref="C8:D8"/>
    <mergeCell ref="E8:F8"/>
    <mergeCell ref="G8:H8"/>
    <mergeCell ref="A4:A5"/>
    <mergeCell ref="B4:B5"/>
    <mergeCell ref="G12:H12"/>
    <mergeCell ref="C4:D4"/>
    <mergeCell ref="E4:F4"/>
    <mergeCell ref="G4:H4"/>
    <mergeCell ref="A6:A9"/>
    <mergeCell ref="B6:B7"/>
    <mergeCell ref="C6:D6"/>
    <mergeCell ref="E6:F6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山梨県統計年鑑</dc:title>
  <dc:subject>（平成１５年刊行）</dc:subject>
  <dc:creator/>
  <cp:keywords/>
  <dc:description/>
  <cp:lastModifiedBy>山梨県統計調査課</cp:lastModifiedBy>
  <cp:lastPrinted>2003-03-06T05:23:31Z</cp:lastPrinted>
  <dcterms:created xsi:type="dcterms:W3CDTF">1998-09-08T01:13:51Z</dcterms:created>
  <dcterms:modified xsi:type="dcterms:W3CDTF">2009-02-05T00:04:31Z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