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'1'!$A$2:$D$142</definedName>
    <definedName name="_xlnm.Print_Area" localSheetId="9">'10'!$A$2:$H$28</definedName>
    <definedName name="_xlnm.Print_Area" localSheetId="10">'11'!$A$2:$T$23</definedName>
    <definedName name="_xlnm.Print_Area" localSheetId="1">'2'!$A$2:$C$149</definedName>
    <definedName name="_xlnm.Print_Area" localSheetId="2">'3'!$A$2:$G$29</definedName>
    <definedName name="_xlnm.Print_Area" localSheetId="3">'4'!$A$2:$J$42</definedName>
    <definedName name="_xlnm.Print_Area" localSheetId="4">'5'!$A$2:$G$81</definedName>
    <definedName name="_xlnm.Print_Area" localSheetId="5">'6'!$A$2:$I$90</definedName>
    <definedName name="_xlnm.Print_Area" localSheetId="6">'7'!$A$2:$X$84</definedName>
    <definedName name="_xlnm.Print_Area" localSheetId="7">'8'!$A$2:$P$85</definedName>
    <definedName name="_xlnm.Print_Area" localSheetId="8">'9'!$A$2:$P$85</definedName>
    <definedName name="_xlnm.Print_Titles" localSheetId="1">'2'!$2:$5</definedName>
    <definedName name="_xlnm.Print_Titles" localSheetId="3">'4'!$A:$A</definedName>
    <definedName name="_xlnm.Print_Titles" localSheetId="4">'5'!$2:$5</definedName>
    <definedName name="_xlnm.Print_Titles" localSheetId="5">'6'!$2:$6</definedName>
    <definedName name="_xlnm.Print_Titles" localSheetId="6">'7'!$A:$A,'7'!$2:$4</definedName>
    <definedName name="_xlnm.Print_Titles" localSheetId="7">'8'!$A:$A,'8'!$2:$4</definedName>
    <definedName name="_xlnm.Print_Titles" localSheetId="8">'9'!$A:$A,'9'!$2:$4</definedName>
  </definedNames>
  <calcPr fullCalcOnLoad="1"/>
</workbook>
</file>

<file path=xl/sharedStrings.xml><?xml version="1.0" encoding="utf-8"?>
<sst xmlns="http://schemas.openxmlformats.org/spreadsheetml/2006/main" count="1776" uniqueCount="646">
  <si>
    <t>甲  府  市</t>
  </si>
  <si>
    <t>富士吉田市</t>
  </si>
  <si>
    <t>都  留  市</t>
  </si>
  <si>
    <t>山  梨  市</t>
  </si>
  <si>
    <t>大  月  市</t>
  </si>
  <si>
    <t>韮  崎  市</t>
  </si>
  <si>
    <t>牧  丘  町</t>
  </si>
  <si>
    <t>三  富  村</t>
  </si>
  <si>
    <t>勝  沼  町</t>
  </si>
  <si>
    <t>大  和  村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</si>
  <si>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</si>
  <si>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</si>
  <si>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</si>
  <si>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</si>
  <si>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</si>
  <si>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</si>
  <si>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</si>
  <si>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</si>
  <si>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上九一色村</t>
  </si>
  <si>
    <t>三  珠  町</t>
  </si>
  <si>
    <t>市川大門町</t>
  </si>
  <si>
    <t>六  郷  町</t>
  </si>
  <si>
    <t>下  部  町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</si>
  <si>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</si>
  <si>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</si>
  <si>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</si>
  <si>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</si>
  <si>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</si>
  <si>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</si>
  <si>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</si>
  <si>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</si>
  <si>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</si>
  <si>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</si>
  <si>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</si>
  <si>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</si>
  <si>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</si>
  <si>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</si>
  <si>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</si>
  <si>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</si>
  <si>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</si>
  <si>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</si>
  <si>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双  葉  町</t>
  </si>
  <si>
    <t>明  野  村</t>
  </si>
  <si>
    <t>須  玉  町</t>
  </si>
  <si>
    <t>高  根  町</t>
  </si>
  <si>
    <t>長  坂  町</t>
  </si>
  <si>
    <t>大  泉  村</t>
  </si>
  <si>
    <t>白  州  町</t>
  </si>
  <si>
    <t>武  川  村</t>
  </si>
  <si>
    <t>秋  山  村</t>
  </si>
  <si>
    <t>道  志  村</t>
  </si>
  <si>
    <t>西  桂  町</t>
  </si>
  <si>
    <t>忍  野  村</t>
  </si>
  <si>
    <t>勝  山  村</t>
  </si>
  <si>
    <t>鳴  沢  村</t>
  </si>
  <si>
    <t>小  菅  村</t>
  </si>
  <si>
    <t>資料　東京国税局統計書</t>
  </si>
  <si>
    <t>歳入合計</t>
  </si>
  <si>
    <t>地方税</t>
  </si>
  <si>
    <t>地方譲与税</t>
  </si>
  <si>
    <t>地方消費税</t>
  </si>
  <si>
    <t>ゴルフ利用税交付金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</si>
  <si>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</si>
  <si>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</si>
  <si>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</si>
  <si>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</si>
  <si>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</si>
  <si>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</si>
  <si>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</si>
  <si>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</si>
  <si>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</si>
  <si>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</si>
  <si>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</si>
  <si>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</si>
  <si>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</si>
  <si>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</si>
  <si>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市計</t>
  </si>
  <si>
    <t>町村計</t>
  </si>
  <si>
    <t>甲府市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</si>
  <si>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</si>
  <si>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</si>
  <si>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</si>
  <si>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</si>
  <si>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</si>
  <si>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</si>
  <si>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</si>
  <si>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</si>
  <si>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</si>
  <si>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</si>
  <si>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</si>
  <si>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</si>
  <si>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</si>
  <si>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</si>
  <si>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</si>
  <si>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</si>
  <si>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</si>
  <si>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</si>
  <si>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</si>
  <si>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</si>
  <si>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</si>
  <si>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三珠町</t>
  </si>
  <si>
    <t>六郷町</t>
  </si>
  <si>
    <t>下部町</t>
  </si>
  <si>
    <t>南巨摩郡</t>
  </si>
  <si>
    <t>増穂町</t>
  </si>
  <si>
    <t>鰍沢町</t>
  </si>
  <si>
    <t>中富町</t>
  </si>
  <si>
    <t>中巨摩郡</t>
  </si>
  <si>
    <t>北巨摩郡</t>
  </si>
  <si>
    <t>南都留郡</t>
  </si>
  <si>
    <t>北都留郡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</si>
  <si>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</si>
  <si>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</si>
  <si>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</si>
  <si>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</si>
  <si>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</si>
  <si>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</si>
  <si>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</si>
  <si>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</si>
  <si>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</si>
  <si>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</si>
  <si>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</si>
  <si>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</si>
  <si>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</si>
  <si>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</si>
  <si>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</si>
  <si>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市町村名</t>
  </si>
  <si>
    <t>県計</t>
  </si>
  <si>
    <t>資料　総務部市町村課</t>
  </si>
  <si>
    <t>人件費</t>
  </si>
  <si>
    <t>物件費</t>
  </si>
  <si>
    <t>扶助費</t>
  </si>
  <si>
    <t>補助費等</t>
  </si>
  <si>
    <t>積立金</t>
  </si>
  <si>
    <t>貸付金</t>
  </si>
  <si>
    <t>市町村名</t>
  </si>
  <si>
    <t>（単位：千円）</t>
  </si>
  <si>
    <t>（１）歳入</t>
  </si>
  <si>
    <t>（単位：円）</t>
  </si>
  <si>
    <t>款</t>
  </si>
  <si>
    <t>項</t>
  </si>
  <si>
    <t>区分</t>
  </si>
  <si>
    <t>（単位：人）</t>
  </si>
  <si>
    <t>区分</t>
  </si>
  <si>
    <t>100万円　　　　　　　　　　　以下</t>
  </si>
  <si>
    <t>150万円　　　　　　　　　　　以下</t>
  </si>
  <si>
    <t>200万円　　　　　　　　　　　　以下</t>
  </si>
  <si>
    <t>250万円　　　　　　　　　　　　以下</t>
  </si>
  <si>
    <t>300万円　　　　　　　　　　　　　　　　以下</t>
  </si>
  <si>
    <t>400万円　　　　　　　　　　　　　以下</t>
  </si>
  <si>
    <t>500万円　　　　　　　　　　　　　　　以下</t>
  </si>
  <si>
    <t>600万円　　　　　　　　　以下</t>
  </si>
  <si>
    <t>700万円以下</t>
  </si>
  <si>
    <t>800万円以下</t>
  </si>
  <si>
    <t>1000万円以下</t>
  </si>
  <si>
    <t>1200万円以下</t>
  </si>
  <si>
    <t>1500万円以下</t>
  </si>
  <si>
    <t>2000万円以下</t>
  </si>
  <si>
    <t>3000万円以下</t>
  </si>
  <si>
    <t>5000万円以下</t>
  </si>
  <si>
    <t>5000万円超</t>
  </si>
  <si>
    <t>合計</t>
  </si>
  <si>
    <t>収納済額</t>
  </si>
  <si>
    <t>計</t>
  </si>
  <si>
    <t>相続税</t>
  </si>
  <si>
    <t>地価税</t>
  </si>
  <si>
    <t>酒税</t>
  </si>
  <si>
    <t>石油ガス税</t>
  </si>
  <si>
    <t>（単位：千円）</t>
  </si>
  <si>
    <t>計</t>
  </si>
  <si>
    <t>その他</t>
  </si>
  <si>
    <t>資料　総務部財政課</t>
  </si>
  <si>
    <t>収入歩合</t>
  </si>
  <si>
    <t>（ル）商工業振興資金</t>
  </si>
  <si>
    <t>（ヲ）林業改善資金</t>
  </si>
  <si>
    <t>（ヘ）農業改良資金</t>
  </si>
  <si>
    <t>総数</t>
  </si>
  <si>
    <t>営業所得者</t>
  </si>
  <si>
    <t>農業所得者</t>
  </si>
  <si>
    <t>その他事業所得者</t>
  </si>
  <si>
    <t>その他所得者</t>
  </si>
  <si>
    <t>合計</t>
  </si>
  <si>
    <t>（単位：千円）</t>
  </si>
  <si>
    <t>１１　申告所得税所得金額</t>
  </si>
  <si>
    <t>区分</t>
  </si>
  <si>
    <t>人員</t>
  </si>
  <si>
    <t>総所得金額等</t>
  </si>
  <si>
    <t>申告納税額等</t>
  </si>
  <si>
    <t>人</t>
  </si>
  <si>
    <t>千円</t>
  </si>
  <si>
    <t>営業所得者</t>
  </si>
  <si>
    <t>農業所得者</t>
  </si>
  <si>
    <t>その他事業所得者</t>
  </si>
  <si>
    <t>その他所得者</t>
  </si>
  <si>
    <t>合計</t>
  </si>
  <si>
    <t>70万円以下</t>
  </si>
  <si>
    <t>財政</t>
  </si>
  <si>
    <t>（単位：円）</t>
  </si>
  <si>
    <t>決算額</t>
  </si>
  <si>
    <t>第１款 県税</t>
  </si>
  <si>
    <t>第１項 県民税</t>
  </si>
  <si>
    <t>第２項 事業税</t>
  </si>
  <si>
    <t>第３項 地方消費税</t>
  </si>
  <si>
    <t>第４項 不動産取得税</t>
  </si>
  <si>
    <t>第５項 県たばこ税</t>
  </si>
  <si>
    <t>第６項 ゴルフ場利用税</t>
  </si>
  <si>
    <t>第７項 特別地方消費税</t>
  </si>
  <si>
    <t>第８項 自動車税</t>
  </si>
  <si>
    <t>第９項 鉱区税</t>
  </si>
  <si>
    <t>第１０項 狩猟者登録税</t>
  </si>
  <si>
    <t>第１１項 固定資産税</t>
  </si>
  <si>
    <t>-</t>
  </si>
  <si>
    <t>第１２項 自動車取得税</t>
  </si>
  <si>
    <t>第１３項 軽油取引税</t>
  </si>
  <si>
    <t>第１４項 入猟税</t>
  </si>
  <si>
    <t>第１５項 旧法による税</t>
  </si>
  <si>
    <t>第２款 地方消費税清算金</t>
  </si>
  <si>
    <t>第１項 地方消費税清算金</t>
  </si>
  <si>
    <t>第３款 地方譲与税</t>
  </si>
  <si>
    <t>第１項 地方道路譲与税</t>
  </si>
  <si>
    <t>第２項 石油ガス譲与税</t>
  </si>
  <si>
    <t>第４款 地方特例交付金</t>
  </si>
  <si>
    <t>第１項 地方特例交付金</t>
  </si>
  <si>
    <t>第５款 地方交付税</t>
  </si>
  <si>
    <t>第１項 地方交付税</t>
  </si>
  <si>
    <t>第６款 交通安全対策特別交付金</t>
  </si>
  <si>
    <t>第１項 交通安全対策特別交付金</t>
  </si>
  <si>
    <t>第７款 分担金および負担金</t>
  </si>
  <si>
    <t>第１項 負担金</t>
  </si>
  <si>
    <t>第８款 使用料および手数料</t>
  </si>
  <si>
    <t>第１項 使用料</t>
  </si>
  <si>
    <t>第２項 手数料</t>
  </si>
  <si>
    <t>第９款 国庫支出金</t>
  </si>
  <si>
    <t>第１項 国庫負担金</t>
  </si>
  <si>
    <t>第２項 国庫補助金</t>
  </si>
  <si>
    <t>第３項 国庫委託金</t>
  </si>
  <si>
    <t>第１０款 財産収入</t>
  </si>
  <si>
    <t>第１項 財産運用収入</t>
  </si>
  <si>
    <t>第２項 財産売払収入</t>
  </si>
  <si>
    <t>第１１款 寄附金</t>
  </si>
  <si>
    <t>第１項 寄附金</t>
  </si>
  <si>
    <t>第１２款 繰入金</t>
  </si>
  <si>
    <t>第１項 特別会計繰入金</t>
  </si>
  <si>
    <t>第２項 基金繰入金</t>
  </si>
  <si>
    <t>第１３款 繰越金</t>
  </si>
  <si>
    <t>第１項 繰越金</t>
  </si>
  <si>
    <t>第１４款 諸収入</t>
  </si>
  <si>
    <t>第１項 延滞金、加算金及び過料</t>
  </si>
  <si>
    <t>第２項 県預金及び貸付金等利子収入</t>
  </si>
  <si>
    <t>第３項 貸付金等償還金</t>
  </si>
  <si>
    <t>第４項 受託事業収入</t>
  </si>
  <si>
    <t>第５項 収益事業収入</t>
  </si>
  <si>
    <t>第６項 利子割清算金収入</t>
  </si>
  <si>
    <t>第７項 雑入</t>
  </si>
  <si>
    <t>第１５款 県債</t>
  </si>
  <si>
    <t>第１項 県債</t>
  </si>
  <si>
    <t>歳    入    合    計</t>
  </si>
  <si>
    <t>第１款　議会費</t>
  </si>
  <si>
    <t>第１項　議会費</t>
  </si>
  <si>
    <t>第２款　総務費</t>
  </si>
  <si>
    <t>第１項　総務管理費</t>
  </si>
  <si>
    <t>第２項　企画費</t>
  </si>
  <si>
    <t>第３項　徴税費</t>
  </si>
  <si>
    <t>第４項　市町村振興費</t>
  </si>
  <si>
    <t>第５項　選挙費</t>
  </si>
  <si>
    <t>第６項　防災費</t>
  </si>
  <si>
    <t>第７項　統計調査費</t>
  </si>
  <si>
    <t>第８項　人事委員会費</t>
  </si>
  <si>
    <t>第９項　監査委員費</t>
  </si>
  <si>
    <t>第３款　民生費</t>
  </si>
  <si>
    <t>第１項　社会福祉費</t>
  </si>
  <si>
    <t>第２項　児童福祉費</t>
  </si>
  <si>
    <t>第３項　生活保護費</t>
  </si>
  <si>
    <t>第４項　災害救助費</t>
  </si>
  <si>
    <t>第４款　衛生費</t>
  </si>
  <si>
    <t>第１項　公衆衛生費</t>
  </si>
  <si>
    <t>第２項　環境衛生費</t>
  </si>
  <si>
    <t>第３項　保健所費</t>
  </si>
  <si>
    <t>第４項　医薬費</t>
  </si>
  <si>
    <t>第５款　労働費</t>
  </si>
  <si>
    <t>第１項　労政費</t>
  </si>
  <si>
    <t>第２項　職業訓練費</t>
  </si>
  <si>
    <t>第３項　労働力対策費</t>
  </si>
  <si>
    <t>第４項　労働委員会費</t>
  </si>
  <si>
    <t>第６款　農林水産業費</t>
  </si>
  <si>
    <t>第１項　農林水産業費</t>
  </si>
  <si>
    <t>第２項　畜産業費</t>
  </si>
  <si>
    <t>第３項　農地費</t>
  </si>
  <si>
    <t>第４項　林業費</t>
  </si>
  <si>
    <t>第７款　商工費</t>
  </si>
  <si>
    <t>第１項　商工費</t>
  </si>
  <si>
    <t>第２項　観光費</t>
  </si>
  <si>
    <t>第８款　土木費</t>
  </si>
  <si>
    <t>第１項　土木管理費</t>
  </si>
  <si>
    <t>第２項　道路橋りょう費</t>
  </si>
  <si>
    <t>第３項　河川砂防費</t>
  </si>
  <si>
    <t>第４項　都市計画費</t>
  </si>
  <si>
    <t>第５項　住宅費</t>
  </si>
  <si>
    <t>第９款　警察費</t>
  </si>
  <si>
    <t>第１項　警察管理費</t>
  </si>
  <si>
    <t>第２項　警察活動費</t>
  </si>
  <si>
    <t>第10款　教育費</t>
  </si>
  <si>
    <t>第１項　教育総務費</t>
  </si>
  <si>
    <t>第２項　小学校費</t>
  </si>
  <si>
    <t>第３項　中学校費</t>
  </si>
  <si>
    <t>第４項　高等学校費</t>
  </si>
  <si>
    <t>第５項　特殊学校費</t>
  </si>
  <si>
    <t>第６項　社会教育費</t>
  </si>
  <si>
    <t>第７項　保健体育費</t>
  </si>
  <si>
    <t>第８項　大学費</t>
  </si>
  <si>
    <t>第９項　私学振興費</t>
  </si>
  <si>
    <t>第11款　災害復旧費</t>
  </si>
  <si>
    <t>第１項　農林水産施設災害復旧費</t>
  </si>
  <si>
    <t>第２項　土木施設災害復旧費</t>
  </si>
  <si>
    <t>第３項　文教施設災害復旧費</t>
  </si>
  <si>
    <t>第12款　公債費</t>
  </si>
  <si>
    <t>第１項　公債費</t>
  </si>
  <si>
    <t>第13款　諸支出金</t>
  </si>
  <si>
    <t>第１項　財政調整基金積立金</t>
  </si>
  <si>
    <t>第２項　県債管理基金積立金</t>
  </si>
  <si>
    <t>第３項　自然保護基金積立金</t>
  </si>
  <si>
    <t>第４項　公共施設整備等事業基金積立金</t>
  </si>
  <si>
    <t>第５項　諸費</t>
  </si>
  <si>
    <t>第６項　土地開発基金積立金</t>
  </si>
  <si>
    <t>第７項　環境保全基金積立金</t>
  </si>
  <si>
    <t>第８項　中山間地域農村活性化基金積立金</t>
  </si>
  <si>
    <t>第14款　予備費</t>
  </si>
  <si>
    <t>歳   出   合   計</t>
  </si>
  <si>
    <t>歳入歳出差引残高</t>
  </si>
  <si>
    <t>資料　山梨県一般会計・特別会計歳入歳出決算報告書</t>
  </si>
  <si>
    <t>（２）歳出</t>
  </si>
  <si>
    <t>２　特別会計歳入歳出決算額</t>
  </si>
  <si>
    <t>科目</t>
  </si>
  <si>
    <t>決算額</t>
  </si>
  <si>
    <t>（イ）恩賜県有財産</t>
  </si>
  <si>
    <t>歳入合計</t>
  </si>
  <si>
    <t>歳入合計</t>
  </si>
  <si>
    <t>使用料及び手数料</t>
  </si>
  <si>
    <t>県支出金</t>
  </si>
  <si>
    <t>財産収入</t>
  </si>
  <si>
    <t>寄附金</t>
  </si>
  <si>
    <t>繰越金</t>
  </si>
  <si>
    <t>諸収入</t>
  </si>
  <si>
    <t>県債</t>
  </si>
  <si>
    <t>歳出合計</t>
  </si>
  <si>
    <t>管理費</t>
  </si>
  <si>
    <t>事業費</t>
  </si>
  <si>
    <t>交付金</t>
  </si>
  <si>
    <t>公債費</t>
  </si>
  <si>
    <t>予備費</t>
  </si>
  <si>
    <t>歳入歳出差引残高</t>
  </si>
  <si>
    <t>歳入歳出差引残高</t>
  </si>
  <si>
    <t>（ロ）教育奨励資金</t>
  </si>
  <si>
    <t>歳入合計</t>
  </si>
  <si>
    <t>寄附金</t>
  </si>
  <si>
    <t>歳出合計</t>
  </si>
  <si>
    <t>教育費</t>
  </si>
  <si>
    <t>（ハ）災害救助基金</t>
  </si>
  <si>
    <t>歳入合計</t>
  </si>
  <si>
    <t>国庫支出金</t>
  </si>
  <si>
    <t>財産収入</t>
  </si>
  <si>
    <t>繰入金</t>
  </si>
  <si>
    <t>県債</t>
  </si>
  <si>
    <t>災害救助費</t>
  </si>
  <si>
    <t>（ニ）母子寡婦福祉資金</t>
  </si>
  <si>
    <t>歳入合計</t>
  </si>
  <si>
    <t>繰入金</t>
  </si>
  <si>
    <t>繰越金</t>
  </si>
  <si>
    <t>母子寡婦福祉費</t>
  </si>
  <si>
    <t>歳入歳出差引残高</t>
  </si>
  <si>
    <t>（ホ）中小企業近代化資金</t>
  </si>
  <si>
    <t>歳入合計</t>
  </si>
  <si>
    <t>繰入金</t>
  </si>
  <si>
    <t>繰越金</t>
  </si>
  <si>
    <t>中小企業近代化資金貸付金</t>
  </si>
  <si>
    <t>歳入歳出差引残高</t>
  </si>
  <si>
    <t>農業改良資金貸付金</t>
  </si>
  <si>
    <t>歳入歳出差引残高</t>
  </si>
  <si>
    <t>（ト）市町村振興資金</t>
  </si>
  <si>
    <t>歳入合計</t>
  </si>
  <si>
    <t>諸収入</t>
  </si>
  <si>
    <t>市町村振興資金貸付金</t>
  </si>
  <si>
    <t>歳入歳出差引残高</t>
  </si>
  <si>
    <t>（チ）流域下水道事業</t>
  </si>
  <si>
    <t>分担金及び負担金</t>
  </si>
  <si>
    <t>繰入金</t>
  </si>
  <si>
    <t>繰越金</t>
  </si>
  <si>
    <t>歳出合計</t>
  </si>
  <si>
    <t>流域下水道費</t>
  </si>
  <si>
    <t>公債費</t>
  </si>
  <si>
    <t>歳入歳出差引残高</t>
  </si>
  <si>
    <t>（リ）県税証紙</t>
  </si>
  <si>
    <t>（ヌ）集中管理</t>
  </si>
  <si>
    <t>歳入合計</t>
  </si>
  <si>
    <t>繰入金</t>
  </si>
  <si>
    <t>繰越金</t>
  </si>
  <si>
    <t>自動車管理費</t>
  </si>
  <si>
    <t>給与管理費</t>
  </si>
  <si>
    <t>通信管理費</t>
  </si>
  <si>
    <t>車両燃料管理費</t>
  </si>
  <si>
    <t>歳入歳出差引残高</t>
  </si>
  <si>
    <t>商工業振興資金貸付金</t>
  </si>
  <si>
    <t>国庫支出金</t>
  </si>
  <si>
    <t>歳出合計</t>
  </si>
  <si>
    <t>林業改善資金貸付金</t>
  </si>
  <si>
    <t>木材産業等高度化推進資金貸付金</t>
  </si>
  <si>
    <t>林業就業促進資金　　　　　貸付金</t>
  </si>
  <si>
    <t>歳入歳出差引残高</t>
  </si>
  <si>
    <t>調定額</t>
  </si>
  <si>
    <t>収入済額</t>
  </si>
  <si>
    <t>県民税</t>
  </si>
  <si>
    <t>個人</t>
  </si>
  <si>
    <t>法人</t>
  </si>
  <si>
    <t>利子割</t>
  </si>
  <si>
    <t>事業税</t>
  </si>
  <si>
    <t>個人</t>
  </si>
  <si>
    <t>地方消費税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</si>
  <si>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</si>
  <si>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</si>
  <si>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</si>
  <si>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</si>
  <si>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</si>
  <si>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</si>
  <si>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</si>
  <si>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</t>
  </si>
  <si>
    <t>自動車取得税</t>
  </si>
  <si>
    <t>軽油取引税</t>
  </si>
  <si>
    <t>入猟税</t>
  </si>
  <si>
    <t>旧法による税</t>
  </si>
  <si>
    <t>合計</t>
  </si>
  <si>
    <t>資料　山梨県一般会計・特別会計歳入歳出決算報告書</t>
  </si>
  <si>
    <t>借入先内訳</t>
  </si>
  <si>
    <t>政府資金</t>
  </si>
  <si>
    <t>政府資金</t>
  </si>
  <si>
    <t>１　一般会計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</si>
  <si>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</si>
  <si>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</si>
  <si>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</si>
  <si>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</si>
  <si>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</si>
  <si>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</si>
  <si>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新産業都市等建設事業債</t>
  </si>
  <si>
    <t>厚生福祉施設整備事業債</t>
  </si>
  <si>
    <t>地域財政特例対策債</t>
  </si>
  <si>
    <t>転貸債</t>
  </si>
  <si>
    <t>財源対策債</t>
  </si>
  <si>
    <t>減収補てん債</t>
  </si>
  <si>
    <t>臨時財政特例債</t>
  </si>
  <si>
    <t>公共事業等臨時特例債</t>
  </si>
  <si>
    <t>減税補てん債</t>
  </si>
  <si>
    <t>調整債</t>
  </si>
  <si>
    <t>その他</t>
  </si>
  <si>
    <t>２　特別会計</t>
  </si>
  <si>
    <t>恩賜県有財産</t>
  </si>
  <si>
    <t>母子寡婦福祉資金</t>
  </si>
  <si>
    <t>中小企業近代化資金</t>
  </si>
  <si>
    <t>林業改善資金</t>
  </si>
  <si>
    <t>農業改良資金</t>
  </si>
  <si>
    <t>流域下水道事業</t>
  </si>
  <si>
    <t>３　企業会計</t>
  </si>
  <si>
    <t>電気事業</t>
  </si>
  <si>
    <t>有料道路事業</t>
  </si>
  <si>
    <t>地域振興事業</t>
  </si>
  <si>
    <t>病院事業</t>
  </si>
  <si>
    <t>歳入総額</t>
  </si>
  <si>
    <t>歳出総額</t>
  </si>
  <si>
    <t>歳入歳出         差引額</t>
  </si>
  <si>
    <t>歳入総額</t>
  </si>
  <si>
    <t>歳出総額</t>
  </si>
  <si>
    <t>総数</t>
  </si>
  <si>
    <t>塩　山　市</t>
  </si>
  <si>
    <t>東山梨郡</t>
  </si>
  <si>
    <t>春 日 居 町</t>
  </si>
  <si>
    <t>東八代郡</t>
  </si>
  <si>
    <t>西八代郡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</si>
  <si>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</si>
  <si>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</si>
  <si>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</si>
  <si>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</si>
  <si>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</si>
  <si>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</si>
  <si>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</si>
  <si>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</si>
  <si>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</si>
  <si>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</si>
  <si>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</si>
  <si>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資料　総務部市町村課</t>
  </si>
  <si>
    <t>市町村名</t>
  </si>
  <si>
    <t>市町村税</t>
  </si>
  <si>
    <t>市町村債</t>
  </si>
  <si>
    <t>調定済額</t>
  </si>
  <si>
    <t>収入済額</t>
  </si>
  <si>
    <t>徴収率</t>
  </si>
  <si>
    <t>調定済額</t>
  </si>
  <si>
    <t>収入済額</t>
  </si>
  <si>
    <t>％</t>
  </si>
  <si>
    <t>塩　山　市</t>
  </si>
  <si>
    <t>東山梨郡</t>
  </si>
  <si>
    <t>春 日 居 町</t>
  </si>
  <si>
    <t>東八代郡</t>
  </si>
  <si>
    <t>西八代郡</t>
  </si>
  <si>
    <t>南巨摩郡</t>
  </si>
  <si>
    <t>中巨摩郡</t>
  </si>
  <si>
    <t>北巨摩郡</t>
  </si>
  <si>
    <t>小 淵 沢 町</t>
  </si>
  <si>
    <t>南都留郡</t>
  </si>
  <si>
    <t>山 中 湖 村</t>
  </si>
  <si>
    <t>河 口 湖 町</t>
  </si>
  <si>
    <t>足 和 田 村</t>
  </si>
  <si>
    <t>北都留郡</t>
  </si>
  <si>
    <t>上 野 原 町</t>
  </si>
  <si>
    <t>丹 波 山 村</t>
  </si>
  <si>
    <t>（注）国民健康保険料は除く。</t>
  </si>
  <si>
    <t>資料　総務部市町村課</t>
  </si>
  <si>
    <t>（単位：千円）</t>
  </si>
  <si>
    <t>市町村名</t>
  </si>
  <si>
    <t>利子割　　　　　交付金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</si>
  <si>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</si>
  <si>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</si>
  <si>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</si>
  <si>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</si>
  <si>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</si>
  <si>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</si>
  <si>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</si>
  <si>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</si>
  <si>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</si>
  <si>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</si>
  <si>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</si>
  <si>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</si>
  <si>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</si>
  <si>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</si>
  <si>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</si>
  <si>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</si>
  <si>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</si>
  <si>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</si>
  <si>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</si>
  <si>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</si>
  <si>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</si>
  <si>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</si>
  <si>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</si>
  <si>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</si>
  <si>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</si>
  <si>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</si>
  <si>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</si>
  <si>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</si>
  <si>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</si>
  <si>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</si>
  <si>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</si>
  <si>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</si>
  <si>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</si>
  <si>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</si>
  <si>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</si>
  <si>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</si>
  <si>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（単位：千円）</t>
  </si>
  <si>
    <t>県計</t>
  </si>
  <si>
    <t>-</t>
  </si>
  <si>
    <t>（単位：千円）</t>
  </si>
  <si>
    <t>維持　　　　　　　　　　　　　補修費</t>
  </si>
  <si>
    <t>普通建設　　　　　　　　　　事業費</t>
  </si>
  <si>
    <t>災害復旧　　　　　　　　　　　　事業費</t>
  </si>
  <si>
    <t>失業対策　　　　　　　　　　　事業費　</t>
  </si>
  <si>
    <t>投資及び　　　　　　　　　　　　　　　出資金</t>
  </si>
  <si>
    <t>繰出金</t>
  </si>
  <si>
    <t>（単位：千円）</t>
  </si>
  <si>
    <t>徴収決定額</t>
  </si>
  <si>
    <t>総数</t>
  </si>
  <si>
    <t>所得税</t>
  </si>
  <si>
    <t>源泉所得税</t>
  </si>
  <si>
    <t>申告所得税</t>
  </si>
  <si>
    <t>法人税</t>
  </si>
  <si>
    <t>法人特別税</t>
  </si>
  <si>
    <t>法人臨時特別税</t>
  </si>
  <si>
    <t>消費税</t>
  </si>
  <si>
    <t>消費税及び地方消費税</t>
  </si>
  <si>
    <t>たばこ税及びたばこ特別税</t>
  </si>
  <si>
    <t>物品税</t>
  </si>
  <si>
    <t>有価証券取引税</t>
  </si>
  <si>
    <t>揮発油及び地方道路税</t>
  </si>
  <si>
    <t>航空機燃料税</t>
  </si>
  <si>
    <t>印紙収入</t>
  </si>
  <si>
    <t>旧税</t>
  </si>
  <si>
    <t>その他</t>
  </si>
  <si>
    <t>(注）繰越分を含む。</t>
  </si>
  <si>
    <t>資料　東京国税局統計書</t>
  </si>
  <si>
    <t>平成１２年度</t>
  </si>
  <si>
    <t>-</t>
  </si>
  <si>
    <t>県債</t>
  </si>
  <si>
    <t>３　県税収入実績（平成１１・１２年度）</t>
  </si>
  <si>
    <t>平成１１年度</t>
  </si>
  <si>
    <t>平成１２年度</t>
  </si>
  <si>
    <r>
      <t>４　県債現在高</t>
    </r>
    <r>
      <rPr>
        <sz val="11"/>
        <rFont val="ＭＳ Ｐ明朝"/>
        <family val="1"/>
      </rPr>
      <t>（平成１０～１２年度末）</t>
    </r>
  </si>
  <si>
    <t>平成１１年度末</t>
  </si>
  <si>
    <t>平成１２年度末</t>
  </si>
  <si>
    <t>市町村名</t>
  </si>
  <si>
    <t>地方特例交付金</t>
  </si>
  <si>
    <t>使用料・　　　　　　　　　　　　手数料</t>
  </si>
  <si>
    <t>県計</t>
  </si>
  <si>
    <t>資料　総務部市町村課</t>
  </si>
  <si>
    <r>
      <t>１　一般会計歳入歳出決算額</t>
    </r>
    <r>
      <rPr>
        <sz val="11"/>
        <rFont val="ＭＳ Ｐ明朝"/>
        <family val="1"/>
      </rPr>
      <t>（平成１２・１３年度）</t>
    </r>
  </si>
  <si>
    <t>平成１２年度</t>
  </si>
  <si>
    <t>平成１３年度</t>
  </si>
  <si>
    <t>-</t>
  </si>
  <si>
    <t>平成１２年度</t>
  </si>
  <si>
    <t>…</t>
  </si>
  <si>
    <t>国庫支出金</t>
  </si>
  <si>
    <t>歳入合計</t>
  </si>
  <si>
    <t>県税証紙収入</t>
  </si>
  <si>
    <t>繰越金</t>
  </si>
  <si>
    <t>-</t>
  </si>
  <si>
    <t>歳出合計</t>
  </si>
  <si>
    <t>繰出金</t>
  </si>
  <si>
    <t>歳入歳出差引残高</t>
  </si>
  <si>
    <t>-</t>
  </si>
  <si>
    <t>％</t>
  </si>
  <si>
    <t>平成１２年度</t>
  </si>
  <si>
    <t>平成１３年度</t>
  </si>
  <si>
    <t>平成１３年度末</t>
  </si>
  <si>
    <r>
      <t>５　市町村普通会計歳入歳出決算額</t>
    </r>
    <r>
      <rPr>
        <sz val="11"/>
        <rFont val="ＭＳ Ｐ明朝"/>
        <family val="1"/>
      </rPr>
      <t>（平成１２・１３年度）</t>
    </r>
  </si>
  <si>
    <r>
      <t>６　市町村税および市町村債の状況</t>
    </r>
    <r>
      <rPr>
        <sz val="11"/>
        <rFont val="ＭＳ Ｐ明朝"/>
        <family val="1"/>
      </rPr>
      <t>（平成１２・１３年度）</t>
    </r>
  </si>
  <si>
    <r>
      <t>７　市町村別歳入決算状況</t>
    </r>
    <r>
      <rPr>
        <sz val="11"/>
        <rFont val="ＭＳ Ｐ明朝"/>
        <family val="1"/>
      </rPr>
      <t>（平成１３年度）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</si>
  <si>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</si>
  <si>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</si>
  <si>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</si>
  <si>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</si>
  <si>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</si>
  <si>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</si>
  <si>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</si>
  <si>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</si>
  <si>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</si>
  <si>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８　市町村別目的別歳出決算状況</t>
    </r>
    <r>
      <rPr>
        <sz val="11"/>
        <rFont val="ＭＳ Ｐ明朝"/>
        <family val="1"/>
      </rPr>
      <t>（平成１３年度）</t>
    </r>
  </si>
  <si>
    <r>
      <t>１０　国税徴収額</t>
    </r>
    <r>
      <rPr>
        <sz val="11"/>
        <rFont val="ＭＳ Ｐ明朝"/>
        <family val="1"/>
      </rPr>
      <t>（平成１１～１３年度）</t>
    </r>
  </si>
  <si>
    <r>
      <t>９　市町村別性質別歳出決算状況</t>
    </r>
    <r>
      <rPr>
        <sz val="11"/>
        <rFont val="ＭＳ Ｐ明朝"/>
        <family val="1"/>
      </rPr>
      <t>（平成１３年度）</t>
    </r>
  </si>
  <si>
    <t>－</t>
  </si>
  <si>
    <t>-</t>
  </si>
  <si>
    <t>－</t>
  </si>
  <si>
    <t>-</t>
  </si>
  <si>
    <t>-</t>
  </si>
  <si>
    <t>（１）課税状況（平成1３年度）</t>
  </si>
  <si>
    <r>
      <t>（２）所得階級別人員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1３</t>
    </r>
    <r>
      <rPr>
        <sz val="11"/>
        <rFont val="ＭＳ Ｐ明朝"/>
        <family val="1"/>
      </rPr>
      <t>年度）</t>
    </r>
  </si>
  <si>
    <t>-</t>
  </si>
  <si>
    <t>-</t>
  </si>
  <si>
    <t>－</t>
  </si>
  <si>
    <t>-</t>
  </si>
  <si>
    <t>-</t>
  </si>
  <si>
    <t>-</t>
  </si>
  <si>
    <t>平成１５年刊行　統計年鑑&lt;&lt;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</si>
</sst>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0.0"/>
    <numFmt numFmtId="179" formatCode="#,##0_ "/>
    <numFmt numFmtId="180" formatCode="#,##0_);[Red]\(#,##0\)"/>
    <numFmt numFmtId="181" formatCode="#,##0.0_);[Red]\(#,##0.0\)"/>
    <numFmt numFmtId="182" formatCode="0.0_);[Red]\(0.0\)"/>
    <numFmt numFmtId="183" formatCode="#,##0;&quot;△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38" fontId="5" fillId="0" borderId="13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38" fontId="5" fillId="0" borderId="14" xfId="17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8" fontId="3" fillId="0" borderId="15" xfId="17" applyFont="1" applyBorder="1" applyAlignment="1">
      <alignment horizontal="distributed" vertical="center" wrapText="1"/>
    </xf>
    <xf numFmtId="38" fontId="3" fillId="0" borderId="9" xfId="17" applyFont="1" applyBorder="1" applyAlignment="1">
      <alignment horizontal="distributed" vertical="center" wrapText="1"/>
    </xf>
    <xf numFmtId="38" fontId="3" fillId="0" borderId="16" xfId="17" applyFont="1" applyBorder="1" applyAlignment="1">
      <alignment horizontal="distributed" vertical="center" wrapText="1"/>
    </xf>
    <xf numFmtId="38" fontId="5" fillId="0" borderId="16" xfId="17" applyFont="1" applyBorder="1" applyAlignment="1">
      <alignment horizontal="distributed" vertical="center" wrapText="1"/>
    </xf>
    <xf numFmtId="38" fontId="3" fillId="0" borderId="9" xfId="17" applyFont="1" applyBorder="1" applyAlignment="1" quotePrefix="1">
      <alignment horizontal="distributed" vertical="center" wrapText="1"/>
    </xf>
    <xf numFmtId="38" fontId="3" fillId="0" borderId="10" xfId="17" applyFont="1" applyBorder="1" applyAlignment="1" quotePrefix="1">
      <alignment horizontal="distributed" vertical="center" wrapText="1"/>
    </xf>
    <xf numFmtId="38" fontId="5" fillId="0" borderId="16" xfId="17" applyFont="1" applyBorder="1" applyAlignment="1" quotePrefix="1">
      <alignment horizontal="distributed" vertical="center" wrapText="1"/>
    </xf>
    <xf numFmtId="38" fontId="5" fillId="0" borderId="9" xfId="17" applyFont="1" applyBorder="1" applyAlignment="1" quotePrefix="1">
      <alignment horizontal="distributed" vertical="center" wrapText="1"/>
    </xf>
    <xf numFmtId="38" fontId="5" fillId="0" borderId="9" xfId="17" applyFont="1" applyBorder="1" applyAlignment="1">
      <alignment horizontal="distributed" vertical="center" wrapText="1"/>
    </xf>
    <xf numFmtId="38" fontId="5" fillId="0" borderId="10" xfId="17" applyFont="1" applyBorder="1" applyAlignment="1">
      <alignment horizontal="distributed" vertical="center" wrapText="1"/>
    </xf>
    <xf numFmtId="38" fontId="3" fillId="0" borderId="7" xfId="17" applyFont="1" applyBorder="1" applyAlignment="1">
      <alignment horizontal="distributed" vertical="center" wrapText="1"/>
    </xf>
    <xf numFmtId="38" fontId="3" fillId="0" borderId="7" xfId="17" applyFont="1" applyBorder="1" applyAlignment="1" quotePrefix="1">
      <alignment horizontal="distributed" vertical="center" wrapText="1"/>
    </xf>
    <xf numFmtId="38" fontId="3" fillId="0" borderId="8" xfId="17" applyFont="1" applyBorder="1" applyAlignment="1" quotePrefix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38" fontId="5" fillId="0" borderId="17" xfId="17" applyFont="1" applyBorder="1" applyAlignment="1">
      <alignment vertical="center" wrapText="1"/>
    </xf>
    <xf numFmtId="38" fontId="5" fillId="0" borderId="12" xfId="17" applyFont="1" applyBorder="1" applyAlignment="1">
      <alignment vertical="center" wrapText="1"/>
    </xf>
    <xf numFmtId="38" fontId="5" fillId="0" borderId="12" xfId="17" applyFont="1" applyBorder="1" applyAlignment="1" quotePrefix="1">
      <alignment horizontal="left" vertical="center" wrapText="1"/>
    </xf>
    <xf numFmtId="38" fontId="5" fillId="0" borderId="0" xfId="17" applyFont="1" applyBorder="1" applyAlignment="1">
      <alignment vertical="center"/>
    </xf>
    <xf numFmtId="38" fontId="3" fillId="0" borderId="6" xfId="17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left"/>
    </xf>
    <xf numFmtId="38" fontId="6" fillId="0" borderId="7" xfId="17" applyFont="1" applyBorder="1" applyAlignment="1" quotePrefix="1">
      <alignment horizontal="distributed" vertical="center" wrapText="1"/>
    </xf>
    <xf numFmtId="38" fontId="6" fillId="0" borderId="8" xfId="17" applyFont="1" applyBorder="1" applyAlignment="1">
      <alignment horizontal="distributed" vertical="center" wrapText="1"/>
    </xf>
    <xf numFmtId="38" fontId="3" fillId="0" borderId="8" xfId="17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wrapText="1"/>
    </xf>
    <xf numFmtId="0" fontId="3" fillId="0" borderId="11" xfId="0" applyFont="1" applyBorder="1" applyAlignment="1">
      <alignment shrinkToFit="1"/>
    </xf>
    <xf numFmtId="0" fontId="3" fillId="0" borderId="13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38" fontId="5" fillId="0" borderId="13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38" fontId="5" fillId="0" borderId="18" xfId="17" applyFont="1" applyBorder="1" applyAlignment="1">
      <alignment horizontal="right"/>
    </xf>
    <xf numFmtId="38" fontId="5" fillId="0" borderId="17" xfId="17" applyFont="1" applyBorder="1" applyAlignment="1">
      <alignment horizontal="right"/>
    </xf>
    <xf numFmtId="0" fontId="3" fillId="0" borderId="1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distributed" wrapText="1"/>
    </xf>
    <xf numFmtId="0" fontId="3" fillId="0" borderId="1" xfId="0" applyFont="1" applyBorder="1" applyAlignment="1">
      <alignment horizontal="distributed" vertical="distributed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80" fontId="5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80" fontId="5" fillId="0" borderId="14" xfId="17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38" fontId="5" fillId="0" borderId="17" xfId="17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 shrinkToFit="1"/>
    </xf>
    <xf numFmtId="38" fontId="5" fillId="0" borderId="18" xfId="17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indent="1" shrinkToFit="1"/>
    </xf>
    <xf numFmtId="0" fontId="5" fillId="0" borderId="4" xfId="0" applyFont="1" applyBorder="1" applyAlignment="1">
      <alignment/>
    </xf>
    <xf numFmtId="0" fontId="5" fillId="0" borderId="19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left" wrapText="1" indent="1"/>
    </xf>
    <xf numFmtId="0" fontId="5" fillId="0" borderId="4" xfId="0" applyFont="1" applyBorder="1" applyAlignment="1">
      <alignment shrinkToFit="1"/>
    </xf>
    <xf numFmtId="181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181" fontId="5" fillId="0" borderId="0" xfId="17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81" fontId="5" fillId="0" borderId="14" xfId="0" applyNumberFormat="1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/>
    </xf>
    <xf numFmtId="177" fontId="5" fillId="0" borderId="2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19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/>
    </xf>
    <xf numFmtId="38" fontId="5" fillId="0" borderId="12" xfId="17" applyFont="1" applyBorder="1" applyAlignment="1">
      <alignment vertical="center"/>
    </xf>
    <xf numFmtId="38" fontId="5" fillId="0" borderId="0" xfId="17" applyFont="1" applyBorder="1" applyAlignment="1">
      <alignment horizontal="left" vertical="center" indent="1"/>
    </xf>
    <xf numFmtId="38" fontId="5" fillId="0" borderId="0" xfId="17" applyFont="1" applyBorder="1" applyAlignment="1">
      <alignment horizontal="left" vertical="center" indent="1" shrinkToFit="1"/>
    </xf>
    <xf numFmtId="3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 wrapText="1"/>
    </xf>
    <xf numFmtId="38" fontId="5" fillId="0" borderId="12" xfId="17" applyFont="1" applyBorder="1" applyAlignment="1">
      <alignment horizontal="right" vertical="center" wrapText="1"/>
    </xf>
    <xf numFmtId="38" fontId="5" fillId="0" borderId="12" xfId="17" applyFont="1" applyBorder="1" applyAlignment="1" quotePrefix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38" fontId="3" fillId="0" borderId="0" xfId="0" applyNumberFormat="1" applyFont="1" applyAlignment="1">
      <alignment/>
    </xf>
    <xf numFmtId="0" fontId="8" fillId="0" borderId="20" xfId="0" applyFont="1" applyBorder="1" applyAlignment="1">
      <alignment horizontal="distributed" vertical="center" wrapText="1"/>
    </xf>
    <xf numFmtId="38" fontId="9" fillId="0" borderId="0" xfId="17" applyFont="1" applyBorder="1" applyAlignment="1">
      <alignment horizontal="right" vertical="center"/>
    </xf>
    <xf numFmtId="38" fontId="9" fillId="0" borderId="14" xfId="17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/>
    </xf>
    <xf numFmtId="180" fontId="9" fillId="0" borderId="0" xfId="17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 shrinkToFit="1"/>
    </xf>
    <xf numFmtId="38" fontId="9" fillId="0" borderId="12" xfId="17" applyFont="1" applyBorder="1" applyAlignment="1">
      <alignment horizontal="right" vertical="center" shrinkToFit="1"/>
    </xf>
    <xf numFmtId="38" fontId="9" fillId="0" borderId="0" xfId="17" applyFont="1" applyBorder="1" applyAlignment="1">
      <alignment horizontal="right" vertical="center" shrinkToFit="1"/>
    </xf>
    <xf numFmtId="38" fontId="9" fillId="0" borderId="14" xfId="17" applyFont="1" applyBorder="1" applyAlignment="1">
      <alignment horizontal="right" vertical="center" shrinkToFit="1"/>
    </xf>
    <xf numFmtId="38" fontId="9" fillId="0" borderId="12" xfId="17" applyFont="1" applyBorder="1" applyAlignment="1">
      <alignment horizontal="right" shrinkToFit="1"/>
    </xf>
    <xf numFmtId="38" fontId="9" fillId="0" borderId="0" xfId="17" applyFont="1" applyBorder="1" applyAlignment="1">
      <alignment horizontal="right" shrinkToFit="1"/>
    </xf>
    <xf numFmtId="38" fontId="9" fillId="0" borderId="14" xfId="17" applyFont="1" applyBorder="1" applyAlignment="1">
      <alignment horizontal="right" shrinkToFi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180" fontId="9" fillId="0" borderId="0" xfId="0" applyNumberFormat="1" applyFont="1" applyAlignment="1">
      <alignment horizontal="right" vertical="center"/>
    </xf>
    <xf numFmtId="0" fontId="8" fillId="0" borderId="20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 wrapText="1"/>
    </xf>
    <xf numFmtId="182" fontId="9" fillId="0" borderId="0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distributed" shrinkToFit="1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38" fontId="9" fillId="0" borderId="0" xfId="17" applyFont="1" applyBorder="1" applyAlignment="1" applyProtection="1">
      <alignment horizontal="right" shrinkToFit="1"/>
      <protection locked="0"/>
    </xf>
    <xf numFmtId="38" fontId="9" fillId="0" borderId="14" xfId="17" applyFont="1" applyBorder="1" applyAlignment="1" applyProtection="1">
      <alignment horizontal="right" shrinkToFit="1"/>
      <protection locked="0"/>
    </xf>
    <xf numFmtId="0" fontId="8" fillId="0" borderId="11" xfId="0" applyFont="1" applyBorder="1" applyAlignment="1">
      <alignment shrinkToFit="1"/>
    </xf>
    <xf numFmtId="0" fontId="8" fillId="0" borderId="11" xfId="0" applyFont="1" applyBorder="1" applyAlignment="1">
      <alignment horizontal="distributed" shrinkToFit="1"/>
    </xf>
    <xf numFmtId="0" fontId="8" fillId="0" borderId="12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distributed" vertical="center" shrinkToFit="1"/>
    </xf>
    <xf numFmtId="180" fontId="9" fillId="0" borderId="0" xfId="0" applyNumberFormat="1" applyFont="1" applyAlignment="1">
      <alignment horizontal="right" shrinkToFit="1"/>
    </xf>
    <xf numFmtId="181" fontId="9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0" xfId="0" applyFont="1" applyAlignment="1" applyProtection="1">
      <alignment horizontal="right" shrinkToFit="1"/>
      <protection locked="0"/>
    </xf>
    <xf numFmtId="181" fontId="9" fillId="0" borderId="14" xfId="0" applyNumberFormat="1" applyFont="1" applyBorder="1" applyAlignment="1">
      <alignment horizontal="right" shrinkToFit="1"/>
    </xf>
    <xf numFmtId="0" fontId="8" fillId="0" borderId="0" xfId="0" applyFont="1" applyAlignment="1" applyProtection="1">
      <alignment horizontal="right" shrinkToFit="1"/>
      <protection/>
    </xf>
    <xf numFmtId="38" fontId="9" fillId="0" borderId="0" xfId="17" applyFont="1" applyBorder="1" applyAlignment="1" applyProtection="1">
      <alignment horizontal="right" shrinkToFit="1"/>
      <protection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 shrinkToFit="1"/>
    </xf>
    <xf numFmtId="38" fontId="9" fillId="0" borderId="13" xfId="17" applyFont="1" applyBorder="1" applyAlignment="1">
      <alignment horizontal="right" vertical="center" shrinkToFit="1"/>
    </xf>
    <xf numFmtId="0" fontId="9" fillId="0" borderId="0" xfId="0" applyFont="1" applyBorder="1" applyAlignment="1" quotePrefix="1">
      <alignment horizontal="distributed" vertical="center" shrinkToFit="1"/>
    </xf>
    <xf numFmtId="0" fontId="9" fillId="0" borderId="0" xfId="0" applyFont="1" applyBorder="1" applyAlignment="1" quotePrefix="1">
      <alignment horizontal="left"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38" fontId="9" fillId="0" borderId="0" xfId="17" applyFont="1" applyBorder="1" applyAlignment="1">
      <alignment vertical="center" shrinkToFit="1"/>
    </xf>
    <xf numFmtId="0" fontId="9" fillId="0" borderId="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38" fontId="9" fillId="0" borderId="18" xfId="17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shrinkToFit="1"/>
    </xf>
    <xf numFmtId="181" fontId="9" fillId="0" borderId="0" xfId="0" applyNumberFormat="1" applyFont="1" applyBorder="1" applyAlignment="1">
      <alignment horizontal="right"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38" fontId="5" fillId="0" borderId="14" xfId="17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15" xfId="17" applyFont="1" applyBorder="1" applyAlignment="1">
      <alignment horizontal="distributed" vertical="center" wrapText="1"/>
    </xf>
    <xf numFmtId="38" fontId="3" fillId="0" borderId="7" xfId="17" applyFont="1" applyBorder="1" applyAlignment="1">
      <alignment horizontal="distributed" vertical="center" wrapText="1"/>
    </xf>
    <xf numFmtId="38" fontId="3" fillId="0" borderId="7" xfId="17" applyFont="1" applyBorder="1" applyAlignment="1" quotePrefix="1">
      <alignment horizontal="distributed" vertical="center" wrapText="1"/>
    </xf>
    <xf numFmtId="38" fontId="3" fillId="0" borderId="8" xfId="17" applyFont="1" applyBorder="1" applyAlignment="1" quotePrefix="1">
      <alignment horizontal="distributed" vertical="center" wrapText="1"/>
    </xf>
    <xf numFmtId="38" fontId="3" fillId="0" borderId="6" xfId="17" applyFont="1" applyBorder="1" applyAlignment="1" quotePrefix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38" fontId="5" fillId="0" borderId="2" xfId="17" applyFont="1" applyBorder="1" applyAlignment="1">
      <alignment horizontal="left" vertical="center" indent="1"/>
    </xf>
    <xf numFmtId="38" fontId="9" fillId="0" borderId="2" xfId="17" applyFont="1" applyBorder="1" applyAlignment="1">
      <alignment vertical="center"/>
    </xf>
    <xf numFmtId="38" fontId="5" fillId="0" borderId="4" xfId="17" applyFont="1" applyBorder="1" applyAlignment="1">
      <alignment horizontal="left" vertical="center" indent="1"/>
    </xf>
    <xf numFmtId="38" fontId="9" fillId="0" borderId="2" xfId="17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180" fontId="9" fillId="0" borderId="12" xfId="17" applyNumberFormat="1" applyFont="1" applyBorder="1" applyAlignment="1">
      <alignment horizontal="right" vertical="center" shrinkToFit="1"/>
    </xf>
    <xf numFmtId="180" fontId="9" fillId="0" borderId="0" xfId="17" applyNumberFormat="1" applyFont="1" applyBorder="1" applyAlignment="1">
      <alignment horizontal="right" vertical="center" shrinkToFit="1"/>
    </xf>
    <xf numFmtId="180" fontId="8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 vertical="center" shrinkToFit="1"/>
    </xf>
    <xf numFmtId="180" fontId="9" fillId="0" borderId="14" xfId="17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indent="1"/>
    </xf>
    <xf numFmtId="38" fontId="5" fillId="0" borderId="7" xfId="17" applyFont="1" applyBorder="1" applyAlignment="1">
      <alignment horizontal="distributed" vertical="center" wrapText="1"/>
    </xf>
    <xf numFmtId="38" fontId="5" fillId="0" borderId="0" xfId="17" applyFont="1" applyBorder="1" applyAlignment="1">
      <alignment vertical="center" wrapText="1"/>
    </xf>
    <xf numFmtId="38" fontId="3" fillId="0" borderId="0" xfId="17" applyFont="1" applyBorder="1" applyAlignment="1">
      <alignment horizontal="distributed" vertical="center" wrapText="1"/>
    </xf>
    <xf numFmtId="38" fontId="3" fillId="0" borderId="0" xfId="17" applyFont="1" applyBorder="1" applyAlignment="1" quotePrefix="1">
      <alignment horizontal="distributed" vertical="center" wrapText="1"/>
    </xf>
    <xf numFmtId="38" fontId="5" fillId="0" borderId="0" xfId="17" applyFont="1" applyBorder="1" applyAlignment="1">
      <alignment horizontal="distributed" vertical="center" wrapText="1"/>
    </xf>
    <xf numFmtId="38" fontId="6" fillId="0" borderId="0" xfId="17" applyFont="1" applyBorder="1" applyAlignment="1">
      <alignment horizontal="distributed" vertical="center" wrapText="1"/>
    </xf>
    <xf numFmtId="38" fontId="9" fillId="0" borderId="0" xfId="17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0" fontId="3" fillId="0" borderId="1" xfId="0" applyNumberFormat="1" applyFont="1" applyBorder="1" applyAlignment="1">
      <alignment horizontal="distributed" vertical="center" wrapText="1"/>
    </xf>
    <xf numFmtId="180" fontId="8" fillId="0" borderId="20" xfId="0" applyNumberFormat="1" applyFont="1" applyBorder="1" applyAlignment="1">
      <alignment horizontal="distributed" vertical="center" wrapText="1"/>
    </xf>
    <xf numFmtId="180" fontId="5" fillId="0" borderId="0" xfId="0" applyNumberFormat="1" applyFont="1" applyBorder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 shrinkToFit="1"/>
    </xf>
    <xf numFmtId="38" fontId="9" fillId="0" borderId="22" xfId="17" applyFont="1" applyBorder="1" applyAlignment="1">
      <alignment horizontal="right" vertical="center" shrinkToFit="1"/>
    </xf>
    <xf numFmtId="38" fontId="9" fillId="0" borderId="23" xfId="17" applyFont="1" applyBorder="1" applyAlignment="1">
      <alignment horizontal="right" vertical="center" shrinkToFit="1"/>
    </xf>
    <xf numFmtId="38" fontId="5" fillId="0" borderId="14" xfId="17" applyFont="1" applyBorder="1" applyAlignment="1">
      <alignment horizontal="right" vertical="center" shrinkToFit="1"/>
    </xf>
    <xf numFmtId="38" fontId="9" fillId="0" borderId="24" xfId="17" applyFont="1" applyBorder="1" applyAlignment="1">
      <alignment horizontal="right" vertical="center" shrinkToFit="1"/>
    </xf>
    <xf numFmtId="38" fontId="5" fillId="0" borderId="12" xfId="17" applyFont="1" applyBorder="1" applyAlignment="1">
      <alignment horizontal="right" vertical="center" shrinkToFit="1"/>
    </xf>
    <xf numFmtId="38" fontId="9" fillId="0" borderId="22" xfId="17" applyFont="1" applyBorder="1" applyAlignment="1">
      <alignment horizontal="right"/>
    </xf>
    <xf numFmtId="38" fontId="9" fillId="0" borderId="23" xfId="17" applyFont="1" applyBorder="1" applyAlignment="1">
      <alignment horizontal="right"/>
    </xf>
    <xf numFmtId="38" fontId="9" fillId="0" borderId="24" xfId="17" applyFont="1" applyBorder="1" applyAlignment="1">
      <alignment horizontal="right"/>
    </xf>
    <xf numFmtId="38" fontId="5" fillId="0" borderId="0" xfId="17" applyFont="1" applyBorder="1" applyAlignment="1">
      <alignment horizontal="right" shrinkToFit="1"/>
    </xf>
    <xf numFmtId="38" fontId="9" fillId="0" borderId="23" xfId="17" applyFont="1" applyBorder="1" applyAlignment="1">
      <alignment horizontal="right" shrinkToFit="1"/>
    </xf>
    <xf numFmtId="38" fontId="5" fillId="0" borderId="14" xfId="17" applyFont="1" applyBorder="1" applyAlignment="1">
      <alignment horizontal="right" shrinkToFit="1"/>
    </xf>
    <xf numFmtId="38" fontId="9" fillId="0" borderId="22" xfId="17" applyFont="1" applyBorder="1" applyAlignment="1">
      <alignment horizontal="right" shrinkToFit="1"/>
    </xf>
    <xf numFmtId="38" fontId="9" fillId="0" borderId="24" xfId="17" applyFont="1" applyBorder="1" applyAlignment="1">
      <alignment horizontal="right" shrinkToFit="1"/>
    </xf>
    <xf numFmtId="38" fontId="5" fillId="0" borderId="12" xfId="17" applyFont="1" applyBorder="1" applyAlignment="1">
      <alignment horizontal="right" shrinkToFit="1"/>
    </xf>
    <xf numFmtId="180" fontId="5" fillId="0" borderId="12" xfId="17" applyNumberFormat="1" applyFont="1" applyBorder="1" applyAlignment="1">
      <alignment horizontal="right" vertical="center" shrinkToFit="1"/>
    </xf>
    <xf numFmtId="180" fontId="5" fillId="0" borderId="0" xfId="17" applyNumberFormat="1" applyFont="1" applyBorder="1" applyAlignment="1">
      <alignment horizontal="right" vertical="center" shrinkToFit="1"/>
    </xf>
    <xf numFmtId="180" fontId="3" fillId="0" borderId="0" xfId="0" applyNumberFormat="1" applyFont="1" applyAlignment="1">
      <alignment/>
    </xf>
    <xf numFmtId="180" fontId="5" fillId="0" borderId="0" xfId="0" applyNumberFormat="1" applyFont="1" applyBorder="1" applyAlignment="1">
      <alignment horizontal="right" vertical="center" shrinkToFit="1"/>
    </xf>
    <xf numFmtId="180" fontId="5" fillId="0" borderId="14" xfId="17" applyNumberFormat="1" applyFont="1" applyBorder="1" applyAlignment="1">
      <alignment horizontal="right" vertical="center" shrinkToFit="1"/>
    </xf>
    <xf numFmtId="38" fontId="5" fillId="0" borderId="0" xfId="17" applyFont="1" applyBorder="1" applyAlignment="1" applyProtection="1">
      <alignment horizontal="right" shrinkToFit="1"/>
      <protection locked="0"/>
    </xf>
    <xf numFmtId="38" fontId="9" fillId="0" borderId="0" xfId="17" applyFont="1" applyFill="1" applyBorder="1" applyAlignment="1">
      <alignment shrinkToFit="1"/>
    </xf>
    <xf numFmtId="38" fontId="9" fillId="0" borderId="0" xfId="17" applyFont="1" applyBorder="1" applyAlignment="1">
      <alignment shrinkToFit="1"/>
    </xf>
    <xf numFmtId="38" fontId="5" fillId="0" borderId="14" xfId="17" applyFont="1" applyBorder="1" applyAlignment="1" applyProtection="1">
      <alignment horizontal="right" shrinkToFit="1"/>
      <protection locked="0"/>
    </xf>
    <xf numFmtId="38" fontId="9" fillId="0" borderId="14" xfId="17" applyFont="1" applyFill="1" applyBorder="1" applyAlignment="1">
      <alignment shrinkToFit="1"/>
    </xf>
    <xf numFmtId="38" fontId="9" fillId="0" borderId="14" xfId="17" applyFont="1" applyBorder="1" applyAlignment="1">
      <alignment shrinkToFit="1"/>
    </xf>
    <xf numFmtId="38" fontId="5" fillId="0" borderId="13" xfId="17" applyFont="1" applyBorder="1" applyAlignment="1" applyProtection="1">
      <alignment horizontal="right" shrinkToFit="1"/>
      <protection locked="0"/>
    </xf>
    <xf numFmtId="180" fontId="5" fillId="0" borderId="0" xfId="0" applyNumberFormat="1" applyFont="1" applyAlignment="1">
      <alignment horizontal="right" shrinkToFit="1"/>
    </xf>
    <xf numFmtId="181" fontId="5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 applyProtection="1">
      <alignment horizontal="right" shrinkToFit="1"/>
      <protection locked="0"/>
    </xf>
    <xf numFmtId="181" fontId="5" fillId="0" borderId="14" xfId="0" applyNumberFormat="1" applyFont="1" applyBorder="1" applyAlignment="1">
      <alignment horizontal="right" shrinkToFit="1"/>
    </xf>
    <xf numFmtId="181" fontId="5" fillId="0" borderId="0" xfId="0" applyNumberFormat="1" applyFont="1" applyBorder="1" applyAlignment="1">
      <alignment horizontal="right" shrinkToFit="1"/>
    </xf>
    <xf numFmtId="0" fontId="3" fillId="0" borderId="0" xfId="0" applyFont="1" applyAlignment="1" applyProtection="1">
      <alignment horizontal="right" shrinkToFit="1"/>
      <protection/>
    </xf>
    <xf numFmtId="38" fontId="5" fillId="0" borderId="0" xfId="17" applyFont="1" applyBorder="1" applyAlignment="1" applyProtection="1">
      <alignment horizontal="right" shrinkToFit="1"/>
      <protection/>
    </xf>
    <xf numFmtId="38" fontId="9" fillId="0" borderId="13" xfId="17" applyFont="1" applyBorder="1" applyAlignment="1">
      <alignment horizontal="right" shrinkToFit="1"/>
    </xf>
    <xf numFmtId="38" fontId="9" fillId="0" borderId="13" xfId="17" applyFont="1" applyFill="1" applyBorder="1" applyAlignment="1">
      <alignment shrinkToFit="1"/>
    </xf>
    <xf numFmtId="3" fontId="9" fillId="0" borderId="0" xfId="0" applyNumberFormat="1" applyFont="1" applyFill="1" applyBorder="1" applyAlignment="1">
      <alignment shrinkToFit="1"/>
    </xf>
    <xf numFmtId="183" fontId="11" fillId="0" borderId="0" xfId="0" applyNumberFormat="1" applyFont="1" applyBorder="1" applyAlignment="1">
      <alignment shrinkToFit="1"/>
    </xf>
    <xf numFmtId="3" fontId="11" fillId="0" borderId="0" xfId="0" applyNumberFormat="1" applyFont="1" applyBorder="1" applyAlignment="1">
      <alignment shrinkToFit="1"/>
    </xf>
    <xf numFmtId="183" fontId="11" fillId="0" borderId="0" xfId="0" applyNumberFormat="1" applyFont="1" applyBorder="1" applyAlignment="1">
      <alignment horizontal="right" shrinkToFit="1"/>
    </xf>
    <xf numFmtId="38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 shrinkToFit="1"/>
    </xf>
    <xf numFmtId="38" fontId="5" fillId="0" borderId="13" xfId="17" applyFont="1" applyFill="1" applyBorder="1" applyAlignment="1">
      <alignment shrinkToFit="1"/>
    </xf>
    <xf numFmtId="3" fontId="5" fillId="0" borderId="0" xfId="0" applyNumberFormat="1" applyFont="1" applyFill="1" applyBorder="1" applyAlignment="1">
      <alignment shrinkToFit="1"/>
    </xf>
    <xf numFmtId="183" fontId="12" fillId="0" borderId="0" xfId="0" applyNumberFormat="1" applyFont="1" applyBorder="1" applyAlignment="1">
      <alignment shrinkToFit="1"/>
    </xf>
    <xf numFmtId="3" fontId="12" fillId="0" borderId="0" xfId="0" applyNumberFormat="1" applyFont="1" applyBorder="1" applyAlignment="1">
      <alignment shrinkToFit="1"/>
    </xf>
    <xf numFmtId="183" fontId="12" fillId="0" borderId="0" xfId="0" applyNumberFormat="1" applyFont="1" applyBorder="1" applyAlignment="1">
      <alignment horizontal="right" shrinkToFit="1"/>
    </xf>
    <xf numFmtId="38" fontId="13" fillId="0" borderId="0" xfId="0" applyNumberFormat="1" applyFont="1" applyBorder="1" applyAlignment="1">
      <alignment/>
    </xf>
    <xf numFmtId="38" fontId="9" fillId="0" borderId="13" xfId="17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shrinkToFit="1"/>
    </xf>
    <xf numFmtId="3" fontId="12" fillId="0" borderId="0" xfId="0" applyNumberFormat="1" applyFont="1" applyBorder="1" applyAlignment="1">
      <alignment horizontal="right" shrinkToFit="1"/>
    </xf>
    <xf numFmtId="38" fontId="5" fillId="0" borderId="18" xfId="17" applyFont="1" applyFill="1" applyBorder="1" applyAlignment="1">
      <alignment shrinkToFit="1"/>
    </xf>
    <xf numFmtId="3" fontId="5" fillId="0" borderId="14" xfId="0" applyNumberFormat="1" applyFont="1" applyFill="1" applyBorder="1" applyAlignment="1">
      <alignment shrinkToFit="1"/>
    </xf>
    <xf numFmtId="183" fontId="12" fillId="0" borderId="14" xfId="0" applyNumberFormat="1" applyFont="1" applyBorder="1" applyAlignment="1">
      <alignment shrinkToFit="1"/>
    </xf>
    <xf numFmtId="3" fontId="12" fillId="0" borderId="14" xfId="0" applyNumberFormat="1" applyFont="1" applyBorder="1" applyAlignment="1">
      <alignment shrinkToFit="1"/>
    </xf>
    <xf numFmtId="3" fontId="12" fillId="0" borderId="14" xfId="0" applyNumberFormat="1" applyFont="1" applyBorder="1" applyAlignment="1">
      <alignment horizontal="right" shrinkToFit="1"/>
    </xf>
    <xf numFmtId="38" fontId="5" fillId="0" borderId="0" xfId="17" applyFont="1" applyBorder="1" applyAlignment="1">
      <alignment shrinkToFit="1"/>
    </xf>
    <xf numFmtId="183" fontId="12" fillId="0" borderId="14" xfId="0" applyNumberFormat="1" applyFont="1" applyBorder="1" applyAlignment="1">
      <alignment horizontal="right" shrinkToFit="1"/>
    </xf>
    <xf numFmtId="38" fontId="5" fillId="0" borderId="14" xfId="0" applyNumberFormat="1" applyFont="1" applyBorder="1" applyAlignment="1">
      <alignment/>
    </xf>
    <xf numFmtId="38" fontId="9" fillId="0" borderId="13" xfId="17" applyFont="1" applyBorder="1" applyAlignment="1">
      <alignment shrinkToFit="1"/>
    </xf>
    <xf numFmtId="38" fontId="5" fillId="0" borderId="13" xfId="17" applyFont="1" applyBorder="1" applyAlignment="1">
      <alignment shrinkToFit="1"/>
    </xf>
    <xf numFmtId="3" fontId="5" fillId="0" borderId="0" xfId="0" applyNumberFormat="1" applyFont="1" applyBorder="1" applyAlignment="1">
      <alignment shrinkToFit="1"/>
    </xf>
    <xf numFmtId="3" fontId="5" fillId="0" borderId="0" xfId="0" applyNumberFormat="1" applyFont="1" applyBorder="1" applyAlignment="1">
      <alignment horizontal="right" shrinkToFit="1"/>
    </xf>
    <xf numFmtId="3" fontId="9" fillId="0" borderId="0" xfId="0" applyNumberFormat="1" applyFont="1" applyBorder="1" applyAlignment="1">
      <alignment shrinkToFit="1"/>
    </xf>
    <xf numFmtId="3" fontId="9" fillId="0" borderId="0" xfId="0" applyNumberFormat="1" applyFont="1" applyBorder="1" applyAlignment="1">
      <alignment horizontal="right" shrinkToFit="1"/>
    </xf>
    <xf numFmtId="38" fontId="5" fillId="0" borderId="18" xfId="17" applyFont="1" applyBorder="1" applyAlignment="1">
      <alignment shrinkToFit="1"/>
    </xf>
    <xf numFmtId="3" fontId="5" fillId="0" borderId="14" xfId="0" applyNumberFormat="1" applyFont="1" applyBorder="1" applyAlignment="1">
      <alignment shrinkToFit="1"/>
    </xf>
    <xf numFmtId="3" fontId="5" fillId="0" borderId="14" xfId="0" applyNumberFormat="1" applyFont="1" applyBorder="1" applyAlignment="1">
      <alignment horizontal="right" shrinkToFit="1"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 shrinkToFit="1"/>
    </xf>
    <xf numFmtId="0" fontId="3" fillId="0" borderId="25" xfId="0" applyFont="1" applyBorder="1" applyAlignment="1">
      <alignment/>
    </xf>
    <xf numFmtId="183" fontId="12" fillId="0" borderId="13" xfId="0" applyNumberFormat="1" applyFont="1" applyBorder="1" applyAlignment="1">
      <alignment shrinkToFit="1"/>
    </xf>
    <xf numFmtId="3" fontId="5" fillId="0" borderId="13" xfId="0" applyNumberFormat="1" applyFont="1" applyFill="1" applyBorder="1" applyAlignment="1">
      <alignment shrinkToFit="1"/>
    </xf>
    <xf numFmtId="3" fontId="5" fillId="0" borderId="18" xfId="0" applyNumberFormat="1" applyFont="1" applyFill="1" applyBorder="1" applyAlignment="1">
      <alignment shrinkToFit="1"/>
    </xf>
    <xf numFmtId="38" fontId="9" fillId="0" borderId="14" xfId="17" applyFont="1" applyBorder="1" applyAlignment="1">
      <alignment horizontal="right" vertical="center" wrapText="1"/>
    </xf>
    <xf numFmtId="0" fontId="8" fillId="0" borderId="1" xfId="0" applyFont="1" applyBorder="1" applyAlignment="1">
      <alignment horizontal="distributed" shrinkToFit="1"/>
    </xf>
    <xf numFmtId="0" fontId="14" fillId="0" borderId="0" xfId="16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180" fontId="3" fillId="0" borderId="6" xfId="0" applyNumberFormat="1" applyFont="1" applyBorder="1" applyAlignment="1">
      <alignment horizontal="distributed" vertical="center"/>
    </xf>
    <xf numFmtId="180" fontId="3" fillId="0" borderId="8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distributed" shrinkToFit="1"/>
    </xf>
    <xf numFmtId="0" fontId="8" fillId="0" borderId="26" xfId="0" applyFont="1" applyBorder="1" applyAlignment="1">
      <alignment horizontal="distributed" shrinkToFit="1"/>
    </xf>
    <xf numFmtId="0" fontId="3" fillId="0" borderId="7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8" fillId="0" borderId="8" xfId="0" applyFont="1" applyBorder="1" applyAlignment="1">
      <alignment horizontal="distributed" shrinkToFit="1"/>
    </xf>
    <xf numFmtId="0" fontId="8" fillId="0" borderId="15" xfId="0" applyFont="1" applyBorder="1" applyAlignment="1">
      <alignment horizontal="distributed" shrinkToFit="1"/>
    </xf>
    <xf numFmtId="0" fontId="8" fillId="0" borderId="7" xfId="0" applyFont="1" applyBorder="1" applyAlignment="1">
      <alignment horizontal="distributed" shrinkToFit="1"/>
    </xf>
    <xf numFmtId="0" fontId="8" fillId="0" borderId="8" xfId="0" applyFont="1" applyBorder="1" applyAlignment="1">
      <alignment horizontal="distributed" shrinkToFit="1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distributed" textRotation="255" wrapText="1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1</xdr:col>
      <xdr:colOff>19050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09550" y="12287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9525</xdr:rowOff>
    </xdr:from>
    <xdr:to>
      <xdr:col>1</xdr:col>
      <xdr:colOff>19050</xdr:colOff>
      <xdr:row>10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209550" y="122872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6.25390625" style="2" customWidth="1"/>
    <col min="2" max="2" width="30.75390625" style="2" customWidth="1"/>
    <col min="3" max="4" width="17.25390625" style="2" customWidth="1"/>
    <col min="5" max="5" width="11.125" style="2" customWidth="1"/>
    <col min="6" max="16384" width="9.00390625" style="2" customWidth="1"/>
  </cols>
  <sheetData>
    <row r="1" ht="13.5">
      <c r="A1" s="294" t="s">
        <v>645</v>
      </c>
    </row>
    <row r="2" spans="1:4" ht="28.5">
      <c r="A2" s="70" t="s">
        <v>196</v>
      </c>
      <c r="B2" s="1"/>
      <c r="C2" s="1"/>
      <c r="D2" s="1"/>
    </row>
    <row r="3" spans="1:4" ht="13.5">
      <c r="A3" s="3" t="s">
        <v>598</v>
      </c>
      <c r="B3" s="1"/>
      <c r="C3" s="1"/>
      <c r="D3" s="1"/>
    </row>
    <row r="4" spans="1:4" ht="14.25" thickBot="1">
      <c r="A4" s="1" t="s">
        <v>137</v>
      </c>
      <c r="B4" s="1"/>
      <c r="C4" s="1"/>
      <c r="D4" s="1" t="s">
        <v>197</v>
      </c>
    </row>
    <row r="5" spans="1:4" ht="12.75" customHeight="1" thickTop="1">
      <c r="A5" s="295" t="s">
        <v>139</v>
      </c>
      <c r="B5" s="297" t="s">
        <v>140</v>
      </c>
      <c r="C5" s="299" t="s">
        <v>198</v>
      </c>
      <c r="D5" s="300"/>
    </row>
    <row r="6" spans="1:4" ht="12.75" customHeight="1">
      <c r="A6" s="296"/>
      <c r="B6" s="298"/>
      <c r="C6" s="4" t="s">
        <v>599</v>
      </c>
      <c r="D6" s="123" t="s">
        <v>600</v>
      </c>
    </row>
    <row r="7" spans="1:4" ht="12.75" customHeight="1">
      <c r="A7" s="5" t="s">
        <v>199</v>
      </c>
      <c r="B7" s="6"/>
      <c r="C7" s="22">
        <f>SUM(C8:C22)</f>
        <v>102109100336</v>
      </c>
      <c r="D7" s="207">
        <v>101593567281</v>
      </c>
    </row>
    <row r="8" spans="1:4" ht="12.75" customHeight="1">
      <c r="A8" s="5"/>
      <c r="B8" s="6" t="s">
        <v>200</v>
      </c>
      <c r="C8" s="22">
        <v>28925942075</v>
      </c>
      <c r="D8" s="207">
        <v>27937958975</v>
      </c>
    </row>
    <row r="9" spans="1:4" ht="12.75" customHeight="1">
      <c r="A9" s="5"/>
      <c r="B9" s="6" t="s">
        <v>201</v>
      </c>
      <c r="C9" s="22">
        <v>28324032548</v>
      </c>
      <c r="D9" s="207">
        <v>30281441245</v>
      </c>
    </row>
    <row r="10" spans="1:4" ht="12.75" customHeight="1">
      <c r="A10" s="5"/>
      <c r="B10" s="6" t="s">
        <v>202</v>
      </c>
      <c r="C10" s="22">
        <v>9517880590</v>
      </c>
      <c r="D10" s="207">
        <v>8956048329</v>
      </c>
    </row>
    <row r="11" spans="1:4" ht="12.75" customHeight="1">
      <c r="A11" s="5"/>
      <c r="B11" s="6" t="s">
        <v>203</v>
      </c>
      <c r="C11" s="22">
        <v>3871488135</v>
      </c>
      <c r="D11" s="207">
        <v>3710918419</v>
      </c>
    </row>
    <row r="12" spans="1:4" ht="12.75" customHeight="1">
      <c r="A12" s="5"/>
      <c r="B12" s="6" t="s">
        <v>204</v>
      </c>
      <c r="C12" s="22">
        <v>1985580154</v>
      </c>
      <c r="D12" s="207">
        <v>1953594972</v>
      </c>
    </row>
    <row r="13" spans="1:4" ht="12.75" customHeight="1">
      <c r="A13" s="5"/>
      <c r="B13" s="6" t="s">
        <v>205</v>
      </c>
      <c r="C13" s="22">
        <v>1288155000</v>
      </c>
      <c r="D13" s="207">
        <v>1257754200</v>
      </c>
    </row>
    <row r="14" spans="1:4" ht="12.75" customHeight="1">
      <c r="A14" s="5"/>
      <c r="B14" s="6" t="s">
        <v>206</v>
      </c>
      <c r="C14" s="22" t="s">
        <v>601</v>
      </c>
      <c r="D14" s="208" t="s">
        <v>601</v>
      </c>
    </row>
    <row r="15" spans="1:4" ht="12.75" customHeight="1">
      <c r="A15" s="5"/>
      <c r="B15" s="6" t="s">
        <v>207</v>
      </c>
      <c r="C15" s="22">
        <v>15066188938</v>
      </c>
      <c r="D15" s="207">
        <v>15125267894</v>
      </c>
    </row>
    <row r="16" spans="1:4" ht="12.75" customHeight="1">
      <c r="A16" s="5"/>
      <c r="B16" s="6" t="s">
        <v>208</v>
      </c>
      <c r="C16" s="22">
        <v>933400</v>
      </c>
      <c r="D16" s="207">
        <v>1665700</v>
      </c>
    </row>
    <row r="17" spans="1:4" ht="12.75" customHeight="1">
      <c r="A17" s="5"/>
      <c r="B17" s="6" t="s">
        <v>209</v>
      </c>
      <c r="C17" s="22">
        <v>48830700</v>
      </c>
      <c r="D17" s="207">
        <v>45113900</v>
      </c>
    </row>
    <row r="18" spans="1:4" ht="12.75" customHeight="1">
      <c r="A18" s="5"/>
      <c r="B18" s="6" t="s">
        <v>210</v>
      </c>
      <c r="C18" s="22">
        <v>56090600</v>
      </c>
      <c r="D18" s="207">
        <v>0</v>
      </c>
    </row>
    <row r="19" spans="1:4" ht="12.75" customHeight="1">
      <c r="A19" s="5"/>
      <c r="B19" s="6" t="s">
        <v>212</v>
      </c>
      <c r="C19" s="22">
        <v>3588006700</v>
      </c>
      <c r="D19" s="207">
        <v>3402338100</v>
      </c>
    </row>
    <row r="20" spans="1:4" ht="12.75" customHeight="1">
      <c r="A20" s="5"/>
      <c r="B20" s="6" t="s">
        <v>213</v>
      </c>
      <c r="C20" s="22">
        <v>9299317414</v>
      </c>
      <c r="D20" s="207">
        <v>8885183935</v>
      </c>
    </row>
    <row r="21" spans="1:4" ht="12.75" customHeight="1">
      <c r="A21" s="5"/>
      <c r="B21" s="6" t="s">
        <v>214</v>
      </c>
      <c r="C21" s="22">
        <v>32985300</v>
      </c>
      <c r="D21" s="207">
        <v>30610600</v>
      </c>
    </row>
    <row r="22" spans="1:4" ht="12.75" customHeight="1">
      <c r="A22" s="5"/>
      <c r="B22" s="6" t="s">
        <v>215</v>
      </c>
      <c r="C22" s="22">
        <v>103668782</v>
      </c>
      <c r="D22" s="207">
        <v>5671012</v>
      </c>
    </row>
    <row r="23" spans="1:4" ht="12.75" customHeight="1">
      <c r="A23" s="5" t="s">
        <v>216</v>
      </c>
      <c r="B23" s="6"/>
      <c r="C23" s="22">
        <f>SUM(C24)</f>
        <v>17435231971</v>
      </c>
      <c r="D23" s="207">
        <v>18019608012</v>
      </c>
    </row>
    <row r="24" spans="1:4" ht="12.75" customHeight="1">
      <c r="A24" s="5"/>
      <c r="B24" s="6" t="s">
        <v>217</v>
      </c>
      <c r="C24" s="22">
        <v>17435231971</v>
      </c>
      <c r="D24" s="207">
        <v>18019608012</v>
      </c>
    </row>
    <row r="25" spans="1:4" ht="12.75" customHeight="1">
      <c r="A25" s="5" t="s">
        <v>218</v>
      </c>
      <c r="B25" s="6"/>
      <c r="C25" s="22">
        <f>SUM(C26:C27)</f>
        <v>1276335000</v>
      </c>
      <c r="D25" s="207">
        <v>1281951000</v>
      </c>
    </row>
    <row r="26" spans="1:4" ht="12.75" customHeight="1">
      <c r="A26" s="5"/>
      <c r="B26" s="6" t="s">
        <v>219</v>
      </c>
      <c r="C26" s="22">
        <v>1133020000</v>
      </c>
      <c r="D26" s="207">
        <v>1137237000</v>
      </c>
    </row>
    <row r="27" spans="1:4" ht="12.75" customHeight="1">
      <c r="A27" s="5"/>
      <c r="B27" s="6" t="s">
        <v>220</v>
      </c>
      <c r="C27" s="22">
        <v>143315000</v>
      </c>
      <c r="D27" s="207">
        <v>144714000</v>
      </c>
    </row>
    <row r="28" spans="1:4" ht="12.75" customHeight="1">
      <c r="A28" s="5" t="s">
        <v>221</v>
      </c>
      <c r="B28" s="6"/>
      <c r="C28" s="22">
        <f>SUM(C29)</f>
        <v>639465000</v>
      </c>
      <c r="D28" s="207">
        <v>429192000</v>
      </c>
    </row>
    <row r="29" spans="1:4" ht="12.75" customHeight="1">
      <c r="A29" s="5"/>
      <c r="B29" s="6" t="s">
        <v>222</v>
      </c>
      <c r="C29" s="22">
        <v>639465000</v>
      </c>
      <c r="D29" s="207">
        <v>429192000</v>
      </c>
    </row>
    <row r="30" spans="1:4" ht="12.75" customHeight="1">
      <c r="A30" s="5" t="s">
        <v>223</v>
      </c>
      <c r="B30" s="6"/>
      <c r="C30" s="22">
        <f>SUM(C31)</f>
        <v>173864448000</v>
      </c>
      <c r="D30" s="207">
        <v>156313336000</v>
      </c>
    </row>
    <row r="31" spans="1:4" ht="12.75" customHeight="1">
      <c r="A31" s="5"/>
      <c r="B31" s="6" t="s">
        <v>224</v>
      </c>
      <c r="C31" s="22">
        <v>173864448000</v>
      </c>
      <c r="D31" s="207">
        <v>156313336000</v>
      </c>
    </row>
    <row r="32" spans="1:4" ht="12.75" customHeight="1">
      <c r="A32" s="7" t="s">
        <v>225</v>
      </c>
      <c r="B32" s="6"/>
      <c r="C32" s="22">
        <f>SUM(C33)</f>
        <v>363612000</v>
      </c>
      <c r="D32" s="207">
        <v>370201000</v>
      </c>
    </row>
    <row r="33" spans="1:4" ht="12.75" customHeight="1">
      <c r="A33" s="5"/>
      <c r="B33" s="6" t="s">
        <v>226</v>
      </c>
      <c r="C33" s="22">
        <v>363612000</v>
      </c>
      <c r="D33" s="207">
        <v>370201000</v>
      </c>
    </row>
    <row r="34" spans="1:4" ht="12.75" customHeight="1">
      <c r="A34" s="5" t="s">
        <v>227</v>
      </c>
      <c r="B34" s="6"/>
      <c r="C34" s="22">
        <f>SUM(C35)</f>
        <v>9224952993</v>
      </c>
      <c r="D34" s="207">
        <v>8703387398</v>
      </c>
    </row>
    <row r="35" spans="1:4" ht="12.75" customHeight="1">
      <c r="A35" s="5"/>
      <c r="B35" s="6" t="s">
        <v>228</v>
      </c>
      <c r="C35" s="22">
        <v>9224952993</v>
      </c>
      <c r="D35" s="207">
        <v>8703387398</v>
      </c>
    </row>
    <row r="36" spans="1:4" ht="12.75" customHeight="1">
      <c r="A36" s="5" t="s">
        <v>229</v>
      </c>
      <c r="B36" s="6"/>
      <c r="C36" s="22">
        <f>SUM(C37:C38)</f>
        <v>9036141266</v>
      </c>
      <c r="D36" s="207">
        <v>9227911283</v>
      </c>
    </row>
    <row r="37" spans="1:4" ht="12.75" customHeight="1">
      <c r="A37" s="5"/>
      <c r="B37" s="6" t="s">
        <v>230</v>
      </c>
      <c r="C37" s="22">
        <v>7107130157</v>
      </c>
      <c r="D37" s="207">
        <v>7322319968</v>
      </c>
    </row>
    <row r="38" spans="1:4" ht="12.75" customHeight="1">
      <c r="A38" s="5"/>
      <c r="B38" s="6" t="s">
        <v>231</v>
      </c>
      <c r="C38" s="22">
        <v>1929011109</v>
      </c>
      <c r="D38" s="207">
        <v>1905591315</v>
      </c>
    </row>
    <row r="39" spans="1:4" ht="12.75" customHeight="1">
      <c r="A39" s="5" t="s">
        <v>232</v>
      </c>
      <c r="B39" s="6"/>
      <c r="C39" s="22">
        <f>SUM(C40:C42)</f>
        <v>113064778598</v>
      </c>
      <c r="D39" s="207">
        <v>114460836520</v>
      </c>
    </row>
    <row r="40" spans="1:4" ht="12.75" customHeight="1">
      <c r="A40" s="5"/>
      <c r="B40" s="6" t="s">
        <v>233</v>
      </c>
      <c r="C40" s="22">
        <v>28494412691</v>
      </c>
      <c r="D40" s="207">
        <v>28696089416</v>
      </c>
    </row>
    <row r="41" spans="1:4" ht="12.75" customHeight="1">
      <c r="A41" s="5"/>
      <c r="B41" s="6" t="s">
        <v>234</v>
      </c>
      <c r="C41" s="22">
        <v>82437298127</v>
      </c>
      <c r="D41" s="207">
        <v>84243755738</v>
      </c>
    </row>
    <row r="42" spans="1:4" ht="12.75" customHeight="1">
      <c r="A42" s="5"/>
      <c r="B42" s="6" t="s">
        <v>235</v>
      </c>
      <c r="C42" s="22">
        <v>2133067780</v>
      </c>
      <c r="D42" s="207">
        <v>1520991366</v>
      </c>
    </row>
    <row r="43" spans="1:4" ht="12.75" customHeight="1">
      <c r="A43" s="5" t="s">
        <v>236</v>
      </c>
      <c r="B43" s="6"/>
      <c r="C43" s="22">
        <f>SUM(C44:C45)</f>
        <v>696230650</v>
      </c>
      <c r="D43" s="207">
        <v>535973753</v>
      </c>
    </row>
    <row r="44" spans="1:4" ht="12.75" customHeight="1">
      <c r="A44" s="5"/>
      <c r="B44" s="6" t="s">
        <v>237</v>
      </c>
      <c r="C44" s="22">
        <v>363250027</v>
      </c>
      <c r="D44" s="207">
        <v>225624976</v>
      </c>
    </row>
    <row r="45" spans="1:4" ht="12.75" customHeight="1">
      <c r="A45" s="5"/>
      <c r="B45" s="6" t="s">
        <v>238</v>
      </c>
      <c r="C45" s="22">
        <v>332980623</v>
      </c>
      <c r="D45" s="207">
        <v>310348777</v>
      </c>
    </row>
    <row r="46" spans="1:4" ht="12.75" customHeight="1">
      <c r="A46" s="5" t="s">
        <v>239</v>
      </c>
      <c r="B46" s="6"/>
      <c r="C46" s="22">
        <f>SUM(C47)</f>
        <v>120265222</v>
      </c>
      <c r="D46" s="207">
        <v>120576420</v>
      </c>
    </row>
    <row r="47" spans="1:4" ht="12.75" customHeight="1">
      <c r="A47" s="5"/>
      <c r="B47" s="6" t="s">
        <v>240</v>
      </c>
      <c r="C47" s="22">
        <v>120265222</v>
      </c>
      <c r="D47" s="207">
        <v>120576420</v>
      </c>
    </row>
    <row r="48" spans="1:4" ht="12.75" customHeight="1">
      <c r="A48" s="5" t="s">
        <v>241</v>
      </c>
      <c r="B48" s="6"/>
      <c r="C48" s="22">
        <f>SUM(C49:C50)</f>
        <v>1041967160</v>
      </c>
      <c r="D48" s="207">
        <v>1769760104</v>
      </c>
    </row>
    <row r="49" spans="1:4" ht="12.75" customHeight="1">
      <c r="A49" s="5"/>
      <c r="B49" s="6" t="s">
        <v>242</v>
      </c>
      <c r="C49" s="22">
        <v>222226000</v>
      </c>
      <c r="D49" s="207">
        <v>296015670</v>
      </c>
    </row>
    <row r="50" spans="1:4" ht="12.75" customHeight="1">
      <c r="A50" s="5"/>
      <c r="B50" s="6" t="s">
        <v>243</v>
      </c>
      <c r="C50" s="22">
        <v>819741160</v>
      </c>
      <c r="D50" s="207">
        <v>1473744434</v>
      </c>
    </row>
    <row r="51" spans="1:4" ht="12.75" customHeight="1">
      <c r="A51" s="5" t="s">
        <v>244</v>
      </c>
      <c r="B51" s="6"/>
      <c r="C51" s="22">
        <f>SUM(C52)</f>
        <v>15635913662</v>
      </c>
      <c r="D51" s="207">
        <v>16366692650</v>
      </c>
    </row>
    <row r="52" spans="1:4" ht="12.75" customHeight="1">
      <c r="A52" s="5"/>
      <c r="B52" s="6" t="s">
        <v>245</v>
      </c>
      <c r="C52" s="22">
        <v>15635913662</v>
      </c>
      <c r="D52" s="207">
        <v>16366692650</v>
      </c>
    </row>
    <row r="53" spans="1:4" ht="12.75" customHeight="1">
      <c r="A53" s="5" t="s">
        <v>246</v>
      </c>
      <c r="B53" s="6"/>
      <c r="C53" s="22">
        <f>SUM(C54:C60)</f>
        <v>17790351309</v>
      </c>
      <c r="D53" s="207">
        <v>19677630775</v>
      </c>
    </row>
    <row r="54" spans="1:4" ht="12.75" customHeight="1">
      <c r="A54" s="5"/>
      <c r="B54" s="6" t="s">
        <v>247</v>
      </c>
      <c r="C54" s="22">
        <v>357431489</v>
      </c>
      <c r="D54" s="207">
        <v>248467884</v>
      </c>
    </row>
    <row r="55" spans="1:4" ht="12.75" customHeight="1">
      <c r="A55" s="5"/>
      <c r="B55" s="6" t="s">
        <v>248</v>
      </c>
      <c r="C55" s="22">
        <v>182971684</v>
      </c>
      <c r="D55" s="207">
        <v>94829304</v>
      </c>
    </row>
    <row r="56" spans="1:4" ht="12.75" customHeight="1">
      <c r="A56" s="5"/>
      <c r="B56" s="6" t="s">
        <v>249</v>
      </c>
      <c r="C56" s="22">
        <v>12173962811</v>
      </c>
      <c r="D56" s="207">
        <v>13954369935</v>
      </c>
    </row>
    <row r="57" spans="1:4" ht="12.75" customHeight="1">
      <c r="A57" s="5"/>
      <c r="B57" s="6" t="s">
        <v>250</v>
      </c>
      <c r="C57" s="22">
        <v>1499195644</v>
      </c>
      <c r="D57" s="207">
        <v>1166854664</v>
      </c>
    </row>
    <row r="58" spans="1:4" ht="12.75" customHeight="1">
      <c r="A58" s="5"/>
      <c r="B58" s="6" t="s">
        <v>251</v>
      </c>
      <c r="C58" s="22">
        <v>2711866451</v>
      </c>
      <c r="D58" s="207">
        <v>3152627927</v>
      </c>
    </row>
    <row r="59" spans="1:4" ht="12.75" customHeight="1">
      <c r="A59" s="5"/>
      <c r="B59" s="6" t="s">
        <v>252</v>
      </c>
      <c r="C59" s="22">
        <v>50670967</v>
      </c>
      <c r="D59" s="207">
        <v>51906139</v>
      </c>
    </row>
    <row r="60" spans="1:4" ht="12.75" customHeight="1">
      <c r="A60" s="5"/>
      <c r="B60" s="6" t="s">
        <v>253</v>
      </c>
      <c r="C60" s="22">
        <v>814252263</v>
      </c>
      <c r="D60" s="207">
        <v>1008574922</v>
      </c>
    </row>
    <row r="61" spans="1:4" ht="12.75" customHeight="1">
      <c r="A61" s="5" t="s">
        <v>254</v>
      </c>
      <c r="B61" s="6"/>
      <c r="C61" s="22">
        <f>SUM(C62)</f>
        <v>70104000000</v>
      </c>
      <c r="D61" s="207">
        <v>85358362048</v>
      </c>
    </row>
    <row r="62" spans="1:4" ht="12.75" customHeight="1">
      <c r="A62" s="5"/>
      <c r="B62" s="6" t="s">
        <v>255</v>
      </c>
      <c r="C62" s="22">
        <v>70104000000</v>
      </c>
      <c r="D62" s="207">
        <v>85358362048</v>
      </c>
    </row>
    <row r="63" spans="1:4" ht="12.75" customHeight="1">
      <c r="A63" s="8" t="s">
        <v>256</v>
      </c>
      <c r="B63" s="9"/>
      <c r="C63" s="24">
        <f>SUM(C7:C62)/2</f>
        <v>532402793167</v>
      </c>
      <c r="D63" s="125">
        <v>534228986244</v>
      </c>
    </row>
    <row r="64" ht="13.5">
      <c r="C64" s="173" t="s">
        <v>329</v>
      </c>
    </row>
    <row r="66" spans="1:4" ht="13.5">
      <c r="A66" s="64" t="s">
        <v>330</v>
      </c>
      <c r="B66" s="1"/>
      <c r="C66" s="64"/>
      <c r="D66" s="64"/>
    </row>
    <row r="67" spans="1:4" ht="14.25" thickBot="1">
      <c r="A67" s="64"/>
      <c r="B67" s="1"/>
      <c r="C67" s="64"/>
      <c r="D67" s="64" t="s">
        <v>197</v>
      </c>
    </row>
    <row r="68" spans="1:4" ht="14.25" thickTop="1">
      <c r="A68" s="295" t="s">
        <v>139</v>
      </c>
      <c r="B68" s="297" t="s">
        <v>140</v>
      </c>
      <c r="C68" s="301" t="s">
        <v>198</v>
      </c>
      <c r="D68" s="302"/>
    </row>
    <row r="69" spans="1:4" ht="13.5">
      <c r="A69" s="296"/>
      <c r="B69" s="298"/>
      <c r="C69" s="209" t="s">
        <v>602</v>
      </c>
      <c r="D69" s="210" t="s">
        <v>600</v>
      </c>
    </row>
    <row r="70" spans="1:4" ht="13.5">
      <c r="A70" s="71" t="s">
        <v>257</v>
      </c>
      <c r="B70" s="78"/>
      <c r="C70" s="211">
        <f>SUM(C71)</f>
        <v>1063965209</v>
      </c>
      <c r="D70" s="124">
        <f>SUM(D71)</f>
        <v>1059765883</v>
      </c>
    </row>
    <row r="71" spans="1:4" ht="13.5">
      <c r="A71" s="71"/>
      <c r="B71" s="78" t="s">
        <v>258</v>
      </c>
      <c r="C71" s="211">
        <v>1063965209</v>
      </c>
      <c r="D71" s="124">
        <v>1059765883</v>
      </c>
    </row>
    <row r="72" spans="1:4" ht="13.5">
      <c r="A72" s="71" t="s">
        <v>259</v>
      </c>
      <c r="B72" s="78"/>
      <c r="C72" s="211">
        <f>SUM(C73:C81)</f>
        <v>25397418664</v>
      </c>
      <c r="D72" s="124">
        <f>SUM(D73:D81)</f>
        <v>31084152528</v>
      </c>
    </row>
    <row r="73" spans="1:4" ht="13.5">
      <c r="A73" s="71"/>
      <c r="B73" s="78" t="s">
        <v>260</v>
      </c>
      <c r="C73" s="211">
        <v>14477356471</v>
      </c>
      <c r="D73" s="124">
        <v>15798081610</v>
      </c>
    </row>
    <row r="74" spans="1:4" ht="13.5">
      <c r="A74" s="71"/>
      <c r="B74" s="78" t="s">
        <v>261</v>
      </c>
      <c r="C74" s="211">
        <v>2584606208</v>
      </c>
      <c r="D74" s="124">
        <v>7296667727</v>
      </c>
    </row>
    <row r="75" spans="1:4" ht="13.5">
      <c r="A75" s="71"/>
      <c r="B75" s="78" t="s">
        <v>262</v>
      </c>
      <c r="C75" s="211">
        <v>3671603078</v>
      </c>
      <c r="D75" s="124">
        <v>3479059271</v>
      </c>
    </row>
    <row r="76" spans="1:4" ht="13.5">
      <c r="A76" s="71"/>
      <c r="B76" s="78" t="s">
        <v>263</v>
      </c>
      <c r="C76" s="211">
        <v>2049900149</v>
      </c>
      <c r="D76" s="124">
        <v>2187623848</v>
      </c>
    </row>
    <row r="77" spans="1:4" ht="13.5">
      <c r="A77" s="71"/>
      <c r="B77" s="78" t="s">
        <v>264</v>
      </c>
      <c r="C77" s="211">
        <v>638320736</v>
      </c>
      <c r="D77" s="124">
        <v>558726586</v>
      </c>
    </row>
    <row r="78" spans="1:4" ht="13.5">
      <c r="A78" s="71"/>
      <c r="B78" s="78" t="s">
        <v>265</v>
      </c>
      <c r="C78" s="211">
        <v>785126451</v>
      </c>
      <c r="D78" s="124">
        <v>986238926</v>
      </c>
    </row>
    <row r="79" spans="1:4" ht="13.5">
      <c r="A79" s="71"/>
      <c r="B79" s="78" t="s">
        <v>266</v>
      </c>
      <c r="C79" s="211">
        <v>837554842</v>
      </c>
      <c r="D79" s="124">
        <v>427162452</v>
      </c>
    </row>
    <row r="80" spans="1:4" ht="13.5">
      <c r="A80" s="71"/>
      <c r="B80" s="78" t="s">
        <v>267</v>
      </c>
      <c r="C80" s="211">
        <v>149460259</v>
      </c>
      <c r="D80" s="124">
        <v>144810366</v>
      </c>
    </row>
    <row r="81" spans="1:4" ht="13.5">
      <c r="A81" s="71"/>
      <c r="B81" s="78" t="s">
        <v>268</v>
      </c>
      <c r="C81" s="211">
        <v>203490470</v>
      </c>
      <c r="D81" s="124">
        <v>205781742</v>
      </c>
    </row>
    <row r="82" spans="1:4" ht="13.5">
      <c r="A82" s="71" t="s">
        <v>269</v>
      </c>
      <c r="B82" s="78"/>
      <c r="C82" s="211">
        <f>SUM(C83:C86)</f>
        <v>31942013320</v>
      </c>
      <c r="D82" s="124">
        <f>SUM(D83:D86)</f>
        <v>36451627775</v>
      </c>
    </row>
    <row r="83" spans="1:4" ht="13.5">
      <c r="A83" s="71"/>
      <c r="B83" s="78" t="s">
        <v>270</v>
      </c>
      <c r="C83" s="211">
        <v>21487655040</v>
      </c>
      <c r="D83" s="124">
        <v>24968421953</v>
      </c>
    </row>
    <row r="84" spans="1:4" ht="13.5">
      <c r="A84" s="71"/>
      <c r="B84" s="78" t="s">
        <v>271</v>
      </c>
      <c r="C84" s="211">
        <v>8528343654</v>
      </c>
      <c r="D84" s="124">
        <v>9391473835</v>
      </c>
    </row>
    <row r="85" spans="1:4" ht="13.5">
      <c r="A85" s="71"/>
      <c r="B85" s="78" t="s">
        <v>272</v>
      </c>
      <c r="C85" s="211">
        <v>1922919626</v>
      </c>
      <c r="D85" s="124">
        <v>2091423107</v>
      </c>
    </row>
    <row r="86" spans="1:4" ht="13.5">
      <c r="A86" s="71"/>
      <c r="B86" s="78" t="s">
        <v>273</v>
      </c>
      <c r="C86" s="211">
        <v>3095000</v>
      </c>
      <c r="D86" s="124">
        <v>308880</v>
      </c>
    </row>
    <row r="87" spans="1:4" ht="13.5">
      <c r="A87" s="71" t="s">
        <v>274</v>
      </c>
      <c r="B87" s="78"/>
      <c r="C87" s="211">
        <f>SUM(C88:C91)</f>
        <v>12564487248</v>
      </c>
      <c r="D87" s="124">
        <f>SUM(D88:D91)</f>
        <v>13217503913</v>
      </c>
    </row>
    <row r="88" spans="1:4" ht="13.5">
      <c r="A88" s="71"/>
      <c r="B88" s="78" t="s">
        <v>275</v>
      </c>
      <c r="C88" s="211">
        <v>3071847101</v>
      </c>
      <c r="D88" s="124">
        <v>3170728832</v>
      </c>
    </row>
    <row r="89" spans="1:4" ht="13.5">
      <c r="A89" s="71"/>
      <c r="B89" s="78" t="s">
        <v>276</v>
      </c>
      <c r="C89" s="211">
        <v>2078655370</v>
      </c>
      <c r="D89" s="124">
        <v>2435977923</v>
      </c>
    </row>
    <row r="90" spans="1:4" ht="13.5">
      <c r="A90" s="71"/>
      <c r="B90" s="78" t="s">
        <v>277</v>
      </c>
      <c r="C90" s="211">
        <v>1946225112</v>
      </c>
      <c r="D90" s="124">
        <v>1610763059</v>
      </c>
    </row>
    <row r="91" spans="1:4" ht="13.5">
      <c r="A91" s="71"/>
      <c r="B91" s="78" t="s">
        <v>278</v>
      </c>
      <c r="C91" s="211">
        <v>5467759665</v>
      </c>
      <c r="D91" s="124">
        <v>6000034099</v>
      </c>
    </row>
    <row r="92" spans="1:4" ht="13.5">
      <c r="A92" s="71" t="s">
        <v>279</v>
      </c>
      <c r="B92" s="78"/>
      <c r="C92" s="211">
        <f>SUM(C93:C96)</f>
        <v>2324753571</v>
      </c>
      <c r="D92" s="124">
        <f>SUM(D93:D96)</f>
        <v>6032619637</v>
      </c>
    </row>
    <row r="93" spans="1:4" ht="13.5">
      <c r="A93" s="71"/>
      <c r="B93" s="78" t="s">
        <v>280</v>
      </c>
      <c r="C93" s="211">
        <v>641964524</v>
      </c>
      <c r="D93" s="124">
        <v>643481461</v>
      </c>
    </row>
    <row r="94" spans="1:4" ht="13.5">
      <c r="A94" s="71"/>
      <c r="B94" s="78" t="s">
        <v>281</v>
      </c>
      <c r="C94" s="211">
        <v>1156767753</v>
      </c>
      <c r="D94" s="124">
        <v>1177065283</v>
      </c>
    </row>
    <row r="95" spans="1:4" ht="13.5">
      <c r="A95" s="71"/>
      <c r="B95" s="78" t="s">
        <v>282</v>
      </c>
      <c r="C95" s="211">
        <v>406613187</v>
      </c>
      <c r="D95" s="124">
        <v>4091466717</v>
      </c>
    </row>
    <row r="96" spans="1:4" ht="13.5">
      <c r="A96" s="71"/>
      <c r="B96" s="78" t="s">
        <v>283</v>
      </c>
      <c r="C96" s="211">
        <v>119408107</v>
      </c>
      <c r="D96" s="124">
        <v>120606176</v>
      </c>
    </row>
    <row r="97" spans="1:4" ht="13.5">
      <c r="A97" s="71" t="s">
        <v>284</v>
      </c>
      <c r="B97" s="78"/>
      <c r="C97" s="211">
        <f>SUM(C98:C101)</f>
        <v>71089517966</v>
      </c>
      <c r="D97" s="124">
        <f>SUM(D98:D101)</f>
        <v>65483515325</v>
      </c>
    </row>
    <row r="98" spans="1:4" ht="13.5">
      <c r="A98" s="71"/>
      <c r="B98" s="78" t="s">
        <v>285</v>
      </c>
      <c r="C98" s="211">
        <v>11092421943</v>
      </c>
      <c r="D98" s="124">
        <v>7880270010</v>
      </c>
    </row>
    <row r="99" spans="1:4" ht="13.5">
      <c r="A99" s="71"/>
      <c r="B99" s="78" t="s">
        <v>286</v>
      </c>
      <c r="C99" s="211">
        <v>1905891143</v>
      </c>
      <c r="D99" s="124">
        <v>2038058635</v>
      </c>
    </row>
    <row r="100" spans="1:4" ht="13.5">
      <c r="A100" s="71"/>
      <c r="B100" s="78" t="s">
        <v>287</v>
      </c>
      <c r="C100" s="211">
        <v>26513622728</v>
      </c>
      <c r="D100" s="124">
        <v>25367102845</v>
      </c>
    </row>
    <row r="101" spans="1:4" ht="13.5">
      <c r="A101" s="71"/>
      <c r="B101" s="194" t="s">
        <v>288</v>
      </c>
      <c r="C101" s="213">
        <v>31577582152</v>
      </c>
      <c r="D101" s="124">
        <v>30198083835</v>
      </c>
    </row>
    <row r="102" spans="1:4" ht="13.5">
      <c r="A102" s="71" t="s">
        <v>289</v>
      </c>
      <c r="B102" s="72"/>
      <c r="C102" s="211">
        <f>SUM(C103:C104)</f>
        <v>15029873254</v>
      </c>
      <c r="D102" s="124">
        <f>SUM(D103:D104)</f>
        <v>10509479944</v>
      </c>
    </row>
    <row r="103" spans="1:4" ht="13.5">
      <c r="A103" s="71"/>
      <c r="B103" s="72" t="s">
        <v>290</v>
      </c>
      <c r="C103" s="211">
        <v>14281393320</v>
      </c>
      <c r="D103" s="124">
        <v>9905633164</v>
      </c>
    </row>
    <row r="104" spans="1:4" ht="13.5">
      <c r="A104" s="71"/>
      <c r="B104" s="72" t="s">
        <v>291</v>
      </c>
      <c r="C104" s="211">
        <v>748479934</v>
      </c>
      <c r="D104" s="124">
        <v>603846780</v>
      </c>
    </row>
    <row r="105" spans="1:4" ht="13.5">
      <c r="A105" s="71" t="s">
        <v>292</v>
      </c>
      <c r="B105" s="72"/>
      <c r="C105" s="211">
        <f>SUM(C106:C110)</f>
        <v>127089913594</v>
      </c>
      <c r="D105" s="124">
        <f>SUM(D106:D110)</f>
        <v>126133513190</v>
      </c>
    </row>
    <row r="106" spans="1:4" ht="13.5">
      <c r="A106" s="71"/>
      <c r="B106" s="72" t="s">
        <v>293</v>
      </c>
      <c r="C106" s="211">
        <v>5815368278</v>
      </c>
      <c r="D106" s="124">
        <v>5815413246</v>
      </c>
    </row>
    <row r="107" spans="1:4" ht="13.5">
      <c r="A107" s="71"/>
      <c r="B107" s="72" t="s">
        <v>294</v>
      </c>
      <c r="C107" s="211">
        <v>63014766106</v>
      </c>
      <c r="D107" s="124">
        <v>62678886717</v>
      </c>
    </row>
    <row r="108" spans="1:4" ht="13.5">
      <c r="A108" s="71"/>
      <c r="B108" s="72" t="s">
        <v>295</v>
      </c>
      <c r="C108" s="211">
        <v>32781672046</v>
      </c>
      <c r="D108" s="124">
        <v>30319266054</v>
      </c>
    </row>
    <row r="109" spans="1:4" ht="13.5">
      <c r="A109" s="71"/>
      <c r="B109" s="72" t="s">
        <v>296</v>
      </c>
      <c r="C109" s="211">
        <v>21189996656</v>
      </c>
      <c r="D109" s="124">
        <v>20791985906</v>
      </c>
    </row>
    <row r="110" spans="1:4" ht="13.5">
      <c r="A110" s="71"/>
      <c r="B110" s="72" t="s">
        <v>297</v>
      </c>
      <c r="C110" s="211">
        <v>4288110508</v>
      </c>
      <c r="D110" s="124">
        <v>6527961267</v>
      </c>
    </row>
    <row r="111" spans="1:4" ht="13.5">
      <c r="A111" s="71" t="s">
        <v>298</v>
      </c>
      <c r="B111" s="72"/>
      <c r="C111" s="211">
        <f>SUM(C112:C113)</f>
        <v>22338421839</v>
      </c>
      <c r="D111" s="124">
        <f>SUM(D112:D113)</f>
        <v>22763181038</v>
      </c>
    </row>
    <row r="112" spans="1:4" ht="13.5">
      <c r="A112" s="71"/>
      <c r="B112" s="72" t="s">
        <v>299</v>
      </c>
      <c r="C112" s="211">
        <v>19986252657</v>
      </c>
      <c r="D112" s="124">
        <v>20494057333</v>
      </c>
    </row>
    <row r="113" spans="1:4" ht="13.5">
      <c r="A113" s="71"/>
      <c r="B113" s="72" t="s">
        <v>300</v>
      </c>
      <c r="C113" s="211">
        <v>2352169182</v>
      </c>
      <c r="D113" s="124">
        <v>2269123705</v>
      </c>
    </row>
    <row r="114" spans="1:4" ht="13.5">
      <c r="A114" s="71" t="s">
        <v>301</v>
      </c>
      <c r="B114" s="72"/>
      <c r="C114" s="211">
        <f>SUM(C115:C123)</f>
        <v>98461028717</v>
      </c>
      <c r="D114" s="124">
        <f>SUM(D115:D123)</f>
        <v>102967578739</v>
      </c>
    </row>
    <row r="115" spans="1:4" ht="13.5">
      <c r="A115" s="71"/>
      <c r="B115" s="72" t="s">
        <v>302</v>
      </c>
      <c r="C115" s="211">
        <v>11271121377</v>
      </c>
      <c r="D115" s="124">
        <v>12628069583</v>
      </c>
    </row>
    <row r="116" spans="1:4" ht="13.5">
      <c r="A116" s="71"/>
      <c r="B116" s="72" t="s">
        <v>303</v>
      </c>
      <c r="C116" s="211">
        <v>30378362520</v>
      </c>
      <c r="D116" s="124">
        <v>30928556477</v>
      </c>
    </row>
    <row r="117" spans="1:4" ht="13.5">
      <c r="A117" s="71"/>
      <c r="B117" s="72" t="s">
        <v>304</v>
      </c>
      <c r="C117" s="211">
        <v>17596541915</v>
      </c>
      <c r="D117" s="124">
        <v>17876375495</v>
      </c>
    </row>
    <row r="118" spans="1:4" ht="13.5">
      <c r="A118" s="71"/>
      <c r="B118" s="72" t="s">
        <v>305</v>
      </c>
      <c r="C118" s="211">
        <v>22145481960</v>
      </c>
      <c r="D118" s="124">
        <v>26469646709</v>
      </c>
    </row>
    <row r="119" spans="1:4" ht="13.5">
      <c r="A119" s="71"/>
      <c r="B119" s="72" t="s">
        <v>306</v>
      </c>
      <c r="C119" s="211">
        <v>7139509834</v>
      </c>
      <c r="D119" s="124">
        <v>5487105729</v>
      </c>
    </row>
    <row r="120" spans="1:4" ht="13.5">
      <c r="A120" s="71"/>
      <c r="B120" s="72" t="s">
        <v>307</v>
      </c>
      <c r="C120" s="211">
        <v>2374277411</v>
      </c>
      <c r="D120" s="124">
        <v>2848599961</v>
      </c>
    </row>
    <row r="121" spans="1:4" ht="13.5">
      <c r="A121" s="71"/>
      <c r="B121" s="72" t="s">
        <v>308</v>
      </c>
      <c r="C121" s="211">
        <v>2057160183</v>
      </c>
      <c r="D121" s="124">
        <v>944046711</v>
      </c>
    </row>
    <row r="122" spans="1:4" ht="13.5">
      <c r="A122" s="71"/>
      <c r="B122" s="72" t="s">
        <v>309</v>
      </c>
      <c r="C122" s="211">
        <v>1627160967</v>
      </c>
      <c r="D122" s="124">
        <v>1926490412</v>
      </c>
    </row>
    <row r="123" spans="1:4" ht="13.5">
      <c r="A123" s="71"/>
      <c r="B123" s="72" t="s">
        <v>310</v>
      </c>
      <c r="C123" s="211">
        <v>3871412550</v>
      </c>
      <c r="D123" s="124">
        <v>3858687662</v>
      </c>
    </row>
    <row r="124" spans="1:4" ht="13.5">
      <c r="A124" s="71" t="s">
        <v>311</v>
      </c>
      <c r="B124" s="72"/>
      <c r="C124" s="211">
        <f>SUM(C125:C126)</f>
        <v>2827994760</v>
      </c>
      <c r="D124" s="124">
        <f>SUM(D125:D126)</f>
        <v>3734105550</v>
      </c>
    </row>
    <row r="125" spans="1:4" ht="13.5">
      <c r="A125" s="71"/>
      <c r="B125" s="72" t="s">
        <v>312</v>
      </c>
      <c r="C125" s="211">
        <v>450765000</v>
      </c>
      <c r="D125" s="124">
        <v>572242000</v>
      </c>
    </row>
    <row r="126" spans="1:4" ht="13.5">
      <c r="A126" s="71"/>
      <c r="B126" s="72" t="s">
        <v>313</v>
      </c>
      <c r="C126" s="211">
        <v>2377229760</v>
      </c>
      <c r="D126" s="124">
        <v>3161863550</v>
      </c>
    </row>
    <row r="127" spans="1:4" ht="13.5">
      <c r="A127" s="71"/>
      <c r="B127" s="72" t="s">
        <v>314</v>
      </c>
      <c r="C127" s="211">
        <f>SUM(C128)</f>
        <v>70092420589</v>
      </c>
      <c r="D127" s="124">
        <f>SUM(D128)</f>
        <v>72734290205</v>
      </c>
    </row>
    <row r="128" spans="1:4" ht="13.5">
      <c r="A128" s="71" t="s">
        <v>315</v>
      </c>
      <c r="B128" s="72"/>
      <c r="C128" s="211">
        <v>70092420589</v>
      </c>
      <c r="D128" s="124">
        <v>72734290205</v>
      </c>
    </row>
    <row r="129" spans="1:4" ht="13.5">
      <c r="A129" s="71"/>
      <c r="B129" s="72" t="s">
        <v>316</v>
      </c>
      <c r="C129" s="211">
        <f>SUM(C130:C138)</f>
        <v>35814291786</v>
      </c>
      <c r="D129" s="124">
        <f>SUM(D130:D136)</f>
        <v>28873673750</v>
      </c>
    </row>
    <row r="130" spans="1:4" ht="13.5">
      <c r="A130" s="71" t="s">
        <v>317</v>
      </c>
      <c r="B130" s="72"/>
      <c r="C130" s="211">
        <v>24437504</v>
      </c>
      <c r="D130" s="124">
        <v>13379400</v>
      </c>
    </row>
    <row r="131" spans="1:4" ht="13.5">
      <c r="A131" s="71"/>
      <c r="B131" s="72" t="s">
        <v>318</v>
      </c>
      <c r="C131" s="211">
        <v>5029770522</v>
      </c>
      <c r="D131" s="124">
        <v>3009299625</v>
      </c>
    </row>
    <row r="132" spans="1:4" ht="13.5">
      <c r="A132" s="71"/>
      <c r="B132" s="72" t="s">
        <v>319</v>
      </c>
      <c r="C132" s="211">
        <v>243000</v>
      </c>
      <c r="D132" s="124">
        <v>72946</v>
      </c>
    </row>
    <row r="133" spans="1:4" ht="13.5">
      <c r="A133" s="71"/>
      <c r="B133" s="72" t="s">
        <v>320</v>
      </c>
      <c r="C133" s="211">
        <v>3062656438</v>
      </c>
      <c r="D133" s="124">
        <v>20425002</v>
      </c>
    </row>
    <row r="134" spans="1:4" ht="13.5">
      <c r="A134" s="71"/>
      <c r="B134" s="72" t="s">
        <v>321</v>
      </c>
      <c r="C134" s="211">
        <v>26537384238</v>
      </c>
      <c r="D134" s="124">
        <v>25800506391</v>
      </c>
    </row>
    <row r="135" spans="1:4" ht="13.5">
      <c r="A135" s="71"/>
      <c r="B135" s="72" t="s">
        <v>322</v>
      </c>
      <c r="C135" s="211">
        <v>1004232862</v>
      </c>
      <c r="D135" s="124">
        <v>28943966</v>
      </c>
    </row>
    <row r="136" spans="1:4" ht="13.5">
      <c r="A136" s="71"/>
      <c r="B136" s="72" t="s">
        <v>323</v>
      </c>
      <c r="C136" s="211">
        <v>1500222</v>
      </c>
      <c r="D136" s="124">
        <v>1046420</v>
      </c>
    </row>
    <row r="137" spans="1:4" ht="13.5">
      <c r="A137" s="71"/>
      <c r="B137" s="72" t="s">
        <v>324</v>
      </c>
      <c r="C137" s="211">
        <v>4067000</v>
      </c>
      <c r="D137" s="214" t="s">
        <v>603</v>
      </c>
    </row>
    <row r="138" spans="1:4" ht="13.5">
      <c r="A138" s="71"/>
      <c r="B138" s="72" t="s">
        <v>325</v>
      </c>
      <c r="C138" s="211">
        <v>150000000</v>
      </c>
      <c r="D138" s="214" t="s">
        <v>603</v>
      </c>
    </row>
    <row r="139" spans="1:4" ht="13.5">
      <c r="A139" s="71" t="s">
        <v>326</v>
      </c>
      <c r="B139" s="72"/>
      <c r="C139" s="211" t="s">
        <v>603</v>
      </c>
      <c r="D139" s="214" t="s">
        <v>603</v>
      </c>
    </row>
    <row r="140" spans="1:4" ht="13.5">
      <c r="A140" s="74" t="s">
        <v>327</v>
      </c>
      <c r="B140" s="72"/>
      <c r="C140" s="73">
        <f>(SUM(C66:C97)+SUM(C102:C139))/2</f>
        <v>480491341534</v>
      </c>
      <c r="D140" s="127">
        <v>521045007477</v>
      </c>
    </row>
    <row r="141" spans="1:4" ht="13.5">
      <c r="A141" s="75" t="s">
        <v>328</v>
      </c>
      <c r="B141" s="76"/>
      <c r="C141" s="212">
        <v>16366692650</v>
      </c>
      <c r="D141" s="126">
        <v>13183978767</v>
      </c>
    </row>
    <row r="142" spans="1:4" ht="13.5">
      <c r="A142" s="64"/>
      <c r="B142" s="1"/>
      <c r="C142" s="173" t="s">
        <v>329</v>
      </c>
      <c r="D142" s="64"/>
    </row>
  </sheetData>
  <mergeCells count="6">
    <mergeCell ref="A5:A6"/>
    <mergeCell ref="B5:B6"/>
    <mergeCell ref="C5:D5"/>
    <mergeCell ref="A68:A69"/>
    <mergeCell ref="B68:B69"/>
    <mergeCell ref="C68:D68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2"/>
  <rowBreaks count="1" manualBreakCount="1">
    <brk id="6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19.375" style="2" customWidth="1"/>
    <col min="3" max="8" width="11.375" style="2" customWidth="1"/>
    <col min="9" max="9" width="9.00390625" style="2" customWidth="1"/>
    <col min="10" max="10" width="11.375" style="2" customWidth="1"/>
    <col min="11" max="16384" width="9.00390625" style="2" customWidth="1"/>
  </cols>
  <sheetData>
    <row r="1" ht="13.5">
      <c r="A1" s="294" t="s">
        <v>645</v>
      </c>
    </row>
    <row r="2" ht="13.5">
      <c r="A2" s="10" t="s">
        <v>630</v>
      </c>
    </row>
    <row r="3" ht="14.25" thickBot="1">
      <c r="G3" s="2" t="s">
        <v>563</v>
      </c>
    </row>
    <row r="4" spans="1:8" ht="14.25" thickTop="1">
      <c r="A4" s="299" t="s">
        <v>141</v>
      </c>
      <c r="B4" s="297"/>
      <c r="C4" s="322" t="s">
        <v>588</v>
      </c>
      <c r="D4" s="322"/>
      <c r="E4" s="322" t="s">
        <v>584</v>
      </c>
      <c r="F4" s="322"/>
      <c r="G4" s="326" t="s">
        <v>600</v>
      </c>
      <c r="H4" s="327"/>
    </row>
    <row r="5" spans="1:8" ht="13.5">
      <c r="A5" s="296"/>
      <c r="B5" s="298"/>
      <c r="C5" s="18" t="s">
        <v>564</v>
      </c>
      <c r="D5" s="18" t="s">
        <v>162</v>
      </c>
      <c r="E5" s="18" t="s">
        <v>564</v>
      </c>
      <c r="F5" s="18" t="s">
        <v>162</v>
      </c>
      <c r="G5" s="142" t="s">
        <v>564</v>
      </c>
      <c r="H5" s="143" t="s">
        <v>162</v>
      </c>
    </row>
    <row r="6" spans="1:8" ht="13.5" customHeight="1">
      <c r="A6" s="331" t="s">
        <v>565</v>
      </c>
      <c r="B6" s="332"/>
      <c r="C6" s="118">
        <v>214664887</v>
      </c>
      <c r="D6" s="118">
        <v>198031651</v>
      </c>
      <c r="E6" s="287">
        <v>246234190</v>
      </c>
      <c r="F6" s="287">
        <v>229866388</v>
      </c>
      <c r="G6" s="168">
        <v>210056668</v>
      </c>
      <c r="H6" s="168">
        <v>193811115</v>
      </c>
    </row>
    <row r="7" spans="1:10" ht="13.5" customHeight="1">
      <c r="A7" s="46"/>
      <c r="B7" s="85"/>
      <c r="C7" s="22"/>
      <c r="D7" s="22"/>
      <c r="E7" s="215"/>
      <c r="F7" s="215"/>
      <c r="G7" s="130"/>
      <c r="H7" s="130"/>
      <c r="J7" s="122"/>
    </row>
    <row r="8" spans="1:8" ht="13.5" customHeight="1">
      <c r="A8" s="330" t="s">
        <v>566</v>
      </c>
      <c r="B8" s="104" t="s">
        <v>567</v>
      </c>
      <c r="C8" s="118">
        <v>65404635</v>
      </c>
      <c r="D8" s="118">
        <v>63442107</v>
      </c>
      <c r="E8" s="215">
        <v>89711221</v>
      </c>
      <c r="F8" s="215">
        <v>87696579</v>
      </c>
      <c r="G8" s="130">
        <v>79993959</v>
      </c>
      <c r="H8" s="130">
        <v>78026050</v>
      </c>
    </row>
    <row r="9" spans="1:8" ht="13.5" customHeight="1">
      <c r="A9" s="330"/>
      <c r="B9" s="104" t="s">
        <v>568</v>
      </c>
      <c r="C9" s="118">
        <v>21550577</v>
      </c>
      <c r="D9" s="118">
        <v>17267984</v>
      </c>
      <c r="E9" s="215">
        <v>21529614</v>
      </c>
      <c r="F9" s="215">
        <v>17444456</v>
      </c>
      <c r="G9" s="130">
        <v>20135074</v>
      </c>
      <c r="H9" s="130">
        <v>16277016</v>
      </c>
    </row>
    <row r="10" spans="1:8" ht="13.5" customHeight="1">
      <c r="A10" s="330"/>
      <c r="B10" s="104" t="s">
        <v>163</v>
      </c>
      <c r="C10" s="118">
        <v>86955212</v>
      </c>
      <c r="D10" s="118">
        <v>80710091</v>
      </c>
      <c r="E10" s="215">
        <v>111240835</v>
      </c>
      <c r="F10" s="215">
        <v>105141035</v>
      </c>
      <c r="G10" s="130">
        <v>100129033</v>
      </c>
      <c r="H10" s="130">
        <v>94303066</v>
      </c>
    </row>
    <row r="11" spans="1:8" ht="13.5" customHeight="1">
      <c r="A11" s="328" t="s">
        <v>569</v>
      </c>
      <c r="B11" s="329"/>
      <c r="C11" s="118">
        <v>53829432</v>
      </c>
      <c r="D11" s="118">
        <v>52904118</v>
      </c>
      <c r="E11" s="215">
        <v>63468713</v>
      </c>
      <c r="F11" s="215">
        <v>62927182</v>
      </c>
      <c r="G11" s="130">
        <v>39467162</v>
      </c>
      <c r="H11" s="130">
        <v>38912666</v>
      </c>
    </row>
    <row r="12" spans="1:8" ht="13.5" customHeight="1">
      <c r="A12" s="328" t="s">
        <v>570</v>
      </c>
      <c r="B12" s="329"/>
      <c r="C12" s="118">
        <v>527</v>
      </c>
      <c r="D12" s="118">
        <v>45</v>
      </c>
      <c r="E12" s="215">
        <v>170</v>
      </c>
      <c r="F12" s="215" t="s">
        <v>622</v>
      </c>
      <c r="G12" s="130" t="s">
        <v>622</v>
      </c>
      <c r="H12" s="130" t="s">
        <v>622</v>
      </c>
    </row>
    <row r="13" spans="1:8" ht="13.5" customHeight="1">
      <c r="A13" s="328" t="s">
        <v>571</v>
      </c>
      <c r="B13" s="329"/>
      <c r="C13" s="130" t="s">
        <v>622</v>
      </c>
      <c r="D13" s="130" t="s">
        <v>622</v>
      </c>
      <c r="E13" s="215" t="s">
        <v>622</v>
      </c>
      <c r="F13" s="215" t="s">
        <v>622</v>
      </c>
      <c r="G13" s="130" t="s">
        <v>622</v>
      </c>
      <c r="H13" s="130" t="s">
        <v>622</v>
      </c>
    </row>
    <row r="14" spans="1:8" ht="13.5" customHeight="1">
      <c r="A14" s="328" t="s">
        <v>164</v>
      </c>
      <c r="B14" s="329"/>
      <c r="C14" s="118">
        <v>11793534</v>
      </c>
      <c r="D14" s="118">
        <v>7467595</v>
      </c>
      <c r="E14" s="215">
        <v>11394905</v>
      </c>
      <c r="F14" s="215">
        <v>6803409</v>
      </c>
      <c r="G14" s="130">
        <v>10837274</v>
      </c>
      <c r="H14" s="130">
        <v>6704917</v>
      </c>
    </row>
    <row r="15" spans="1:8" ht="13.5" customHeight="1">
      <c r="A15" s="328" t="s">
        <v>165</v>
      </c>
      <c r="B15" s="329"/>
      <c r="C15" s="118">
        <v>10017</v>
      </c>
      <c r="D15" s="130" t="s">
        <v>622</v>
      </c>
      <c r="E15" s="215" t="s">
        <v>622</v>
      </c>
      <c r="F15" s="215" t="s">
        <v>622</v>
      </c>
      <c r="G15" s="130" t="s">
        <v>622</v>
      </c>
      <c r="H15" s="130" t="s">
        <v>622</v>
      </c>
    </row>
    <row r="16" spans="1:8" ht="13.5" customHeight="1">
      <c r="A16" s="328" t="s">
        <v>572</v>
      </c>
      <c r="B16" s="329"/>
      <c r="C16" s="118">
        <v>1332908</v>
      </c>
      <c r="D16" s="118">
        <v>318859</v>
      </c>
      <c r="E16" s="215">
        <v>993748</v>
      </c>
      <c r="F16" s="215">
        <v>159023</v>
      </c>
      <c r="G16" s="130">
        <v>758736</v>
      </c>
      <c r="H16" s="130">
        <v>96776</v>
      </c>
    </row>
    <row r="17" spans="1:8" ht="13.5" customHeight="1">
      <c r="A17" s="335" t="s">
        <v>573</v>
      </c>
      <c r="B17" s="336"/>
      <c r="C17" s="118">
        <v>56817029</v>
      </c>
      <c r="D17" s="118">
        <v>52794426</v>
      </c>
      <c r="E17" s="215">
        <v>55236021</v>
      </c>
      <c r="F17" s="215">
        <v>50940727</v>
      </c>
      <c r="G17" s="130">
        <v>54778235</v>
      </c>
      <c r="H17" s="130">
        <v>49719846</v>
      </c>
    </row>
    <row r="18" spans="1:8" ht="13.5" customHeight="1">
      <c r="A18" s="328" t="s">
        <v>166</v>
      </c>
      <c r="B18" s="329"/>
      <c r="C18" s="118">
        <v>2689298</v>
      </c>
      <c r="D18" s="118">
        <v>2605849</v>
      </c>
      <c r="E18" s="215">
        <v>2759650</v>
      </c>
      <c r="F18" s="215">
        <v>2756964</v>
      </c>
      <c r="G18" s="130">
        <v>3034792</v>
      </c>
      <c r="H18" s="130">
        <v>3027209</v>
      </c>
    </row>
    <row r="19" spans="1:8" ht="13.5" customHeight="1">
      <c r="A19" s="328" t="s">
        <v>574</v>
      </c>
      <c r="B19" s="329"/>
      <c r="C19" s="118">
        <v>1441</v>
      </c>
      <c r="D19" s="118">
        <v>1419</v>
      </c>
      <c r="E19" s="215">
        <v>12</v>
      </c>
      <c r="F19" s="215">
        <v>4</v>
      </c>
      <c r="G19" s="130">
        <v>8</v>
      </c>
      <c r="H19" s="130" t="s">
        <v>622</v>
      </c>
    </row>
    <row r="20" spans="1:8" ht="13.5" customHeight="1">
      <c r="A20" s="328" t="s">
        <v>575</v>
      </c>
      <c r="B20" s="329"/>
      <c r="C20" s="118" t="s">
        <v>211</v>
      </c>
      <c r="D20" s="118" t="s">
        <v>211</v>
      </c>
      <c r="E20" s="118" t="s">
        <v>211</v>
      </c>
      <c r="F20" s="118" t="s">
        <v>211</v>
      </c>
      <c r="G20" s="118" t="s">
        <v>622</v>
      </c>
      <c r="H20" s="118" t="s">
        <v>622</v>
      </c>
    </row>
    <row r="21" spans="1:8" ht="13.5" customHeight="1">
      <c r="A21" s="328" t="s">
        <v>576</v>
      </c>
      <c r="B21" s="329"/>
      <c r="C21" s="118">
        <v>328</v>
      </c>
      <c r="D21" s="118">
        <v>328</v>
      </c>
      <c r="E21" s="118" t="s">
        <v>211</v>
      </c>
      <c r="F21" s="118" t="s">
        <v>211</v>
      </c>
      <c r="G21" s="118" t="s">
        <v>622</v>
      </c>
      <c r="H21" s="118" t="s">
        <v>622</v>
      </c>
    </row>
    <row r="22" spans="1:8" ht="13.5" customHeight="1">
      <c r="A22" s="328" t="s">
        <v>577</v>
      </c>
      <c r="B22" s="329"/>
      <c r="C22" s="118" t="s">
        <v>211</v>
      </c>
      <c r="D22" s="118" t="s">
        <v>211</v>
      </c>
      <c r="E22" s="118" t="s">
        <v>211</v>
      </c>
      <c r="F22" s="118" t="s">
        <v>211</v>
      </c>
      <c r="G22" s="118" t="s">
        <v>622</v>
      </c>
      <c r="H22" s="118" t="s">
        <v>622</v>
      </c>
    </row>
    <row r="23" spans="1:8" ht="13.5" customHeight="1">
      <c r="A23" s="328" t="s">
        <v>167</v>
      </c>
      <c r="B23" s="329"/>
      <c r="C23" s="118" t="s">
        <v>211</v>
      </c>
      <c r="D23" s="118" t="s">
        <v>211</v>
      </c>
      <c r="E23" s="118" t="s">
        <v>211</v>
      </c>
      <c r="F23" s="118" t="s">
        <v>211</v>
      </c>
      <c r="G23" s="118" t="s">
        <v>622</v>
      </c>
      <c r="H23" s="118" t="s">
        <v>622</v>
      </c>
    </row>
    <row r="24" spans="1:8" ht="13.5" customHeight="1">
      <c r="A24" s="328" t="s">
        <v>578</v>
      </c>
      <c r="B24" s="329"/>
      <c r="C24" s="118" t="s">
        <v>211</v>
      </c>
      <c r="D24" s="118" t="s">
        <v>211</v>
      </c>
      <c r="E24" s="118" t="s">
        <v>211</v>
      </c>
      <c r="F24" s="118" t="s">
        <v>211</v>
      </c>
      <c r="G24" s="118" t="s">
        <v>622</v>
      </c>
      <c r="H24" s="118" t="s">
        <v>622</v>
      </c>
    </row>
    <row r="25" spans="1:8" ht="13.5" customHeight="1">
      <c r="A25" s="328" t="s">
        <v>579</v>
      </c>
      <c r="B25" s="329"/>
      <c r="C25" s="113">
        <v>1143223</v>
      </c>
      <c r="D25" s="113">
        <v>1137399</v>
      </c>
      <c r="E25" s="215">
        <v>1046740</v>
      </c>
      <c r="F25" s="215">
        <v>1045313</v>
      </c>
      <c r="G25" s="130">
        <v>958919</v>
      </c>
      <c r="H25" s="130">
        <v>954682</v>
      </c>
    </row>
    <row r="26" spans="1:8" ht="13.5" customHeight="1">
      <c r="A26" s="335" t="s">
        <v>580</v>
      </c>
      <c r="B26" s="336"/>
      <c r="C26" s="113" t="s">
        <v>211</v>
      </c>
      <c r="D26" s="113" t="s">
        <v>211</v>
      </c>
      <c r="E26" s="118" t="s">
        <v>211</v>
      </c>
      <c r="F26" s="118" t="s">
        <v>211</v>
      </c>
      <c r="G26" s="118" t="s">
        <v>622</v>
      </c>
      <c r="H26" s="118" t="s">
        <v>622</v>
      </c>
    </row>
    <row r="27" spans="1:8" ht="13.5" customHeight="1">
      <c r="A27" s="333" t="s">
        <v>581</v>
      </c>
      <c r="B27" s="334"/>
      <c r="C27" s="114">
        <v>91940</v>
      </c>
      <c r="D27" s="114">
        <v>91524</v>
      </c>
      <c r="E27" s="218">
        <v>93397</v>
      </c>
      <c r="F27" s="218">
        <v>92731</v>
      </c>
      <c r="G27" s="131">
        <v>92509</v>
      </c>
      <c r="H27" s="131">
        <v>91952</v>
      </c>
    </row>
    <row r="28" spans="2:8" ht="13.5" customHeight="1">
      <c r="B28" s="174" t="s">
        <v>582</v>
      </c>
      <c r="G28" s="20"/>
      <c r="H28" s="20"/>
    </row>
    <row r="29" spans="7:8" ht="13.5" customHeight="1">
      <c r="G29" s="174" t="s">
        <v>583</v>
      </c>
      <c r="H29" s="20"/>
    </row>
    <row r="30" spans="7:8" ht="13.5" customHeight="1">
      <c r="G30" s="20"/>
      <c r="H30" s="20"/>
    </row>
    <row r="31" spans="7:8" ht="13.5" customHeight="1">
      <c r="G31" s="20"/>
      <c r="H31" s="20"/>
    </row>
  </sheetData>
  <mergeCells count="23">
    <mergeCell ref="A14:B14"/>
    <mergeCell ref="A27:B27"/>
    <mergeCell ref="A26:B26"/>
    <mergeCell ref="A25:B25"/>
    <mergeCell ref="A18:B18"/>
    <mergeCell ref="A17:B17"/>
    <mergeCell ref="A24:B24"/>
    <mergeCell ref="A19:B19"/>
    <mergeCell ref="A20:B20"/>
    <mergeCell ref="A23:B23"/>
    <mergeCell ref="A21:B21"/>
    <mergeCell ref="A22:B22"/>
    <mergeCell ref="A15:B15"/>
    <mergeCell ref="A16:B16"/>
    <mergeCell ref="G4:H4"/>
    <mergeCell ref="A12:B12"/>
    <mergeCell ref="A13:B13"/>
    <mergeCell ref="C4:D4"/>
    <mergeCell ref="E4:F4"/>
    <mergeCell ref="A8:A10"/>
    <mergeCell ref="A4:B5"/>
    <mergeCell ref="A6:B6"/>
    <mergeCell ref="A11:B11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875" style="2" customWidth="1"/>
    <col min="2" max="4" width="13.25390625" style="2" customWidth="1"/>
    <col min="5" max="16384" width="9.00390625" style="2" customWidth="1"/>
  </cols>
  <sheetData>
    <row r="1" ht="13.5">
      <c r="A1" s="294" t="s">
        <v>645</v>
      </c>
    </row>
    <row r="2" ht="13.5">
      <c r="A2" s="10" t="s">
        <v>183</v>
      </c>
    </row>
    <row r="4" ht="13.5">
      <c r="A4" s="2" t="s">
        <v>637</v>
      </c>
    </row>
    <row r="5" ht="14.25" thickBot="1">
      <c r="D5" s="2" t="s">
        <v>182</v>
      </c>
    </row>
    <row r="6" spans="1:4" ht="19.5" customHeight="1" thickTop="1">
      <c r="A6" s="11" t="s">
        <v>184</v>
      </c>
      <c r="B6" s="12" t="s">
        <v>185</v>
      </c>
      <c r="C6" s="12" t="s">
        <v>186</v>
      </c>
      <c r="D6" s="13" t="s">
        <v>187</v>
      </c>
    </row>
    <row r="7" spans="1:4" ht="13.5">
      <c r="A7" s="14"/>
      <c r="B7" s="15" t="s">
        <v>188</v>
      </c>
      <c r="C7" s="15" t="s">
        <v>189</v>
      </c>
      <c r="D7" s="15" t="s">
        <v>189</v>
      </c>
    </row>
    <row r="8" spans="1:4" ht="13.5" customHeight="1">
      <c r="A8" s="120" t="s">
        <v>190</v>
      </c>
      <c r="B8" s="22">
        <v>17068</v>
      </c>
      <c r="C8" s="22">
        <v>61893</v>
      </c>
      <c r="D8" s="22">
        <v>4029</v>
      </c>
    </row>
    <row r="9" spans="1:4" ht="13.5" customHeight="1">
      <c r="A9" s="120" t="s">
        <v>191</v>
      </c>
      <c r="B9" s="22">
        <v>2244</v>
      </c>
      <c r="C9" s="22">
        <v>5615</v>
      </c>
      <c r="D9" s="22">
        <v>163</v>
      </c>
    </row>
    <row r="10" spans="1:4" ht="13.5" customHeight="1">
      <c r="A10" s="120" t="s">
        <v>192</v>
      </c>
      <c r="B10" s="22" t="s">
        <v>639</v>
      </c>
      <c r="C10" s="22" t="s">
        <v>639</v>
      </c>
      <c r="D10" s="22" t="s">
        <v>639</v>
      </c>
    </row>
    <row r="11" spans="1:4" ht="13.5" customHeight="1">
      <c r="A11" s="120" t="s">
        <v>193</v>
      </c>
      <c r="B11" s="22">
        <v>33452</v>
      </c>
      <c r="C11" s="22">
        <v>182678</v>
      </c>
      <c r="D11" s="22">
        <v>9299</v>
      </c>
    </row>
    <row r="12" spans="1:4" s="145" customFormat="1" ht="13.5" customHeight="1">
      <c r="A12" s="170" t="s">
        <v>194</v>
      </c>
      <c r="B12" s="292">
        <f>SUM(B8:B11)</f>
        <v>52764</v>
      </c>
      <c r="C12" s="292">
        <f>SUM(C8:C11)</f>
        <v>250186</v>
      </c>
      <c r="D12" s="292">
        <f>SUM(D8:D11)</f>
        <v>13491</v>
      </c>
    </row>
    <row r="15" ht="13.5">
      <c r="A15" s="10" t="s">
        <v>638</v>
      </c>
    </row>
    <row r="16" ht="14.25" thickBot="1">
      <c r="I16" s="2" t="s">
        <v>142</v>
      </c>
    </row>
    <row r="17" spans="1:20" ht="27.75" thickTop="1">
      <c r="A17" s="11" t="s">
        <v>143</v>
      </c>
      <c r="B17" s="16" t="s">
        <v>195</v>
      </c>
      <c r="C17" s="16" t="s">
        <v>144</v>
      </c>
      <c r="D17" s="16" t="s">
        <v>145</v>
      </c>
      <c r="E17" s="16" t="s">
        <v>146</v>
      </c>
      <c r="F17" s="16" t="s">
        <v>147</v>
      </c>
      <c r="G17" s="16" t="s">
        <v>148</v>
      </c>
      <c r="H17" s="16" t="s">
        <v>149</v>
      </c>
      <c r="I17" s="16" t="s">
        <v>150</v>
      </c>
      <c r="J17" s="17" t="s">
        <v>151</v>
      </c>
      <c r="K17" s="12" t="s">
        <v>152</v>
      </c>
      <c r="L17" s="12" t="s">
        <v>153</v>
      </c>
      <c r="M17" s="12" t="s">
        <v>154</v>
      </c>
      <c r="N17" s="12" t="s">
        <v>155</v>
      </c>
      <c r="O17" s="12" t="s">
        <v>156</v>
      </c>
      <c r="P17" s="12" t="s">
        <v>157</v>
      </c>
      <c r="Q17" s="12" t="s">
        <v>158</v>
      </c>
      <c r="R17" s="12" t="s">
        <v>159</v>
      </c>
      <c r="S17" s="12" t="s">
        <v>160</v>
      </c>
      <c r="T17" s="13" t="s">
        <v>161</v>
      </c>
    </row>
    <row r="18" spans="1:20" ht="13.5">
      <c r="A18" s="119" t="s">
        <v>177</v>
      </c>
      <c r="B18" s="80">
        <v>632</v>
      </c>
      <c r="C18" s="97">
        <v>1071</v>
      </c>
      <c r="D18" s="97">
        <v>2099</v>
      </c>
      <c r="E18" s="97">
        <v>2318</v>
      </c>
      <c r="F18" s="97">
        <v>2224</v>
      </c>
      <c r="G18" s="97">
        <v>2066</v>
      </c>
      <c r="H18" s="97">
        <v>2618</v>
      </c>
      <c r="I18" s="97">
        <v>1530</v>
      </c>
      <c r="J18" s="97">
        <v>877</v>
      </c>
      <c r="K18" s="22">
        <v>485</v>
      </c>
      <c r="L18" s="97">
        <v>246</v>
      </c>
      <c r="M18" s="97">
        <v>271</v>
      </c>
      <c r="N18" s="97">
        <v>131</v>
      </c>
      <c r="O18" s="97">
        <v>129</v>
      </c>
      <c r="P18" s="97">
        <v>130</v>
      </c>
      <c r="Q18" s="97">
        <v>111</v>
      </c>
      <c r="R18" s="97">
        <v>84</v>
      </c>
      <c r="S18" s="97">
        <v>46</v>
      </c>
      <c r="T18" s="22">
        <f>SUM(B18:S18)</f>
        <v>17068</v>
      </c>
    </row>
    <row r="19" spans="1:20" ht="13.5">
      <c r="A19" s="119" t="s">
        <v>178</v>
      </c>
      <c r="B19" s="21">
        <v>25</v>
      </c>
      <c r="C19" s="22">
        <v>74</v>
      </c>
      <c r="D19" s="22">
        <v>403</v>
      </c>
      <c r="E19" s="22">
        <v>444</v>
      </c>
      <c r="F19" s="22">
        <v>410</v>
      </c>
      <c r="G19" s="22">
        <v>293</v>
      </c>
      <c r="H19" s="22">
        <v>340</v>
      </c>
      <c r="I19" s="22">
        <v>143</v>
      </c>
      <c r="J19" s="22">
        <v>67</v>
      </c>
      <c r="K19" s="22">
        <v>14</v>
      </c>
      <c r="L19" s="22">
        <v>14</v>
      </c>
      <c r="M19" s="22">
        <v>10</v>
      </c>
      <c r="N19" s="22">
        <v>5</v>
      </c>
      <c r="O19" s="22" t="s">
        <v>639</v>
      </c>
      <c r="P19" s="22">
        <v>2</v>
      </c>
      <c r="Q19" s="22" t="s">
        <v>639</v>
      </c>
      <c r="R19" s="22" t="s">
        <v>639</v>
      </c>
      <c r="S19" s="22" t="s">
        <v>639</v>
      </c>
      <c r="T19" s="22">
        <f>SUM(B19:S19)</f>
        <v>2244</v>
      </c>
    </row>
    <row r="20" spans="1:20" ht="13.5">
      <c r="A20" s="119" t="s">
        <v>179</v>
      </c>
      <c r="B20" s="21" t="s">
        <v>639</v>
      </c>
      <c r="C20" s="22" t="s">
        <v>639</v>
      </c>
      <c r="D20" s="22" t="s">
        <v>639</v>
      </c>
      <c r="E20" s="22" t="s">
        <v>639</v>
      </c>
      <c r="F20" s="22" t="s">
        <v>639</v>
      </c>
      <c r="G20" s="22" t="s">
        <v>639</v>
      </c>
      <c r="H20" s="22" t="s">
        <v>639</v>
      </c>
      <c r="I20" s="22" t="s">
        <v>639</v>
      </c>
      <c r="J20" s="22" t="s">
        <v>639</v>
      </c>
      <c r="K20" s="22" t="s">
        <v>639</v>
      </c>
      <c r="L20" s="22" t="s">
        <v>639</v>
      </c>
      <c r="M20" s="22" t="s">
        <v>639</v>
      </c>
      <c r="N20" s="22" t="s">
        <v>639</v>
      </c>
      <c r="O20" s="22" t="s">
        <v>639</v>
      </c>
      <c r="P20" s="22" t="s">
        <v>639</v>
      </c>
      <c r="Q20" s="22" t="s">
        <v>639</v>
      </c>
      <c r="R20" s="22" t="s">
        <v>639</v>
      </c>
      <c r="S20" s="22" t="s">
        <v>639</v>
      </c>
      <c r="T20" s="22">
        <f>SUM(B20:S20)</f>
        <v>0</v>
      </c>
    </row>
    <row r="21" spans="1:20" ht="13.5">
      <c r="A21" s="119" t="s">
        <v>180</v>
      </c>
      <c r="B21" s="21">
        <v>554</v>
      </c>
      <c r="C21" s="22">
        <v>895</v>
      </c>
      <c r="D21" s="22">
        <v>3220</v>
      </c>
      <c r="E21" s="22">
        <v>3689</v>
      </c>
      <c r="F21" s="22">
        <v>3729</v>
      </c>
      <c r="G21" s="22">
        <v>2904</v>
      </c>
      <c r="H21" s="22">
        <v>4088</v>
      </c>
      <c r="I21" s="22">
        <v>2972</v>
      </c>
      <c r="J21" s="22">
        <v>2311</v>
      </c>
      <c r="K21" s="22">
        <v>1945</v>
      </c>
      <c r="L21" s="22">
        <v>1438</v>
      </c>
      <c r="M21" s="22">
        <v>1910</v>
      </c>
      <c r="N21" s="22">
        <v>1083</v>
      </c>
      <c r="O21" s="22">
        <v>900</v>
      </c>
      <c r="P21" s="22">
        <v>820</v>
      </c>
      <c r="Q21" s="22">
        <v>547</v>
      </c>
      <c r="R21" s="22">
        <v>324</v>
      </c>
      <c r="S21" s="22">
        <v>123</v>
      </c>
      <c r="T21" s="22">
        <f>SUM(B21:S21)</f>
        <v>33452</v>
      </c>
    </row>
    <row r="22" spans="1:66" ht="13.5">
      <c r="A22" s="171" t="s">
        <v>181</v>
      </c>
      <c r="B22" s="172">
        <f>SUM(B18:B21)</f>
        <v>1211</v>
      </c>
      <c r="C22" s="125">
        <f aca="true" t="shared" si="0" ref="C22:J22">SUM(C18:C21)</f>
        <v>2040</v>
      </c>
      <c r="D22" s="125">
        <f t="shared" si="0"/>
        <v>5722</v>
      </c>
      <c r="E22" s="125">
        <f t="shared" si="0"/>
        <v>6451</v>
      </c>
      <c r="F22" s="125">
        <f t="shared" si="0"/>
        <v>6363</v>
      </c>
      <c r="G22" s="125">
        <f t="shared" si="0"/>
        <v>5263</v>
      </c>
      <c r="H22" s="125">
        <f t="shared" si="0"/>
        <v>7046</v>
      </c>
      <c r="I22" s="125">
        <f t="shared" si="0"/>
        <v>4645</v>
      </c>
      <c r="J22" s="125">
        <f t="shared" si="0"/>
        <v>3255</v>
      </c>
      <c r="K22" s="125">
        <f>SUM(K18:K21)</f>
        <v>2444</v>
      </c>
      <c r="L22" s="125">
        <f aca="true" t="shared" si="1" ref="L22:S22">SUM(L18:L21)</f>
        <v>1698</v>
      </c>
      <c r="M22" s="125">
        <f t="shared" si="1"/>
        <v>2191</v>
      </c>
      <c r="N22" s="125">
        <f t="shared" si="1"/>
        <v>1219</v>
      </c>
      <c r="O22" s="125">
        <f t="shared" si="1"/>
        <v>1029</v>
      </c>
      <c r="P22" s="125">
        <f t="shared" si="1"/>
        <v>952</v>
      </c>
      <c r="Q22" s="125">
        <f t="shared" si="1"/>
        <v>658</v>
      </c>
      <c r="R22" s="125">
        <f t="shared" si="1"/>
        <v>408</v>
      </c>
      <c r="S22" s="125">
        <f t="shared" si="1"/>
        <v>169</v>
      </c>
      <c r="T22" s="125">
        <f>SUM(B22:S22)</f>
        <v>52764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</row>
    <row r="23" ht="13.5">
      <c r="Q23" s="2" t="s">
        <v>56</v>
      </c>
    </row>
  </sheetData>
  <hyperlinks>
    <hyperlink ref="A1" r:id="rId1" display="平成１５年刊行　統計年鑑&lt;&lt;"/>
  </hyperlinks>
  <printOptions horizontalCentered="1"/>
  <pageMargins left="0.7874015748031497" right="0.4" top="0.7874015748031497" bottom="0.7874015748031497" header="0.5118110236220472" footer="0.5118110236220472"/>
  <pageSetup fitToHeight="1" fitToWidth="1" horizontalDpi="600" verticalDpi="600" orientation="landscape" paperSize="9" scale="65" r:id="rId2"/>
  <colBreaks count="1" manualBreakCount="1">
    <brk id="9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9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7.875" style="20" customWidth="1"/>
    <col min="2" max="3" width="13.625" style="2" customWidth="1"/>
    <col min="4" max="4" width="17.875" style="2" customWidth="1"/>
    <col min="5" max="6" width="13.625" style="2" customWidth="1"/>
    <col min="7" max="7" width="14.25390625" style="2" bestFit="1" customWidth="1"/>
    <col min="8" max="16384" width="9.00390625" style="2" customWidth="1"/>
  </cols>
  <sheetData>
    <row r="1" ht="13.5">
      <c r="A1" s="294" t="s">
        <v>645</v>
      </c>
    </row>
    <row r="2" spans="1:3" ht="13.5">
      <c r="A2" s="69" t="s">
        <v>331</v>
      </c>
      <c r="B2" s="1"/>
      <c r="C2" s="1"/>
    </row>
    <row r="3" spans="1:3" ht="14.25" thickBot="1">
      <c r="A3" s="64"/>
      <c r="B3" s="1"/>
      <c r="C3" s="1" t="s">
        <v>138</v>
      </c>
    </row>
    <row r="4" spans="1:3" ht="14.25" thickTop="1">
      <c r="A4" s="312" t="s">
        <v>332</v>
      </c>
      <c r="B4" s="300" t="s">
        <v>333</v>
      </c>
      <c r="C4" s="310"/>
    </row>
    <row r="5" spans="1:3" ht="13.5">
      <c r="A5" s="313"/>
      <c r="B5" s="68" t="s">
        <v>589</v>
      </c>
      <c r="C5" s="128" t="s">
        <v>600</v>
      </c>
    </row>
    <row r="6" spans="1:3" ht="24.75" customHeight="1">
      <c r="A6" s="311" t="s">
        <v>334</v>
      </c>
      <c r="B6" s="311"/>
      <c r="C6" s="311"/>
    </row>
    <row r="7" spans="1:4" ht="18" customHeight="1">
      <c r="A7" s="79" t="s">
        <v>336</v>
      </c>
      <c r="B7" s="215">
        <f>SUM(B8:B14)</f>
        <v>11798246666</v>
      </c>
      <c r="C7" s="216">
        <f>SUM(C8:C14)</f>
        <v>11571430332</v>
      </c>
      <c r="D7" s="20"/>
    </row>
    <row r="8" spans="1:4" ht="18" customHeight="1">
      <c r="A8" s="81" t="s">
        <v>337</v>
      </c>
      <c r="B8" s="215">
        <v>1764126937</v>
      </c>
      <c r="C8" s="217">
        <v>1814402893</v>
      </c>
      <c r="D8" s="20"/>
    </row>
    <row r="9" spans="1:4" ht="18" customHeight="1">
      <c r="A9" s="81" t="s">
        <v>338</v>
      </c>
      <c r="B9" s="215">
        <v>2718226400</v>
      </c>
      <c r="C9" s="217">
        <v>2680649600</v>
      </c>
      <c r="D9" s="20"/>
    </row>
    <row r="10" spans="1:4" ht="18" customHeight="1">
      <c r="A10" s="81" t="s">
        <v>339</v>
      </c>
      <c r="B10" s="215">
        <v>2876625386</v>
      </c>
      <c r="C10" s="217">
        <v>2980882205</v>
      </c>
      <c r="D10" s="20"/>
    </row>
    <row r="11" spans="1:4" ht="18" customHeight="1">
      <c r="A11" s="81" t="s">
        <v>340</v>
      </c>
      <c r="B11" s="215" t="s">
        <v>555</v>
      </c>
      <c r="C11" s="217" t="s">
        <v>555</v>
      </c>
      <c r="D11" s="20"/>
    </row>
    <row r="12" spans="1:4" ht="18" customHeight="1">
      <c r="A12" s="81" t="s">
        <v>341</v>
      </c>
      <c r="B12" s="215">
        <v>2932877980</v>
      </c>
      <c r="C12" s="217">
        <v>2833687102</v>
      </c>
      <c r="D12" s="20"/>
    </row>
    <row r="13" spans="1:4" ht="18" customHeight="1">
      <c r="A13" s="81" t="s">
        <v>342</v>
      </c>
      <c r="B13" s="215">
        <v>246389963</v>
      </c>
      <c r="C13" s="217">
        <v>90808532</v>
      </c>
      <c r="D13" s="20"/>
    </row>
    <row r="14" spans="1:4" ht="18" customHeight="1">
      <c r="A14" s="81" t="s">
        <v>343</v>
      </c>
      <c r="B14" s="215">
        <v>1260000000</v>
      </c>
      <c r="C14" s="217">
        <v>1171000000</v>
      </c>
      <c r="D14" s="20"/>
    </row>
    <row r="15" spans="1:4" ht="18" customHeight="1">
      <c r="A15" s="71"/>
      <c r="B15" s="215"/>
      <c r="C15" s="217"/>
      <c r="D15" s="20"/>
    </row>
    <row r="16" spans="1:4" ht="18" customHeight="1">
      <c r="A16" s="71" t="s">
        <v>344</v>
      </c>
      <c r="B16" s="215">
        <f>SUM(B17:B21)</f>
        <v>8964559564</v>
      </c>
      <c r="C16" s="217">
        <f>SUM(C17:C21)</f>
        <v>8966638020</v>
      </c>
      <c r="D16" s="20"/>
    </row>
    <row r="17" spans="1:4" ht="18" customHeight="1">
      <c r="A17" s="81" t="s">
        <v>345</v>
      </c>
      <c r="B17" s="215">
        <v>803158811</v>
      </c>
      <c r="C17" s="217">
        <v>808626248</v>
      </c>
      <c r="D17" s="20"/>
    </row>
    <row r="18" spans="1:4" ht="18" customHeight="1">
      <c r="A18" s="81" t="s">
        <v>346</v>
      </c>
      <c r="B18" s="215">
        <v>4940059323</v>
      </c>
      <c r="C18" s="217">
        <v>4826631389</v>
      </c>
      <c r="D18" s="20"/>
    </row>
    <row r="19" spans="1:4" ht="18" customHeight="1">
      <c r="A19" s="81" t="s">
        <v>347</v>
      </c>
      <c r="B19" s="215">
        <v>1919311232</v>
      </c>
      <c r="C19" s="217">
        <v>1947629205</v>
      </c>
      <c r="D19" s="20"/>
    </row>
    <row r="20" spans="1:4" ht="18" customHeight="1">
      <c r="A20" s="81" t="s">
        <v>348</v>
      </c>
      <c r="B20" s="215">
        <v>1302030198</v>
      </c>
      <c r="C20" s="217">
        <v>1383751178</v>
      </c>
      <c r="D20" s="20"/>
    </row>
    <row r="21" spans="1:4" ht="18" customHeight="1">
      <c r="A21" s="81" t="s">
        <v>349</v>
      </c>
      <c r="B21" s="215" t="s">
        <v>640</v>
      </c>
      <c r="C21" s="217" t="s">
        <v>640</v>
      </c>
      <c r="D21" s="20"/>
    </row>
    <row r="22" spans="1:4" ht="18" customHeight="1">
      <c r="A22" s="71"/>
      <c r="B22" s="215"/>
      <c r="C22" s="217"/>
      <c r="D22" s="20"/>
    </row>
    <row r="23" spans="1:4" ht="14.25" customHeight="1">
      <c r="A23" s="75" t="s">
        <v>351</v>
      </c>
      <c r="B23" s="218">
        <f>+B7-B16</f>
        <v>2833687102</v>
      </c>
      <c r="C23" s="219">
        <f>+C7-C16</f>
        <v>2604792312</v>
      </c>
      <c r="D23" s="20"/>
    </row>
    <row r="24" spans="1:3" ht="18" customHeight="1">
      <c r="A24" s="306" t="s">
        <v>352</v>
      </c>
      <c r="B24" s="306"/>
      <c r="C24" s="306"/>
    </row>
    <row r="25" spans="1:4" ht="24.75" customHeight="1">
      <c r="A25" s="79" t="s">
        <v>353</v>
      </c>
      <c r="B25" s="215">
        <f>SUM(B27:B28)</f>
        <v>43946991</v>
      </c>
      <c r="C25" s="216">
        <f>SUM(C27:C28)</f>
        <v>48243841</v>
      </c>
      <c r="D25" s="20"/>
    </row>
    <row r="26" spans="1:4" ht="18" customHeight="1">
      <c r="A26" s="81" t="s">
        <v>354</v>
      </c>
      <c r="B26" s="215" t="s">
        <v>555</v>
      </c>
      <c r="C26" s="217" t="s">
        <v>555</v>
      </c>
      <c r="D26" s="20"/>
    </row>
    <row r="27" spans="1:4" ht="18" customHeight="1">
      <c r="A27" s="81" t="s">
        <v>341</v>
      </c>
      <c r="B27" s="215">
        <v>37097291</v>
      </c>
      <c r="C27" s="217">
        <v>41684841</v>
      </c>
      <c r="D27" s="20"/>
    </row>
    <row r="28" spans="1:4" ht="18" customHeight="1">
      <c r="A28" s="81" t="s">
        <v>342</v>
      </c>
      <c r="B28" s="215">
        <v>6849700</v>
      </c>
      <c r="C28" s="217">
        <v>6559000</v>
      </c>
      <c r="D28" s="20"/>
    </row>
    <row r="29" spans="1:4" ht="18" customHeight="1">
      <c r="A29" s="71"/>
      <c r="B29" s="215"/>
      <c r="C29" s="217"/>
      <c r="D29" s="20"/>
    </row>
    <row r="30" spans="1:4" ht="18" customHeight="1">
      <c r="A30" s="71" t="s">
        <v>355</v>
      </c>
      <c r="B30" s="215">
        <f>SUM(B31)</f>
        <v>2262150</v>
      </c>
      <c r="C30" s="217">
        <f>SUM(C31)</f>
        <v>816000</v>
      </c>
      <c r="D30" s="20"/>
    </row>
    <row r="31" spans="1:4" ht="18" customHeight="1">
      <c r="A31" s="81" t="s">
        <v>356</v>
      </c>
      <c r="B31" s="215">
        <v>2262150</v>
      </c>
      <c r="C31" s="217">
        <v>816000</v>
      </c>
      <c r="D31" s="20"/>
    </row>
    <row r="32" spans="1:4" ht="18" customHeight="1">
      <c r="A32" s="71"/>
      <c r="B32" s="215"/>
      <c r="C32" s="217"/>
      <c r="D32" s="20"/>
    </row>
    <row r="33" spans="1:4" ht="14.25" customHeight="1">
      <c r="A33" s="75" t="s">
        <v>351</v>
      </c>
      <c r="B33" s="218">
        <f>+B25-B30</f>
        <v>41684841</v>
      </c>
      <c r="C33" s="219">
        <f>+C25-C30</f>
        <v>47427841</v>
      </c>
      <c r="D33" s="20"/>
    </row>
    <row r="34" spans="1:3" ht="18" customHeight="1">
      <c r="A34" s="306" t="s">
        <v>357</v>
      </c>
      <c r="B34" s="306"/>
      <c r="C34" s="306"/>
    </row>
    <row r="35" spans="1:4" ht="24.75" customHeight="1">
      <c r="A35" s="79" t="s">
        <v>358</v>
      </c>
      <c r="B35" s="80">
        <v>952043</v>
      </c>
      <c r="C35" s="216">
        <f>SUM(C36:C39)</f>
        <v>299038</v>
      </c>
      <c r="D35" s="20"/>
    </row>
    <row r="36" spans="1:4" ht="18" customHeight="1">
      <c r="A36" s="81" t="s">
        <v>359</v>
      </c>
      <c r="B36" s="21" t="s">
        <v>211</v>
      </c>
      <c r="C36" s="217" t="s">
        <v>555</v>
      </c>
      <c r="D36" s="20"/>
    </row>
    <row r="37" spans="1:4" ht="18" customHeight="1">
      <c r="A37" s="81" t="s">
        <v>360</v>
      </c>
      <c r="B37" s="21">
        <v>952043</v>
      </c>
      <c r="C37" s="217">
        <v>299038</v>
      </c>
      <c r="D37" s="20"/>
    </row>
    <row r="38" spans="1:4" ht="18" customHeight="1">
      <c r="A38" s="81" t="s">
        <v>361</v>
      </c>
      <c r="B38" s="21" t="s">
        <v>211</v>
      </c>
      <c r="C38" s="217" t="s">
        <v>555</v>
      </c>
      <c r="D38" s="20"/>
    </row>
    <row r="39" spans="1:4" ht="18" customHeight="1">
      <c r="A39" s="81" t="s">
        <v>362</v>
      </c>
      <c r="B39" s="21" t="s">
        <v>211</v>
      </c>
      <c r="C39" s="217" t="s">
        <v>555</v>
      </c>
      <c r="D39" s="20"/>
    </row>
    <row r="40" spans="1:4" ht="18" customHeight="1">
      <c r="A40" s="71"/>
      <c r="B40" s="21"/>
      <c r="C40" s="217"/>
      <c r="D40" s="20"/>
    </row>
    <row r="41" spans="1:4" ht="18" customHeight="1">
      <c r="A41" s="71" t="s">
        <v>344</v>
      </c>
      <c r="B41" s="21">
        <v>952043</v>
      </c>
      <c r="C41" s="217">
        <f>SUM(C42)</f>
        <v>299038</v>
      </c>
      <c r="D41" s="20"/>
    </row>
    <row r="42" spans="1:4" ht="18" customHeight="1">
      <c r="A42" s="81" t="s">
        <v>363</v>
      </c>
      <c r="B42" s="21">
        <v>952043</v>
      </c>
      <c r="C42" s="217">
        <v>299038</v>
      </c>
      <c r="D42" s="20"/>
    </row>
    <row r="43" spans="1:4" ht="14.25" customHeight="1">
      <c r="A43" s="71"/>
      <c r="B43" s="21"/>
      <c r="C43" s="217"/>
      <c r="D43" s="20"/>
    </row>
    <row r="44" spans="1:4" ht="18" customHeight="1">
      <c r="A44" s="75" t="s">
        <v>350</v>
      </c>
      <c r="B44" s="82" t="s">
        <v>211</v>
      </c>
      <c r="C44" s="219" t="s">
        <v>555</v>
      </c>
      <c r="D44" s="20"/>
    </row>
    <row r="45" spans="1:4" ht="18" customHeight="1">
      <c r="A45" s="303" t="s">
        <v>364</v>
      </c>
      <c r="B45" s="304"/>
      <c r="C45" s="305"/>
      <c r="D45" s="288"/>
    </row>
    <row r="46" spans="1:4" ht="13.5" customHeight="1">
      <c r="A46" s="79" t="s">
        <v>365</v>
      </c>
      <c r="B46" s="220">
        <f>SUM(B47:B50)</f>
        <v>276069519</v>
      </c>
      <c r="C46" s="129">
        <f>SUM(C47:C50)</f>
        <v>293310444</v>
      </c>
      <c r="D46" s="288"/>
    </row>
    <row r="47" spans="1:4" ht="13.5">
      <c r="A47" s="81" t="s">
        <v>366</v>
      </c>
      <c r="B47" s="215">
        <v>20280000</v>
      </c>
      <c r="C47" s="130" t="s">
        <v>555</v>
      </c>
      <c r="D47" s="288"/>
    </row>
    <row r="48" spans="1:4" ht="13.5">
      <c r="A48" s="81" t="s">
        <v>367</v>
      </c>
      <c r="B48" s="215">
        <v>72635713</v>
      </c>
      <c r="C48" s="130">
        <v>149823590</v>
      </c>
      <c r="D48" s="288"/>
    </row>
    <row r="49" spans="1:4" ht="13.5">
      <c r="A49" s="81" t="s">
        <v>342</v>
      </c>
      <c r="B49" s="215">
        <v>142593806</v>
      </c>
      <c r="C49" s="130">
        <v>143486854</v>
      </c>
      <c r="D49" s="288"/>
    </row>
    <row r="50" spans="1:4" ht="13.5">
      <c r="A50" s="81" t="s">
        <v>343</v>
      </c>
      <c r="B50" s="215">
        <v>40560000</v>
      </c>
      <c r="C50" s="130" t="s">
        <v>555</v>
      </c>
      <c r="D50" s="288"/>
    </row>
    <row r="51" spans="1:4" ht="13.5">
      <c r="A51" s="71"/>
      <c r="B51" s="215"/>
      <c r="C51" s="130"/>
      <c r="D51" s="288"/>
    </row>
    <row r="52" spans="1:4" ht="13.5">
      <c r="A52" s="71" t="s">
        <v>344</v>
      </c>
      <c r="B52" s="215">
        <f>SUM(B53:B53)</f>
        <v>126245929</v>
      </c>
      <c r="C52" s="130">
        <f>SUM(C53:C53)</f>
        <v>92999149</v>
      </c>
      <c r="D52" s="288"/>
    </row>
    <row r="53" spans="1:4" ht="13.5">
      <c r="A53" s="81" t="s">
        <v>368</v>
      </c>
      <c r="B53" s="215">
        <v>126245929</v>
      </c>
      <c r="C53" s="130">
        <v>92999149</v>
      </c>
      <c r="D53" s="288"/>
    </row>
    <row r="54" spans="1:4" ht="13.5">
      <c r="A54" s="71"/>
      <c r="B54" s="215"/>
      <c r="C54" s="130"/>
      <c r="D54" s="288"/>
    </row>
    <row r="55" spans="1:4" ht="13.5">
      <c r="A55" s="75" t="s">
        <v>369</v>
      </c>
      <c r="B55" s="218">
        <f>+B46-B52</f>
        <v>149823590</v>
      </c>
      <c r="C55" s="131">
        <f>+C46-C52</f>
        <v>200311295</v>
      </c>
      <c r="D55" s="288"/>
    </row>
    <row r="56" spans="1:4" ht="13.5">
      <c r="A56" s="303" t="s">
        <v>370</v>
      </c>
      <c r="B56" s="304"/>
      <c r="C56" s="305"/>
      <c r="D56" s="288"/>
    </row>
    <row r="57" spans="1:4" ht="13.5">
      <c r="A57" s="79" t="s">
        <v>371</v>
      </c>
      <c r="B57" s="220">
        <f>SUM(B58:B61)</f>
        <v>8635463861</v>
      </c>
      <c r="C57" s="129">
        <f>SUM(C59:C61)</f>
        <v>7293975508</v>
      </c>
      <c r="D57" s="288"/>
    </row>
    <row r="58" spans="1:4" ht="13.5">
      <c r="A58" s="81" t="s">
        <v>372</v>
      </c>
      <c r="B58" s="215">
        <v>243162000</v>
      </c>
      <c r="C58" s="26" t="s">
        <v>555</v>
      </c>
      <c r="D58" s="288"/>
    </row>
    <row r="59" spans="1:4" ht="13.5">
      <c r="A59" s="81" t="s">
        <v>373</v>
      </c>
      <c r="B59" s="215">
        <v>2183848675</v>
      </c>
      <c r="C59" s="130">
        <v>2487125220</v>
      </c>
      <c r="D59" s="288"/>
    </row>
    <row r="60" spans="1:4" ht="13.5">
      <c r="A60" s="81" t="s">
        <v>342</v>
      </c>
      <c r="B60" s="215">
        <v>5247953186</v>
      </c>
      <c r="C60" s="130">
        <v>4193634288</v>
      </c>
      <c r="D60" s="288"/>
    </row>
    <row r="61" spans="1:4" ht="13.5">
      <c r="A61" s="81" t="s">
        <v>343</v>
      </c>
      <c r="B61" s="215">
        <v>960500000</v>
      </c>
      <c r="C61" s="130">
        <v>613216000</v>
      </c>
      <c r="D61" s="288"/>
    </row>
    <row r="62" spans="1:4" ht="13.5">
      <c r="A62" s="71"/>
      <c r="B62" s="215"/>
      <c r="C62" s="130"/>
      <c r="D62" s="288"/>
    </row>
    <row r="63" spans="1:4" ht="13.5">
      <c r="A63" s="71" t="s">
        <v>344</v>
      </c>
      <c r="B63" s="215">
        <f>SUM(B64:B64)</f>
        <v>6148338641</v>
      </c>
      <c r="C63" s="130">
        <f>SUM(C64:C64)</f>
        <v>4268839934</v>
      </c>
      <c r="D63" s="288"/>
    </row>
    <row r="64" spans="1:4" ht="13.5">
      <c r="A64" s="81" t="s">
        <v>374</v>
      </c>
      <c r="B64" s="215">
        <v>6148338641</v>
      </c>
      <c r="C64" s="130">
        <v>4268839934</v>
      </c>
      <c r="D64" s="288"/>
    </row>
    <row r="65" spans="1:4" ht="13.5">
      <c r="A65" s="71"/>
      <c r="B65" s="215"/>
      <c r="C65" s="130"/>
      <c r="D65" s="288"/>
    </row>
    <row r="66" spans="1:4" ht="13.5">
      <c r="A66" s="75" t="s">
        <v>375</v>
      </c>
      <c r="B66" s="218">
        <f>+B57-B63</f>
        <v>2487125220</v>
      </c>
      <c r="C66" s="131">
        <f>+C57-C63</f>
        <v>3025135574</v>
      </c>
      <c r="D66" s="288"/>
    </row>
    <row r="67" spans="1:4" ht="13.5">
      <c r="A67" s="303" t="s">
        <v>175</v>
      </c>
      <c r="B67" s="304"/>
      <c r="C67" s="305"/>
      <c r="D67" s="288"/>
    </row>
    <row r="68" spans="1:4" ht="13.5">
      <c r="A68" s="79" t="s">
        <v>365</v>
      </c>
      <c r="B68" s="220">
        <f>SUM(B69:B73)</f>
        <v>764470106</v>
      </c>
      <c r="C68" s="129">
        <f>SUM(C69:C73)</f>
        <v>615342048</v>
      </c>
      <c r="D68" s="288"/>
    </row>
    <row r="69" spans="1:4" ht="13.5">
      <c r="A69" s="81" t="s">
        <v>604</v>
      </c>
      <c r="B69" s="215" t="s">
        <v>641</v>
      </c>
      <c r="C69" s="130">
        <v>106000</v>
      </c>
      <c r="D69" s="288"/>
    </row>
    <row r="70" spans="1:4" ht="13.5">
      <c r="A70" s="81" t="s">
        <v>361</v>
      </c>
      <c r="B70" s="215">
        <v>55533095</v>
      </c>
      <c r="C70" s="130">
        <v>4732756</v>
      </c>
      <c r="D70" s="288"/>
    </row>
    <row r="71" spans="1:4" ht="13.5">
      <c r="A71" s="81" t="s">
        <v>367</v>
      </c>
      <c r="B71" s="215">
        <v>114938012</v>
      </c>
      <c r="C71" s="130">
        <v>210678456</v>
      </c>
      <c r="D71" s="288"/>
    </row>
    <row r="72" spans="1:4" ht="13.5">
      <c r="A72" s="81" t="s">
        <v>342</v>
      </c>
      <c r="B72" s="215">
        <v>493998999</v>
      </c>
      <c r="C72" s="130">
        <v>399824836</v>
      </c>
      <c r="D72" s="288"/>
    </row>
    <row r="73" spans="1:4" ht="13.5">
      <c r="A73" s="81" t="s">
        <v>586</v>
      </c>
      <c r="B73" s="215">
        <v>100000000</v>
      </c>
      <c r="C73" s="130" t="s">
        <v>555</v>
      </c>
      <c r="D73" s="288"/>
    </row>
    <row r="74" spans="1:4" ht="13.5">
      <c r="A74" s="71"/>
      <c r="B74" s="215"/>
      <c r="C74" s="130"/>
      <c r="D74" s="288"/>
    </row>
    <row r="75" spans="1:4" ht="13.5">
      <c r="A75" s="71" t="s">
        <v>355</v>
      </c>
      <c r="B75" s="215">
        <f>SUM(B76)</f>
        <v>553791650</v>
      </c>
      <c r="C75" s="130">
        <f>SUM(C76)</f>
        <v>411170030</v>
      </c>
      <c r="D75" s="288"/>
    </row>
    <row r="76" spans="1:4" ht="13.5">
      <c r="A76" s="81" t="s">
        <v>376</v>
      </c>
      <c r="B76" s="215">
        <v>553791650</v>
      </c>
      <c r="C76" s="130">
        <v>411170030</v>
      </c>
      <c r="D76" s="288"/>
    </row>
    <row r="77" spans="1:4" ht="13.5">
      <c r="A77" s="71"/>
      <c r="B77" s="215"/>
      <c r="C77" s="130"/>
      <c r="D77" s="288"/>
    </row>
    <row r="78" spans="1:4" ht="13.5">
      <c r="A78" s="75" t="s">
        <v>377</v>
      </c>
      <c r="B78" s="218">
        <f>+B68-B75</f>
        <v>210678456</v>
      </c>
      <c r="C78" s="131">
        <f>+C68-C75</f>
        <v>204172018</v>
      </c>
      <c r="D78" s="288"/>
    </row>
    <row r="79" spans="1:4" ht="13.5">
      <c r="A79" s="307" t="s">
        <v>378</v>
      </c>
      <c r="B79" s="308"/>
      <c r="C79" s="309"/>
      <c r="D79" s="288"/>
    </row>
    <row r="80" spans="1:4" ht="13.5">
      <c r="A80" s="83" t="s">
        <v>379</v>
      </c>
      <c r="B80" s="60">
        <v>3568127162</v>
      </c>
      <c r="C80" s="221">
        <f>SUM(C81:C82)</f>
        <v>4319011364</v>
      </c>
      <c r="D80" s="20"/>
    </row>
    <row r="81" spans="1:4" ht="13.5">
      <c r="A81" s="84" t="s">
        <v>367</v>
      </c>
      <c r="B81" s="57">
        <v>521923970</v>
      </c>
      <c r="C81" s="222">
        <v>1332399162</v>
      </c>
      <c r="D81" s="20"/>
    </row>
    <row r="82" spans="1:4" ht="13.5">
      <c r="A82" s="84" t="s">
        <v>380</v>
      </c>
      <c r="B82" s="57">
        <v>3046203192</v>
      </c>
      <c r="C82" s="222">
        <v>2986612202</v>
      </c>
      <c r="D82" s="20"/>
    </row>
    <row r="83" spans="1:4" ht="13.5">
      <c r="A83" s="85"/>
      <c r="B83" s="57"/>
      <c r="C83" s="222"/>
      <c r="D83" s="20"/>
    </row>
    <row r="84" spans="1:4" ht="13.5">
      <c r="A84" s="85" t="s">
        <v>355</v>
      </c>
      <c r="B84" s="57">
        <v>2235728000</v>
      </c>
      <c r="C84" s="222">
        <f>SUM(C85)</f>
        <v>2241109232</v>
      </c>
      <c r="D84" s="20"/>
    </row>
    <row r="85" spans="1:4" ht="13.5">
      <c r="A85" s="86" t="s">
        <v>381</v>
      </c>
      <c r="B85" s="57">
        <v>2235728000</v>
      </c>
      <c r="C85" s="222">
        <v>2241109232</v>
      </c>
      <c r="D85" s="20"/>
    </row>
    <row r="86" spans="1:4" ht="13.5">
      <c r="A86" s="85"/>
      <c r="B86" s="57"/>
      <c r="C86" s="222"/>
      <c r="D86" s="20"/>
    </row>
    <row r="87" spans="1:4" ht="13.5">
      <c r="A87" s="87" t="s">
        <v>382</v>
      </c>
      <c r="B87" s="59">
        <v>1332399162</v>
      </c>
      <c r="C87" s="223">
        <f>+C80-C84</f>
        <v>2077902132</v>
      </c>
      <c r="D87" s="20"/>
    </row>
    <row r="88" spans="1:3" ht="13.5">
      <c r="A88" s="307" t="s">
        <v>383</v>
      </c>
      <c r="B88" s="308"/>
      <c r="C88" s="309"/>
    </row>
    <row r="89" spans="1:4" ht="13.5">
      <c r="A89" s="83" t="s">
        <v>379</v>
      </c>
      <c r="B89" s="224">
        <f>SUM(B90:B95)</f>
        <v>15186479257</v>
      </c>
      <c r="C89" s="225">
        <f>SUM(C90:C95)</f>
        <v>14557691271</v>
      </c>
      <c r="D89" s="20"/>
    </row>
    <row r="90" spans="1:4" ht="13.5">
      <c r="A90" s="84" t="s">
        <v>384</v>
      </c>
      <c r="B90" s="224">
        <v>4754887772</v>
      </c>
      <c r="C90" s="225">
        <v>3550182718</v>
      </c>
      <c r="D90" s="20"/>
    </row>
    <row r="91" spans="1:4" ht="13.5">
      <c r="A91" s="84" t="s">
        <v>338</v>
      </c>
      <c r="B91" s="224">
        <v>4999212297</v>
      </c>
      <c r="C91" s="225">
        <v>4779647792</v>
      </c>
      <c r="D91" s="20"/>
    </row>
    <row r="92" spans="1:4" ht="13.5">
      <c r="A92" s="84" t="s">
        <v>385</v>
      </c>
      <c r="B92" s="224">
        <v>1882082000</v>
      </c>
      <c r="C92" s="225">
        <v>1960221000</v>
      </c>
      <c r="D92" s="20"/>
    </row>
    <row r="93" spans="1:4" ht="13.5">
      <c r="A93" s="84" t="s">
        <v>386</v>
      </c>
      <c r="B93" s="224">
        <v>1473993848</v>
      </c>
      <c r="C93" s="225">
        <v>2209251567</v>
      </c>
      <c r="D93" s="20"/>
    </row>
    <row r="94" spans="1:4" ht="13.5">
      <c r="A94" s="84" t="s">
        <v>380</v>
      </c>
      <c r="B94" s="224">
        <v>168303340</v>
      </c>
      <c r="C94" s="225">
        <v>212388194</v>
      </c>
      <c r="D94" s="20"/>
    </row>
    <row r="95" spans="1:4" ht="13.5">
      <c r="A95" s="84" t="s">
        <v>343</v>
      </c>
      <c r="B95" s="224">
        <v>1908000000</v>
      </c>
      <c r="C95" s="225">
        <v>1846000000</v>
      </c>
      <c r="D95" s="20"/>
    </row>
    <row r="96" spans="1:4" ht="13.5">
      <c r="A96" s="85"/>
      <c r="B96" s="224"/>
      <c r="C96" s="225"/>
      <c r="D96" s="20"/>
    </row>
    <row r="97" spans="1:4" ht="13.5">
      <c r="A97" s="85" t="s">
        <v>387</v>
      </c>
      <c r="B97" s="224">
        <f>SUM(B98:B100)</f>
        <v>12977227690</v>
      </c>
      <c r="C97" s="225">
        <f>SUM(C98:C100)</f>
        <v>12918201517</v>
      </c>
      <c r="D97" s="20"/>
    </row>
    <row r="98" spans="1:4" ht="13.5">
      <c r="A98" s="84" t="s">
        <v>388</v>
      </c>
      <c r="B98" s="224">
        <v>11029476949</v>
      </c>
      <c r="C98" s="225">
        <v>10837451733</v>
      </c>
      <c r="D98" s="20"/>
    </row>
    <row r="99" spans="1:4" ht="13.5">
      <c r="A99" s="84" t="s">
        <v>389</v>
      </c>
      <c r="B99" s="224">
        <v>1947750741</v>
      </c>
      <c r="C99" s="225">
        <v>2080749784</v>
      </c>
      <c r="D99" s="20"/>
    </row>
    <row r="100" spans="1:4" ht="13.5">
      <c r="A100" s="84" t="s">
        <v>349</v>
      </c>
      <c r="B100" s="224" t="s">
        <v>555</v>
      </c>
      <c r="C100" s="225" t="s">
        <v>555</v>
      </c>
      <c r="D100" s="20"/>
    </row>
    <row r="101" spans="1:4" ht="13.5">
      <c r="A101" s="85"/>
      <c r="B101" s="224"/>
      <c r="C101" s="225"/>
      <c r="D101" s="20"/>
    </row>
    <row r="102" spans="1:4" ht="13.5">
      <c r="A102" s="87" t="s">
        <v>390</v>
      </c>
      <c r="B102" s="226">
        <f>+B89-B97</f>
        <v>2209251567</v>
      </c>
      <c r="C102" s="225">
        <f>+C89-C97</f>
        <v>1639489754</v>
      </c>
      <c r="D102" s="20"/>
    </row>
    <row r="103" spans="1:3" ht="13.5">
      <c r="A103" s="307" t="s">
        <v>391</v>
      </c>
      <c r="B103" s="308"/>
      <c r="C103" s="309"/>
    </row>
    <row r="104" spans="1:4" ht="13.5">
      <c r="A104" s="83" t="s">
        <v>605</v>
      </c>
      <c r="B104" s="60">
        <v>4422873800</v>
      </c>
      <c r="C104" s="227">
        <f>SUM(C105:C106)</f>
        <v>4236777600</v>
      </c>
      <c r="D104" s="20"/>
    </row>
    <row r="105" spans="1:4" ht="13.5">
      <c r="A105" s="84" t="s">
        <v>606</v>
      </c>
      <c r="B105" s="57">
        <v>4422873800</v>
      </c>
      <c r="C105" s="225">
        <v>4236777600</v>
      </c>
      <c r="D105" s="20"/>
    </row>
    <row r="106" spans="1:4" ht="13.5">
      <c r="A106" s="84" t="s">
        <v>607</v>
      </c>
      <c r="B106" s="57" t="s">
        <v>211</v>
      </c>
      <c r="C106" s="225" t="s">
        <v>608</v>
      </c>
      <c r="D106" s="20"/>
    </row>
    <row r="107" spans="1:4" ht="13.5">
      <c r="A107" s="85"/>
      <c r="B107" s="57"/>
      <c r="C107" s="225"/>
      <c r="D107" s="20"/>
    </row>
    <row r="108" spans="1:4" ht="13.5">
      <c r="A108" s="85" t="s">
        <v>609</v>
      </c>
      <c r="B108" s="57">
        <v>4422873800</v>
      </c>
      <c r="C108" s="225">
        <f>SUM(C109)</f>
        <v>4236777600</v>
      </c>
      <c r="D108" s="20"/>
    </row>
    <row r="109" spans="1:4" ht="13.5">
      <c r="A109" s="84" t="s">
        <v>610</v>
      </c>
      <c r="B109" s="57">
        <v>4422873800</v>
      </c>
      <c r="C109" s="225">
        <v>4236777600</v>
      </c>
      <c r="D109" s="20"/>
    </row>
    <row r="110" spans="1:4" ht="13.5">
      <c r="A110" s="85"/>
      <c r="B110" s="57"/>
      <c r="C110" s="225"/>
      <c r="D110" s="20"/>
    </row>
    <row r="111" spans="1:4" ht="13.5">
      <c r="A111" s="87" t="s">
        <v>611</v>
      </c>
      <c r="B111" s="59" t="s">
        <v>211</v>
      </c>
      <c r="C111" s="228" t="s">
        <v>612</v>
      </c>
      <c r="D111" s="20"/>
    </row>
    <row r="112" spans="1:3" ht="13.5">
      <c r="A112" s="307" t="s">
        <v>392</v>
      </c>
      <c r="B112" s="308"/>
      <c r="C112" s="309"/>
    </row>
    <row r="113" spans="1:3" ht="13.5">
      <c r="A113" s="88" t="s">
        <v>393</v>
      </c>
      <c r="B113" s="229">
        <f>SUM(B114:B117)</f>
        <v>123255699799</v>
      </c>
      <c r="C113" s="132">
        <f>SUM(C114:C117)</f>
        <v>124382148202</v>
      </c>
    </row>
    <row r="114" spans="1:3" ht="13.5">
      <c r="A114" s="86" t="s">
        <v>337</v>
      </c>
      <c r="B114" s="224">
        <v>19969910</v>
      </c>
      <c r="C114" s="133">
        <v>14849260</v>
      </c>
    </row>
    <row r="115" spans="1:3" ht="13.5">
      <c r="A115" s="86" t="s">
        <v>394</v>
      </c>
      <c r="B115" s="224">
        <v>76876455</v>
      </c>
      <c r="C115" s="133">
        <v>77186063</v>
      </c>
    </row>
    <row r="116" spans="1:3" ht="13.5">
      <c r="A116" s="86" t="s">
        <v>395</v>
      </c>
      <c r="B116" s="224">
        <v>21432778</v>
      </c>
      <c r="C116" s="133">
        <v>23179018</v>
      </c>
    </row>
    <row r="117" spans="1:3" ht="13.5">
      <c r="A117" s="86" t="s">
        <v>380</v>
      </c>
      <c r="B117" s="224">
        <v>123137420656</v>
      </c>
      <c r="C117" s="133">
        <v>124266933861</v>
      </c>
    </row>
    <row r="118" spans="1:3" ht="13.5">
      <c r="A118" s="89"/>
      <c r="B118" s="224"/>
      <c r="C118" s="133"/>
    </row>
    <row r="119" spans="1:3" ht="13.5">
      <c r="A119" s="89" t="s">
        <v>355</v>
      </c>
      <c r="B119" s="224">
        <f>SUM(B120:B123)</f>
        <v>123232520781</v>
      </c>
      <c r="C119" s="133">
        <f>SUM(C120:C123)</f>
        <v>124355369086</v>
      </c>
    </row>
    <row r="120" spans="1:3" ht="13.5">
      <c r="A120" s="86" t="s">
        <v>396</v>
      </c>
      <c r="B120" s="224">
        <v>18230582</v>
      </c>
      <c r="C120" s="133">
        <v>11258946</v>
      </c>
    </row>
    <row r="121" spans="1:3" ht="13.5">
      <c r="A121" s="86" t="s">
        <v>397</v>
      </c>
      <c r="B121" s="224">
        <v>123084002976</v>
      </c>
      <c r="C121" s="133">
        <v>124215223811</v>
      </c>
    </row>
    <row r="122" spans="1:3" ht="13.5">
      <c r="A122" s="86" t="s">
        <v>398</v>
      </c>
      <c r="B122" s="224">
        <v>110330003</v>
      </c>
      <c r="C122" s="133">
        <v>110315901</v>
      </c>
    </row>
    <row r="123" spans="1:3" ht="13.5">
      <c r="A123" s="86" t="s">
        <v>399</v>
      </c>
      <c r="B123" s="224">
        <v>19957220</v>
      </c>
      <c r="C123" s="133">
        <v>18570428</v>
      </c>
    </row>
    <row r="124" spans="1:3" ht="13.5">
      <c r="A124" s="89"/>
      <c r="B124" s="224"/>
      <c r="C124" s="133"/>
    </row>
    <row r="125" spans="1:3" ht="13.5">
      <c r="A125" s="91" t="s">
        <v>400</v>
      </c>
      <c r="B125" s="226">
        <f>B113-B119</f>
        <v>23179018</v>
      </c>
      <c r="C125" s="134">
        <f>C113-C119</f>
        <v>26779116</v>
      </c>
    </row>
    <row r="126" spans="1:3" ht="13.5">
      <c r="A126" s="303" t="s">
        <v>173</v>
      </c>
      <c r="B126" s="304"/>
      <c r="C126" s="305"/>
    </row>
    <row r="127" spans="1:3" ht="13.5">
      <c r="A127" s="88" t="s">
        <v>335</v>
      </c>
      <c r="B127" s="229">
        <f>SUM(B128:B129)</f>
        <v>5658245530</v>
      </c>
      <c r="C127" s="132">
        <f>SUM(C128:C129)</f>
        <v>7002908631</v>
      </c>
    </row>
    <row r="128" spans="1:3" ht="13.5">
      <c r="A128" s="86" t="s">
        <v>367</v>
      </c>
      <c r="B128" s="224">
        <v>3056271759</v>
      </c>
      <c r="C128" s="133">
        <v>4652638039</v>
      </c>
    </row>
    <row r="129" spans="1:3" ht="13.5">
      <c r="A129" s="86" t="s">
        <v>380</v>
      </c>
      <c r="B129" s="224">
        <v>2601973771</v>
      </c>
      <c r="C129" s="133">
        <v>2350270592</v>
      </c>
    </row>
    <row r="130" spans="1:3" ht="13.5">
      <c r="A130" s="89"/>
      <c r="B130" s="224"/>
      <c r="C130" s="133"/>
    </row>
    <row r="131" spans="1:3" ht="13.5">
      <c r="A131" s="89" t="s">
        <v>355</v>
      </c>
      <c r="B131" s="224">
        <f>SUM(B132)</f>
        <v>1005607491</v>
      </c>
      <c r="C131" s="133">
        <f>SUM(C132)</f>
        <v>2144567038</v>
      </c>
    </row>
    <row r="132" spans="1:3" ht="13.5">
      <c r="A132" s="86" t="s">
        <v>401</v>
      </c>
      <c r="B132" s="224">
        <v>1005607491</v>
      </c>
      <c r="C132" s="133">
        <v>2144567038</v>
      </c>
    </row>
    <row r="133" spans="1:3" ht="13.5">
      <c r="A133" s="89"/>
      <c r="B133" s="224"/>
      <c r="C133" s="133"/>
    </row>
    <row r="134" spans="1:3" ht="13.5">
      <c r="A134" s="91" t="s">
        <v>351</v>
      </c>
      <c r="B134" s="226">
        <f>+B127-B131</f>
        <v>4652638039</v>
      </c>
      <c r="C134" s="134">
        <f>+C127-C131</f>
        <v>4858341593</v>
      </c>
    </row>
    <row r="135" spans="1:3" ht="13.5">
      <c r="A135" s="303" t="s">
        <v>174</v>
      </c>
      <c r="B135" s="304"/>
      <c r="C135" s="305"/>
    </row>
    <row r="136" spans="1:3" ht="13.5">
      <c r="A136" s="88" t="s">
        <v>336</v>
      </c>
      <c r="B136" s="229">
        <f>SUM(B137:B141)</f>
        <v>278537699</v>
      </c>
      <c r="C136" s="132">
        <f>SUM(C137:C141)</f>
        <v>274182341</v>
      </c>
    </row>
    <row r="137" spans="1:3" ht="13.5">
      <c r="A137" s="86" t="s">
        <v>402</v>
      </c>
      <c r="B137" s="224">
        <v>78000</v>
      </c>
      <c r="C137" s="133">
        <v>866000</v>
      </c>
    </row>
    <row r="138" spans="1:3" ht="13.5">
      <c r="A138" s="86" t="s">
        <v>372</v>
      </c>
      <c r="B138" s="224">
        <v>28762595</v>
      </c>
      <c r="C138" s="133">
        <v>1923975</v>
      </c>
    </row>
    <row r="139" spans="1:3" ht="13.5">
      <c r="A139" s="86" t="s">
        <v>373</v>
      </c>
      <c r="B139" s="224">
        <v>76959111</v>
      </c>
      <c r="C139" s="133">
        <v>97106393</v>
      </c>
    </row>
    <row r="140" spans="1:3" ht="13.5">
      <c r="A140" s="86" t="s">
        <v>380</v>
      </c>
      <c r="B140" s="224">
        <v>125862993</v>
      </c>
      <c r="C140" s="133">
        <v>174285973</v>
      </c>
    </row>
    <row r="141" spans="1:3" ht="13.5">
      <c r="A141" s="86" t="s">
        <v>343</v>
      </c>
      <c r="B141" s="224">
        <v>46875000</v>
      </c>
      <c r="C141" s="133" t="s">
        <v>585</v>
      </c>
    </row>
    <row r="142" spans="1:3" ht="13.5">
      <c r="A142" s="89"/>
      <c r="B142" s="224"/>
      <c r="C142" s="133"/>
    </row>
    <row r="143" spans="1:3" ht="13.5">
      <c r="A143" s="89" t="s">
        <v>403</v>
      </c>
      <c r="B143" s="224">
        <f>SUM(B144:B146)</f>
        <v>181431306</v>
      </c>
      <c r="C143" s="133">
        <f>SUM(C144:C146)</f>
        <v>190676642</v>
      </c>
    </row>
    <row r="144" spans="1:3" ht="13.5">
      <c r="A144" s="86" t="s">
        <v>404</v>
      </c>
      <c r="B144" s="224">
        <v>27124847</v>
      </c>
      <c r="C144" s="133">
        <v>55706227</v>
      </c>
    </row>
    <row r="145" spans="1:3" ht="24">
      <c r="A145" s="90" t="s">
        <v>405</v>
      </c>
      <c r="B145" s="224">
        <v>151848711</v>
      </c>
      <c r="C145" s="133">
        <v>132512667</v>
      </c>
    </row>
    <row r="146" spans="1:3" ht="24">
      <c r="A146" s="90" t="s">
        <v>406</v>
      </c>
      <c r="B146" s="224">
        <v>2457748</v>
      </c>
      <c r="C146" s="133">
        <v>2457748</v>
      </c>
    </row>
    <row r="147" spans="1:3" ht="13.5">
      <c r="A147" s="89"/>
      <c r="B147" s="224"/>
      <c r="C147" s="133"/>
    </row>
    <row r="148" spans="1:3" ht="13.5">
      <c r="A148" s="91" t="s">
        <v>407</v>
      </c>
      <c r="B148" s="226">
        <f>+B136-B143</f>
        <v>97106393</v>
      </c>
      <c r="C148" s="134">
        <f>+C136-C143</f>
        <v>83505699</v>
      </c>
    </row>
    <row r="149" spans="1:3" ht="13.5">
      <c r="A149" s="173" t="s">
        <v>329</v>
      </c>
      <c r="B149" s="20"/>
      <c r="C149" s="20"/>
    </row>
    <row r="150" spans="2:3" ht="13.5">
      <c r="B150" s="20"/>
      <c r="C150" s="20"/>
    </row>
    <row r="151" spans="2:3" ht="13.5">
      <c r="B151" s="20"/>
      <c r="C151" s="20"/>
    </row>
    <row r="152" spans="2:3" ht="13.5">
      <c r="B152" s="20"/>
      <c r="C152" s="20"/>
    </row>
    <row r="153" spans="2:3" ht="13.5">
      <c r="B153" s="20"/>
      <c r="C153" s="20"/>
    </row>
    <row r="154" spans="2:3" ht="13.5">
      <c r="B154" s="20"/>
      <c r="C154" s="20"/>
    </row>
    <row r="155" spans="2:3" ht="13.5">
      <c r="B155" s="20"/>
      <c r="C155" s="20"/>
    </row>
    <row r="156" spans="2:3" ht="13.5">
      <c r="B156" s="20"/>
      <c r="C156" s="20"/>
    </row>
    <row r="157" spans="2:3" ht="13.5">
      <c r="B157" s="20"/>
      <c r="C157" s="20"/>
    </row>
    <row r="158" spans="2:3" ht="13.5">
      <c r="B158" s="20"/>
      <c r="C158" s="20"/>
    </row>
    <row r="159" spans="2:3" ht="13.5">
      <c r="B159" s="20"/>
      <c r="C159" s="20"/>
    </row>
    <row r="160" spans="2:3" ht="13.5">
      <c r="B160" s="20"/>
      <c r="C160" s="20"/>
    </row>
    <row r="161" spans="2:3" ht="13.5">
      <c r="B161" s="20"/>
      <c r="C161" s="20"/>
    </row>
    <row r="162" spans="2:3" ht="13.5">
      <c r="B162" s="20"/>
      <c r="C162" s="20"/>
    </row>
    <row r="163" spans="2:3" ht="13.5">
      <c r="B163" s="20"/>
      <c r="C163" s="20"/>
    </row>
    <row r="164" spans="2:3" ht="13.5">
      <c r="B164" s="20"/>
      <c r="C164" s="20"/>
    </row>
    <row r="165" spans="2:3" ht="13.5">
      <c r="B165" s="20"/>
      <c r="C165" s="20"/>
    </row>
    <row r="166" spans="2:3" ht="13.5">
      <c r="B166" s="20"/>
      <c r="C166" s="20"/>
    </row>
    <row r="167" spans="2:3" ht="13.5">
      <c r="B167" s="20"/>
      <c r="C167" s="20"/>
    </row>
    <row r="168" spans="2:3" ht="13.5">
      <c r="B168" s="20"/>
      <c r="C168" s="20"/>
    </row>
    <row r="169" spans="2:3" ht="13.5">
      <c r="B169" s="20"/>
      <c r="C169" s="20"/>
    </row>
    <row r="170" spans="2:3" ht="13.5">
      <c r="B170" s="20"/>
      <c r="C170" s="20"/>
    </row>
    <row r="171" spans="2:3" ht="13.5">
      <c r="B171" s="20"/>
      <c r="C171" s="20"/>
    </row>
    <row r="172" spans="2:3" ht="13.5">
      <c r="B172" s="20"/>
      <c r="C172" s="20"/>
    </row>
    <row r="173" spans="2:3" ht="13.5">
      <c r="B173" s="20"/>
      <c r="C173" s="20"/>
    </row>
    <row r="174" spans="2:3" ht="13.5">
      <c r="B174" s="20"/>
      <c r="C174" s="20"/>
    </row>
    <row r="175" spans="2:3" ht="13.5">
      <c r="B175" s="20"/>
      <c r="C175" s="20"/>
    </row>
    <row r="176" spans="2:3" ht="13.5">
      <c r="B176" s="20"/>
      <c r="C176" s="20"/>
    </row>
    <row r="177" spans="2:3" ht="13.5">
      <c r="B177" s="20"/>
      <c r="C177" s="20"/>
    </row>
    <row r="178" spans="2:3" ht="13.5">
      <c r="B178" s="20"/>
      <c r="C178" s="20"/>
    </row>
    <row r="179" spans="2:3" ht="13.5">
      <c r="B179" s="20"/>
      <c r="C179" s="20"/>
    </row>
    <row r="180" spans="2:3" ht="13.5">
      <c r="B180" s="20"/>
      <c r="C180" s="20"/>
    </row>
    <row r="181" spans="2:3" ht="13.5">
      <c r="B181" s="20"/>
      <c r="C181" s="20"/>
    </row>
    <row r="182" spans="2:3" ht="13.5">
      <c r="B182" s="20"/>
      <c r="C182" s="20"/>
    </row>
    <row r="183" spans="2:3" ht="13.5">
      <c r="B183" s="20"/>
      <c r="C183" s="20"/>
    </row>
    <row r="184" spans="2:3" ht="13.5">
      <c r="B184" s="20"/>
      <c r="C184" s="20"/>
    </row>
    <row r="185" spans="2:3" ht="13.5">
      <c r="B185" s="20"/>
      <c r="C185" s="20"/>
    </row>
    <row r="186" spans="2:3" ht="13.5">
      <c r="B186" s="20"/>
      <c r="C186" s="20"/>
    </row>
    <row r="187" spans="2:3" ht="13.5">
      <c r="B187" s="20"/>
      <c r="C187" s="20"/>
    </row>
    <row r="188" spans="2:3" ht="13.5">
      <c r="B188" s="20"/>
      <c r="C188" s="20"/>
    </row>
    <row r="189" spans="2:3" ht="13.5">
      <c r="B189" s="20"/>
      <c r="C189" s="20"/>
    </row>
    <row r="190" spans="2:3" ht="13.5">
      <c r="B190" s="20"/>
      <c r="C190" s="20"/>
    </row>
    <row r="191" spans="2:3" ht="13.5">
      <c r="B191" s="20"/>
      <c r="C191" s="20"/>
    </row>
    <row r="192" spans="2:3" ht="13.5">
      <c r="B192" s="20"/>
      <c r="C192" s="20"/>
    </row>
    <row r="193" spans="2:3" ht="13.5">
      <c r="B193" s="20"/>
      <c r="C193" s="20"/>
    </row>
    <row r="194" spans="2:3" ht="13.5">
      <c r="B194" s="20"/>
      <c r="C194" s="20"/>
    </row>
    <row r="195" spans="2:3" ht="13.5">
      <c r="B195" s="20"/>
      <c r="C195" s="20"/>
    </row>
    <row r="196" spans="2:3" ht="13.5">
      <c r="B196" s="20"/>
      <c r="C196" s="20"/>
    </row>
    <row r="197" spans="2:3" ht="13.5">
      <c r="B197" s="20"/>
      <c r="C197" s="20"/>
    </row>
    <row r="198" spans="2:3" ht="13.5">
      <c r="B198" s="20"/>
      <c r="C198" s="20"/>
    </row>
    <row r="199" spans="2:3" ht="13.5">
      <c r="B199" s="20"/>
      <c r="C199" s="20"/>
    </row>
    <row r="200" spans="2:3" ht="13.5">
      <c r="B200" s="20"/>
      <c r="C200" s="20"/>
    </row>
    <row r="201" spans="2:3" ht="13.5">
      <c r="B201" s="20"/>
      <c r="C201" s="20"/>
    </row>
    <row r="202" spans="2:3" ht="13.5">
      <c r="B202" s="20"/>
      <c r="C202" s="20"/>
    </row>
    <row r="203" spans="2:3" ht="13.5">
      <c r="B203" s="20"/>
      <c r="C203" s="20"/>
    </row>
    <row r="204" spans="2:3" ht="13.5">
      <c r="B204" s="20"/>
      <c r="C204" s="20"/>
    </row>
    <row r="205" spans="2:3" ht="13.5">
      <c r="B205" s="20"/>
      <c r="C205" s="20"/>
    </row>
    <row r="206" spans="2:3" ht="13.5">
      <c r="B206" s="20"/>
      <c r="C206" s="20"/>
    </row>
    <row r="207" spans="2:3" ht="13.5">
      <c r="B207" s="20"/>
      <c r="C207" s="20"/>
    </row>
    <row r="208" spans="2:3" ht="13.5">
      <c r="B208" s="20"/>
      <c r="C208" s="20"/>
    </row>
    <row r="209" spans="2:3" ht="13.5">
      <c r="B209" s="20"/>
      <c r="C209" s="20"/>
    </row>
    <row r="210" spans="2:3" ht="13.5">
      <c r="B210" s="20"/>
      <c r="C210" s="20"/>
    </row>
    <row r="211" spans="2:3" ht="13.5">
      <c r="B211" s="20"/>
      <c r="C211" s="20"/>
    </row>
    <row r="212" spans="2:3" ht="13.5">
      <c r="B212" s="20"/>
      <c r="C212" s="20"/>
    </row>
    <row r="213" spans="2:3" ht="13.5">
      <c r="B213" s="20"/>
      <c r="C213" s="20"/>
    </row>
    <row r="214" spans="2:3" ht="13.5">
      <c r="B214" s="20"/>
      <c r="C214" s="20"/>
    </row>
    <row r="215" spans="2:3" ht="13.5">
      <c r="B215" s="20"/>
      <c r="C215" s="20"/>
    </row>
    <row r="216" spans="2:3" ht="13.5">
      <c r="B216" s="20"/>
      <c r="C216" s="20"/>
    </row>
    <row r="217" spans="2:3" ht="13.5">
      <c r="B217" s="20"/>
      <c r="C217" s="20"/>
    </row>
    <row r="218" spans="2:3" ht="13.5">
      <c r="B218" s="20"/>
      <c r="C218" s="20"/>
    </row>
    <row r="219" spans="2:3" ht="13.5">
      <c r="B219" s="20"/>
      <c r="C219" s="20"/>
    </row>
    <row r="220" spans="2:3" ht="13.5">
      <c r="B220" s="20"/>
      <c r="C220" s="20"/>
    </row>
    <row r="221" spans="2:3" ht="13.5">
      <c r="B221" s="20"/>
      <c r="C221" s="20"/>
    </row>
    <row r="222" spans="2:3" ht="13.5">
      <c r="B222" s="20"/>
      <c r="C222" s="20"/>
    </row>
    <row r="223" spans="2:3" ht="13.5">
      <c r="B223" s="20"/>
      <c r="C223" s="20"/>
    </row>
    <row r="224" spans="2:3" ht="13.5">
      <c r="B224" s="20"/>
      <c r="C224" s="20"/>
    </row>
    <row r="225" spans="2:3" ht="13.5">
      <c r="B225" s="20"/>
      <c r="C225" s="20"/>
    </row>
    <row r="226" spans="2:3" ht="13.5">
      <c r="B226" s="20"/>
      <c r="C226" s="20"/>
    </row>
    <row r="227" spans="2:3" ht="13.5">
      <c r="B227" s="20"/>
      <c r="C227" s="20"/>
    </row>
    <row r="228" spans="2:3" ht="13.5">
      <c r="B228" s="20"/>
      <c r="C228" s="20"/>
    </row>
    <row r="229" spans="2:3" ht="13.5">
      <c r="B229" s="20"/>
      <c r="C229" s="20"/>
    </row>
    <row r="230" spans="2:3" ht="13.5">
      <c r="B230" s="20"/>
      <c r="C230" s="20"/>
    </row>
    <row r="231" spans="2:3" ht="13.5">
      <c r="B231" s="20"/>
      <c r="C231" s="20"/>
    </row>
    <row r="232" spans="2:3" ht="13.5">
      <c r="B232" s="20"/>
      <c r="C232" s="20"/>
    </row>
    <row r="233" spans="2:3" ht="13.5">
      <c r="B233" s="20"/>
      <c r="C233" s="20"/>
    </row>
    <row r="234" spans="2:3" ht="13.5">
      <c r="B234" s="20"/>
      <c r="C234" s="20"/>
    </row>
    <row r="235" spans="2:3" ht="13.5">
      <c r="B235" s="20"/>
      <c r="C235" s="20"/>
    </row>
    <row r="236" spans="2:3" ht="13.5">
      <c r="B236" s="20"/>
      <c r="C236" s="20"/>
    </row>
    <row r="237" spans="2:3" ht="13.5">
      <c r="B237" s="20"/>
      <c r="C237" s="20"/>
    </row>
    <row r="238" spans="2:3" ht="13.5">
      <c r="B238" s="20"/>
      <c r="C238" s="20"/>
    </row>
    <row r="239" spans="2:3" ht="13.5">
      <c r="B239" s="20"/>
      <c r="C239" s="20"/>
    </row>
    <row r="240" spans="2:3" ht="13.5">
      <c r="B240" s="20"/>
      <c r="C240" s="20"/>
    </row>
    <row r="241" spans="2:3" ht="13.5">
      <c r="B241" s="20"/>
      <c r="C241" s="20"/>
    </row>
    <row r="242" spans="2:3" ht="13.5">
      <c r="B242" s="20"/>
      <c r="C242" s="20"/>
    </row>
    <row r="243" spans="2:3" ht="13.5">
      <c r="B243" s="20"/>
      <c r="C243" s="20"/>
    </row>
    <row r="244" spans="2:3" ht="13.5">
      <c r="B244" s="20"/>
      <c r="C244" s="20"/>
    </row>
    <row r="245" spans="2:3" ht="13.5">
      <c r="B245" s="20"/>
      <c r="C245" s="20"/>
    </row>
    <row r="246" spans="2:3" ht="13.5">
      <c r="B246" s="20"/>
      <c r="C246" s="20"/>
    </row>
    <row r="247" spans="2:3" ht="13.5">
      <c r="B247" s="20"/>
      <c r="C247" s="20"/>
    </row>
    <row r="248" spans="2:3" ht="13.5">
      <c r="B248" s="20"/>
      <c r="C248" s="20"/>
    </row>
    <row r="249" spans="2:3" ht="13.5">
      <c r="B249" s="20"/>
      <c r="C249" s="20"/>
    </row>
    <row r="250" spans="2:3" ht="13.5">
      <c r="B250" s="20"/>
      <c r="C250" s="20"/>
    </row>
    <row r="251" spans="2:3" ht="13.5">
      <c r="B251" s="20"/>
      <c r="C251" s="20"/>
    </row>
    <row r="252" spans="2:3" ht="13.5">
      <c r="B252" s="20"/>
      <c r="C252" s="20"/>
    </row>
    <row r="253" spans="2:3" ht="13.5">
      <c r="B253" s="20"/>
      <c r="C253" s="20"/>
    </row>
    <row r="254" spans="2:3" ht="13.5">
      <c r="B254" s="20"/>
      <c r="C254" s="20"/>
    </row>
    <row r="255" spans="2:3" ht="13.5">
      <c r="B255" s="20"/>
      <c r="C255" s="20"/>
    </row>
    <row r="256" spans="2:3" ht="13.5">
      <c r="B256" s="20"/>
      <c r="C256" s="20"/>
    </row>
    <row r="257" spans="2:3" ht="13.5">
      <c r="B257" s="20"/>
      <c r="C257" s="20"/>
    </row>
    <row r="258" spans="2:3" ht="13.5">
      <c r="B258" s="20"/>
      <c r="C258" s="20"/>
    </row>
    <row r="259" spans="2:3" ht="13.5">
      <c r="B259" s="20"/>
      <c r="C259" s="20"/>
    </row>
    <row r="260" spans="2:3" ht="13.5">
      <c r="B260" s="20"/>
      <c r="C260" s="20"/>
    </row>
    <row r="261" spans="2:3" ht="13.5">
      <c r="B261" s="20"/>
      <c r="C261" s="20"/>
    </row>
    <row r="262" spans="2:3" ht="13.5">
      <c r="B262" s="20"/>
      <c r="C262" s="20"/>
    </row>
    <row r="263" spans="2:3" ht="13.5">
      <c r="B263" s="20"/>
      <c r="C263" s="20"/>
    </row>
    <row r="264" spans="2:3" ht="13.5">
      <c r="B264" s="20"/>
      <c r="C264" s="20"/>
    </row>
    <row r="265" spans="2:3" ht="13.5">
      <c r="B265" s="20"/>
      <c r="C265" s="20"/>
    </row>
    <row r="266" spans="2:3" ht="13.5">
      <c r="B266" s="20"/>
      <c r="C266" s="20"/>
    </row>
    <row r="267" spans="2:3" ht="13.5">
      <c r="B267" s="20"/>
      <c r="C267" s="20"/>
    </row>
    <row r="268" spans="2:3" ht="13.5">
      <c r="B268" s="20"/>
      <c r="C268" s="20"/>
    </row>
    <row r="269" spans="2:3" ht="13.5">
      <c r="B269" s="20"/>
      <c r="C269" s="20"/>
    </row>
    <row r="270" spans="2:3" ht="13.5">
      <c r="B270" s="20"/>
      <c r="C270" s="20"/>
    </row>
    <row r="271" spans="2:3" ht="13.5">
      <c r="B271" s="20"/>
      <c r="C271" s="20"/>
    </row>
    <row r="272" spans="2:3" ht="13.5">
      <c r="B272" s="20"/>
      <c r="C272" s="20"/>
    </row>
    <row r="273" spans="2:3" ht="13.5">
      <c r="B273" s="20"/>
      <c r="C273" s="20"/>
    </row>
    <row r="274" spans="2:3" ht="13.5">
      <c r="B274" s="20"/>
      <c r="C274" s="20"/>
    </row>
    <row r="275" spans="2:3" ht="13.5">
      <c r="B275" s="20"/>
      <c r="C275" s="20"/>
    </row>
    <row r="276" spans="2:3" ht="13.5">
      <c r="B276" s="20"/>
      <c r="C276" s="20"/>
    </row>
    <row r="277" spans="2:3" ht="13.5">
      <c r="B277" s="20"/>
      <c r="C277" s="20"/>
    </row>
    <row r="278" spans="2:3" ht="13.5">
      <c r="B278" s="20"/>
      <c r="C278" s="20"/>
    </row>
    <row r="279" spans="2:3" ht="13.5">
      <c r="B279" s="20"/>
      <c r="C279" s="20"/>
    </row>
    <row r="280" spans="2:3" ht="13.5">
      <c r="B280" s="20"/>
      <c r="C280" s="20"/>
    </row>
    <row r="281" spans="2:3" ht="13.5">
      <c r="B281" s="20"/>
      <c r="C281" s="20"/>
    </row>
    <row r="282" spans="2:3" ht="13.5">
      <c r="B282" s="20"/>
      <c r="C282" s="20"/>
    </row>
    <row r="283" spans="2:3" ht="13.5">
      <c r="B283" s="20"/>
      <c r="C283" s="20"/>
    </row>
    <row r="284" spans="2:3" ht="13.5">
      <c r="B284" s="20"/>
      <c r="C284" s="20"/>
    </row>
    <row r="285" spans="2:3" ht="13.5">
      <c r="B285" s="20"/>
      <c r="C285" s="20"/>
    </row>
    <row r="286" spans="2:3" ht="13.5">
      <c r="B286" s="20"/>
      <c r="C286" s="20"/>
    </row>
    <row r="287" spans="2:3" ht="13.5">
      <c r="B287" s="20"/>
      <c r="C287" s="20"/>
    </row>
    <row r="288" spans="2:3" ht="13.5">
      <c r="B288" s="20"/>
      <c r="C288" s="20"/>
    </row>
    <row r="289" spans="2:3" ht="13.5">
      <c r="B289" s="20"/>
      <c r="C289" s="20"/>
    </row>
    <row r="290" spans="2:3" ht="13.5">
      <c r="B290" s="20"/>
      <c r="C290" s="20"/>
    </row>
    <row r="291" spans="2:3" ht="13.5">
      <c r="B291" s="20"/>
      <c r="C291" s="20"/>
    </row>
    <row r="292" spans="2:3" ht="13.5">
      <c r="B292" s="20"/>
      <c r="C292" s="20"/>
    </row>
    <row r="293" spans="2:3" ht="13.5">
      <c r="B293" s="20"/>
      <c r="C293" s="20"/>
    </row>
    <row r="294" spans="2:3" ht="13.5">
      <c r="B294" s="20"/>
      <c r="C294" s="20"/>
    </row>
    <row r="295" spans="2:3" ht="13.5">
      <c r="B295" s="20"/>
      <c r="C295" s="20"/>
    </row>
    <row r="296" spans="2:3" ht="13.5">
      <c r="B296" s="20"/>
      <c r="C296" s="20"/>
    </row>
    <row r="297" spans="2:3" ht="13.5">
      <c r="B297" s="20"/>
      <c r="C297" s="20"/>
    </row>
    <row r="298" spans="2:3" ht="13.5">
      <c r="B298" s="20"/>
      <c r="C298" s="20"/>
    </row>
    <row r="299" spans="2:3" ht="13.5">
      <c r="B299" s="20"/>
      <c r="C299" s="20"/>
    </row>
    <row r="300" spans="2:3" ht="13.5">
      <c r="B300" s="20"/>
      <c r="C300" s="20"/>
    </row>
    <row r="301" spans="2:3" ht="13.5">
      <c r="B301" s="20"/>
      <c r="C301" s="20"/>
    </row>
    <row r="302" spans="2:3" ht="13.5">
      <c r="B302" s="20"/>
      <c r="C302" s="20"/>
    </row>
    <row r="303" spans="2:3" ht="13.5">
      <c r="B303" s="20"/>
      <c r="C303" s="20"/>
    </row>
    <row r="304" spans="2:3" ht="13.5">
      <c r="B304" s="20"/>
      <c r="C304" s="20"/>
    </row>
    <row r="305" spans="2:3" ht="13.5">
      <c r="B305" s="20"/>
      <c r="C305" s="20"/>
    </row>
    <row r="306" spans="2:3" ht="13.5">
      <c r="B306" s="20"/>
      <c r="C306" s="20"/>
    </row>
    <row r="307" spans="2:3" ht="13.5">
      <c r="B307" s="20"/>
      <c r="C307" s="20"/>
    </row>
    <row r="308" spans="2:3" ht="13.5">
      <c r="B308" s="20"/>
      <c r="C308" s="20"/>
    </row>
    <row r="309" spans="2:3" ht="13.5">
      <c r="B309" s="20"/>
      <c r="C309" s="20"/>
    </row>
    <row r="310" spans="2:3" ht="13.5">
      <c r="B310" s="20"/>
      <c r="C310" s="20"/>
    </row>
    <row r="311" spans="2:3" ht="13.5">
      <c r="B311" s="20"/>
      <c r="C311" s="20"/>
    </row>
    <row r="312" spans="2:3" ht="13.5">
      <c r="B312" s="20"/>
      <c r="C312" s="20"/>
    </row>
    <row r="313" spans="2:3" ht="13.5">
      <c r="B313" s="20"/>
      <c r="C313" s="20"/>
    </row>
    <row r="314" spans="2:3" ht="13.5">
      <c r="B314" s="20"/>
      <c r="C314" s="20"/>
    </row>
    <row r="315" spans="2:3" ht="13.5">
      <c r="B315" s="20"/>
      <c r="C315" s="20"/>
    </row>
    <row r="316" spans="2:3" ht="13.5">
      <c r="B316" s="20"/>
      <c r="C316" s="20"/>
    </row>
    <row r="317" spans="2:3" ht="13.5">
      <c r="B317" s="20"/>
      <c r="C317" s="20"/>
    </row>
    <row r="318" spans="2:3" ht="13.5">
      <c r="B318" s="20"/>
      <c r="C318" s="20"/>
    </row>
    <row r="319" spans="2:3" ht="13.5">
      <c r="B319" s="20"/>
      <c r="C319" s="20"/>
    </row>
    <row r="320" spans="2:3" ht="13.5">
      <c r="B320" s="20"/>
      <c r="C320" s="20"/>
    </row>
    <row r="321" spans="2:3" ht="13.5">
      <c r="B321" s="20"/>
      <c r="C321" s="20"/>
    </row>
    <row r="322" spans="2:3" ht="13.5">
      <c r="B322" s="20"/>
      <c r="C322" s="20"/>
    </row>
    <row r="323" spans="2:3" ht="13.5">
      <c r="B323" s="20"/>
      <c r="C323" s="20"/>
    </row>
    <row r="324" spans="2:3" ht="13.5">
      <c r="B324" s="20"/>
      <c r="C324" s="20"/>
    </row>
    <row r="325" spans="2:3" ht="13.5">
      <c r="B325" s="20"/>
      <c r="C325" s="20"/>
    </row>
    <row r="326" spans="2:3" ht="13.5">
      <c r="B326" s="20"/>
      <c r="C326" s="20"/>
    </row>
    <row r="327" spans="2:3" ht="13.5">
      <c r="B327" s="20"/>
      <c r="C327" s="20"/>
    </row>
    <row r="328" spans="2:3" ht="13.5">
      <c r="B328" s="20"/>
      <c r="C328" s="20"/>
    </row>
    <row r="329" spans="2:3" ht="13.5">
      <c r="B329" s="20"/>
      <c r="C329" s="20"/>
    </row>
    <row r="330" spans="2:3" ht="13.5">
      <c r="B330" s="20"/>
      <c r="C330" s="20"/>
    </row>
    <row r="331" spans="2:3" ht="13.5">
      <c r="B331" s="20"/>
      <c r="C331" s="20"/>
    </row>
    <row r="332" spans="2:3" ht="13.5">
      <c r="B332" s="20"/>
      <c r="C332" s="20"/>
    </row>
    <row r="333" spans="2:3" ht="13.5">
      <c r="B333" s="20"/>
      <c r="C333" s="20"/>
    </row>
    <row r="334" spans="2:3" ht="13.5">
      <c r="B334" s="20"/>
      <c r="C334" s="20"/>
    </row>
    <row r="335" spans="2:3" ht="13.5">
      <c r="B335" s="20"/>
      <c r="C335" s="20"/>
    </row>
    <row r="336" spans="2:3" ht="13.5">
      <c r="B336" s="20"/>
      <c r="C336" s="20"/>
    </row>
    <row r="337" spans="2:3" ht="13.5">
      <c r="B337" s="20"/>
      <c r="C337" s="20"/>
    </row>
    <row r="338" spans="2:3" ht="13.5">
      <c r="B338" s="20"/>
      <c r="C338" s="20"/>
    </row>
    <row r="339" spans="2:3" ht="13.5">
      <c r="B339" s="20"/>
      <c r="C339" s="20"/>
    </row>
    <row r="340" spans="2:3" ht="13.5">
      <c r="B340" s="20"/>
      <c r="C340" s="20"/>
    </row>
    <row r="341" spans="2:3" ht="13.5">
      <c r="B341" s="20"/>
      <c r="C341" s="20"/>
    </row>
    <row r="342" spans="2:3" ht="13.5">
      <c r="B342" s="20"/>
      <c r="C342" s="20"/>
    </row>
    <row r="343" spans="2:3" ht="13.5">
      <c r="B343" s="20"/>
      <c r="C343" s="20"/>
    </row>
    <row r="344" spans="2:3" ht="13.5">
      <c r="B344" s="20"/>
      <c r="C344" s="20"/>
    </row>
    <row r="345" spans="2:3" ht="13.5">
      <c r="B345" s="20"/>
      <c r="C345" s="20"/>
    </row>
    <row r="346" spans="2:3" ht="13.5">
      <c r="B346" s="20"/>
      <c r="C346" s="20"/>
    </row>
    <row r="347" spans="2:3" ht="13.5">
      <c r="B347" s="20"/>
      <c r="C347" s="20"/>
    </row>
    <row r="348" spans="2:3" ht="13.5">
      <c r="B348" s="20"/>
      <c r="C348" s="20"/>
    </row>
    <row r="349" spans="2:3" ht="13.5">
      <c r="B349" s="20"/>
      <c r="C349" s="20"/>
    </row>
    <row r="350" spans="2:3" ht="13.5">
      <c r="B350" s="20"/>
      <c r="C350" s="20"/>
    </row>
    <row r="351" spans="2:3" ht="13.5">
      <c r="B351" s="20"/>
      <c r="C351" s="20"/>
    </row>
    <row r="352" spans="2:3" ht="13.5">
      <c r="B352" s="20"/>
      <c r="C352" s="20"/>
    </row>
    <row r="353" spans="2:3" ht="13.5">
      <c r="B353" s="20"/>
      <c r="C353" s="20"/>
    </row>
    <row r="354" spans="2:3" ht="13.5">
      <c r="B354" s="20"/>
      <c r="C354" s="20"/>
    </row>
    <row r="355" spans="2:3" ht="13.5">
      <c r="B355" s="20"/>
      <c r="C355" s="20"/>
    </row>
    <row r="356" spans="2:3" ht="13.5">
      <c r="B356" s="20"/>
      <c r="C356" s="20"/>
    </row>
    <row r="357" spans="2:3" ht="13.5">
      <c r="B357" s="20"/>
      <c r="C357" s="20"/>
    </row>
    <row r="358" spans="2:3" ht="13.5">
      <c r="B358" s="20"/>
      <c r="C358" s="20"/>
    </row>
    <row r="359" spans="2:3" ht="13.5">
      <c r="B359" s="20"/>
      <c r="C359" s="20"/>
    </row>
    <row r="360" spans="2:3" ht="13.5">
      <c r="B360" s="20"/>
      <c r="C360" s="20"/>
    </row>
    <row r="361" spans="2:3" ht="13.5">
      <c r="B361" s="20"/>
      <c r="C361" s="20"/>
    </row>
    <row r="362" spans="2:3" ht="13.5">
      <c r="B362" s="20"/>
      <c r="C362" s="20"/>
    </row>
    <row r="363" spans="2:3" ht="13.5">
      <c r="B363" s="20"/>
      <c r="C363" s="20"/>
    </row>
    <row r="364" spans="2:3" ht="13.5">
      <c r="B364" s="20"/>
      <c r="C364" s="20"/>
    </row>
    <row r="365" spans="2:3" ht="13.5">
      <c r="B365" s="20"/>
      <c r="C365" s="20"/>
    </row>
    <row r="366" spans="2:3" ht="13.5">
      <c r="B366" s="20"/>
      <c r="C366" s="20"/>
    </row>
    <row r="367" spans="2:3" ht="13.5">
      <c r="B367" s="20"/>
      <c r="C367" s="20"/>
    </row>
    <row r="368" spans="2:3" ht="13.5">
      <c r="B368" s="20"/>
      <c r="C368" s="20"/>
    </row>
    <row r="369" spans="2:3" ht="13.5">
      <c r="B369" s="20"/>
      <c r="C369" s="20"/>
    </row>
    <row r="370" spans="2:3" ht="13.5">
      <c r="B370" s="20"/>
      <c r="C370" s="20"/>
    </row>
    <row r="371" spans="2:3" ht="13.5">
      <c r="B371" s="20"/>
      <c r="C371" s="20"/>
    </row>
    <row r="372" spans="2:3" ht="13.5">
      <c r="B372" s="20"/>
      <c r="C372" s="20"/>
    </row>
    <row r="373" spans="2:3" ht="13.5">
      <c r="B373" s="20"/>
      <c r="C373" s="20"/>
    </row>
    <row r="374" spans="2:3" ht="13.5">
      <c r="B374" s="20"/>
      <c r="C374" s="20"/>
    </row>
    <row r="375" spans="2:3" ht="13.5">
      <c r="B375" s="20"/>
      <c r="C375" s="20"/>
    </row>
    <row r="376" spans="2:3" ht="13.5">
      <c r="B376" s="20"/>
      <c r="C376" s="20"/>
    </row>
    <row r="377" spans="2:3" ht="13.5">
      <c r="B377" s="20"/>
      <c r="C377" s="20"/>
    </row>
    <row r="378" spans="2:3" ht="13.5">
      <c r="B378" s="20"/>
      <c r="C378" s="20"/>
    </row>
    <row r="379" spans="2:3" ht="13.5">
      <c r="B379" s="20"/>
      <c r="C379" s="20"/>
    </row>
    <row r="380" spans="2:3" ht="13.5">
      <c r="B380" s="20"/>
      <c r="C380" s="20"/>
    </row>
    <row r="381" spans="2:3" ht="13.5">
      <c r="B381" s="20"/>
      <c r="C381" s="20"/>
    </row>
    <row r="382" spans="2:3" ht="13.5">
      <c r="B382" s="20"/>
      <c r="C382" s="20"/>
    </row>
    <row r="383" spans="2:3" ht="13.5">
      <c r="B383" s="20"/>
      <c r="C383" s="20"/>
    </row>
    <row r="384" spans="2:3" ht="13.5">
      <c r="B384" s="20"/>
      <c r="C384" s="20"/>
    </row>
    <row r="385" spans="2:3" ht="13.5">
      <c r="B385" s="20"/>
      <c r="C385" s="20"/>
    </row>
    <row r="386" spans="2:3" ht="13.5">
      <c r="B386" s="20"/>
      <c r="C386" s="20"/>
    </row>
    <row r="387" spans="2:3" ht="13.5">
      <c r="B387" s="20"/>
      <c r="C387" s="20"/>
    </row>
    <row r="388" spans="2:3" ht="13.5">
      <c r="B388" s="20"/>
      <c r="C388" s="20"/>
    </row>
    <row r="389" spans="2:3" ht="13.5">
      <c r="B389" s="20"/>
      <c r="C389" s="20"/>
    </row>
    <row r="390" spans="2:3" ht="13.5">
      <c r="B390" s="20"/>
      <c r="C390" s="20"/>
    </row>
    <row r="391" spans="2:3" ht="13.5">
      <c r="B391" s="20"/>
      <c r="C391" s="20"/>
    </row>
    <row r="392" spans="2:3" ht="13.5">
      <c r="B392" s="20"/>
      <c r="C392" s="20"/>
    </row>
    <row r="393" spans="2:3" ht="13.5">
      <c r="B393" s="20"/>
      <c r="C393" s="20"/>
    </row>
    <row r="394" spans="2:3" ht="13.5">
      <c r="B394" s="20"/>
      <c r="C394" s="20"/>
    </row>
    <row r="395" spans="2:3" ht="13.5">
      <c r="B395" s="20"/>
      <c r="C395" s="20"/>
    </row>
    <row r="396" spans="2:3" ht="13.5">
      <c r="B396" s="20"/>
      <c r="C396" s="20"/>
    </row>
    <row r="397" spans="2:3" ht="13.5">
      <c r="B397" s="20"/>
      <c r="C397" s="20"/>
    </row>
    <row r="398" spans="2:3" ht="13.5">
      <c r="B398" s="20"/>
      <c r="C398" s="20"/>
    </row>
  </sheetData>
  <mergeCells count="14">
    <mergeCell ref="B4:C4"/>
    <mergeCell ref="A6:C6"/>
    <mergeCell ref="A4:A5"/>
    <mergeCell ref="A24:C24"/>
    <mergeCell ref="A126:C126"/>
    <mergeCell ref="A135:C135"/>
    <mergeCell ref="A34:C34"/>
    <mergeCell ref="A67:C67"/>
    <mergeCell ref="A79:C79"/>
    <mergeCell ref="A112:C112"/>
    <mergeCell ref="A88:C88"/>
    <mergeCell ref="A103:C103"/>
    <mergeCell ref="A45:C45"/>
    <mergeCell ref="A56:C5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2" manualBreakCount="2">
    <brk id="44" max="2" man="1"/>
    <brk id="10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2" customWidth="1"/>
    <col min="2" max="5" width="14.25390625" style="2" customWidth="1"/>
    <col min="6" max="7" width="9.25390625" style="2" customWidth="1"/>
    <col min="8" max="16384" width="9.00390625" style="2" customWidth="1"/>
  </cols>
  <sheetData>
    <row r="1" ht="13.5">
      <c r="A1" s="294" t="s">
        <v>645</v>
      </c>
    </row>
    <row r="2" ht="13.5">
      <c r="A2" s="10" t="s">
        <v>587</v>
      </c>
    </row>
    <row r="3" ht="14.25" thickBot="1">
      <c r="F3" s="2" t="s">
        <v>136</v>
      </c>
    </row>
    <row r="4" spans="1:7" ht="14.25" thickTop="1">
      <c r="A4" s="299" t="s">
        <v>141</v>
      </c>
      <c r="B4" s="299" t="s">
        <v>408</v>
      </c>
      <c r="C4" s="314"/>
      <c r="D4" s="314" t="s">
        <v>409</v>
      </c>
      <c r="E4" s="314"/>
      <c r="F4" s="314" t="s">
        <v>172</v>
      </c>
      <c r="G4" s="300"/>
    </row>
    <row r="5" spans="1:7" ht="13.5">
      <c r="A5" s="307"/>
      <c r="B5" s="4" t="s">
        <v>614</v>
      </c>
      <c r="C5" s="135" t="s">
        <v>615</v>
      </c>
      <c r="D5" s="4" t="s">
        <v>614</v>
      </c>
      <c r="E5" s="135" t="s">
        <v>615</v>
      </c>
      <c r="F5" s="65" t="s">
        <v>614</v>
      </c>
      <c r="G5" s="138" t="s">
        <v>615</v>
      </c>
    </row>
    <row r="6" spans="1:7" ht="13.5">
      <c r="A6" s="23"/>
      <c r="B6" s="61"/>
      <c r="C6" s="136"/>
      <c r="D6" s="66"/>
      <c r="E6" s="136"/>
      <c r="F6" s="67" t="s">
        <v>613</v>
      </c>
      <c r="G6" s="139" t="s">
        <v>613</v>
      </c>
    </row>
    <row r="7" spans="1:7" ht="13.5" customHeight="1">
      <c r="A7" s="7" t="s">
        <v>410</v>
      </c>
      <c r="B7" s="73">
        <v>30472199</v>
      </c>
      <c r="C7" s="137">
        <v>29514951</v>
      </c>
      <c r="D7" s="73">
        <v>28925942</v>
      </c>
      <c r="E7" s="137">
        <v>27937959</v>
      </c>
      <c r="F7" s="92">
        <v>94.92567963342586</v>
      </c>
      <c r="G7" s="140">
        <v>94.65697232565286</v>
      </c>
    </row>
    <row r="8" spans="1:7" ht="13.5" customHeight="1">
      <c r="A8" s="93" t="s">
        <v>411</v>
      </c>
      <c r="B8" s="73">
        <v>15690430</v>
      </c>
      <c r="C8" s="137">
        <v>15721257</v>
      </c>
      <c r="D8" s="73">
        <v>14209441</v>
      </c>
      <c r="E8" s="137">
        <v>14220927</v>
      </c>
      <c r="F8" s="92">
        <v>90.56119558227532</v>
      </c>
      <c r="G8" s="140">
        <v>90.45667913195491</v>
      </c>
    </row>
    <row r="9" spans="1:7" ht="13.5" customHeight="1">
      <c r="A9" s="93" t="s">
        <v>412</v>
      </c>
      <c r="B9" s="73">
        <v>5480073</v>
      </c>
      <c r="C9" s="137">
        <v>5963792</v>
      </c>
      <c r="D9" s="73">
        <v>5414808</v>
      </c>
      <c r="E9" s="137">
        <v>5887130</v>
      </c>
      <c r="F9" s="92">
        <v>98.80904871157739</v>
      </c>
      <c r="G9" s="140">
        <v>98.71454269364189</v>
      </c>
    </row>
    <row r="10" spans="1:7" ht="13.5" customHeight="1">
      <c r="A10" s="93" t="s">
        <v>413</v>
      </c>
      <c r="B10" s="73">
        <v>9301695</v>
      </c>
      <c r="C10" s="137">
        <v>7829902</v>
      </c>
      <c r="D10" s="73">
        <v>9301693</v>
      </c>
      <c r="E10" s="137">
        <v>7829902</v>
      </c>
      <c r="F10" s="92">
        <v>99.99997849854248</v>
      </c>
      <c r="G10" s="140">
        <v>100</v>
      </c>
    </row>
    <row r="11" spans="1:7" ht="13.5" customHeight="1">
      <c r="A11" s="7" t="s">
        <v>414</v>
      </c>
      <c r="B11" s="73">
        <v>28694644</v>
      </c>
      <c r="C11" s="137">
        <v>30753561</v>
      </c>
      <c r="D11" s="73">
        <v>28324033</v>
      </c>
      <c r="E11" s="137">
        <v>30281441</v>
      </c>
      <c r="F11" s="92">
        <v>98.70843144107312</v>
      </c>
      <c r="G11" s="140">
        <v>98.46482818688867</v>
      </c>
    </row>
    <row r="12" spans="1:7" ht="13.5" customHeight="1">
      <c r="A12" s="93" t="s">
        <v>415</v>
      </c>
      <c r="B12" s="73">
        <v>1523170</v>
      </c>
      <c r="C12" s="137">
        <v>1543848</v>
      </c>
      <c r="D12" s="73">
        <v>1336781</v>
      </c>
      <c r="E12" s="137">
        <v>1343276</v>
      </c>
      <c r="F12" s="92">
        <v>87.76308619523756</v>
      </c>
      <c r="G12" s="140">
        <v>87.0083065172219</v>
      </c>
    </row>
    <row r="13" spans="1:7" ht="13.5" customHeight="1">
      <c r="A13" s="93" t="s">
        <v>412</v>
      </c>
      <c r="B13" s="73">
        <v>27171474</v>
      </c>
      <c r="C13" s="137">
        <v>29209714</v>
      </c>
      <c r="D13" s="73">
        <v>26987252</v>
      </c>
      <c r="E13" s="137">
        <v>28938165</v>
      </c>
      <c r="F13" s="92">
        <v>99.32200218508572</v>
      </c>
      <c r="G13" s="140">
        <v>99.07034694006246</v>
      </c>
    </row>
    <row r="14" spans="1:7" ht="13.5" customHeight="1">
      <c r="A14" s="7" t="s">
        <v>416</v>
      </c>
      <c r="B14" s="73">
        <v>9517881</v>
      </c>
      <c r="C14" s="137">
        <v>8956049</v>
      </c>
      <c r="D14" s="73">
        <v>9517881</v>
      </c>
      <c r="E14" s="137">
        <v>8956049</v>
      </c>
      <c r="F14" s="92">
        <v>100</v>
      </c>
      <c r="G14" s="140">
        <v>100</v>
      </c>
    </row>
    <row r="15" spans="1:7" ht="13.5" customHeight="1">
      <c r="A15" s="7" t="s">
        <v>417</v>
      </c>
      <c r="B15" s="73">
        <v>5000641</v>
      </c>
      <c r="C15" s="137">
        <v>4903619</v>
      </c>
      <c r="D15" s="73">
        <v>3871488</v>
      </c>
      <c r="E15" s="137">
        <v>3710918</v>
      </c>
      <c r="F15" s="92">
        <v>77.41983477718156</v>
      </c>
      <c r="G15" s="140">
        <v>75.67712744403674</v>
      </c>
    </row>
    <row r="16" spans="1:7" ht="13.5" customHeight="1">
      <c r="A16" s="7" t="s">
        <v>418</v>
      </c>
      <c r="B16" s="73">
        <v>1985580</v>
      </c>
      <c r="C16" s="137">
        <v>1953595</v>
      </c>
      <c r="D16" s="73">
        <v>1985580</v>
      </c>
      <c r="E16" s="137">
        <v>1953595</v>
      </c>
      <c r="F16" s="92">
        <v>100</v>
      </c>
      <c r="G16" s="140">
        <v>100</v>
      </c>
    </row>
    <row r="17" spans="1:7" ht="13.5" customHeight="1">
      <c r="A17" s="7" t="s">
        <v>419</v>
      </c>
      <c r="B17" s="73">
        <v>1337174</v>
      </c>
      <c r="C17" s="137">
        <v>1350638</v>
      </c>
      <c r="D17" s="73">
        <v>1288155</v>
      </c>
      <c r="E17" s="137">
        <v>1257754</v>
      </c>
      <c r="F17" s="94">
        <v>96.33413452549931</v>
      </c>
      <c r="G17" s="140">
        <v>93.12295374482281</v>
      </c>
    </row>
    <row r="18" spans="1:7" ht="13.5" customHeight="1">
      <c r="A18" s="7" t="s">
        <v>420</v>
      </c>
      <c r="B18" s="73" t="s">
        <v>211</v>
      </c>
      <c r="C18" s="137" t="s">
        <v>211</v>
      </c>
      <c r="D18" s="73" t="s">
        <v>211</v>
      </c>
      <c r="E18" s="137" t="s">
        <v>211</v>
      </c>
      <c r="F18" s="92" t="s">
        <v>211</v>
      </c>
      <c r="G18" s="140" t="s">
        <v>211</v>
      </c>
    </row>
    <row r="19" spans="1:7" ht="13.5" customHeight="1">
      <c r="A19" s="7" t="s">
        <v>421</v>
      </c>
      <c r="B19" s="73">
        <v>15864803</v>
      </c>
      <c r="C19" s="137">
        <v>15952235</v>
      </c>
      <c r="D19" s="73">
        <v>15066189</v>
      </c>
      <c r="E19" s="137">
        <v>15125267</v>
      </c>
      <c r="F19" s="92">
        <v>94.96612721885043</v>
      </c>
      <c r="G19" s="140">
        <v>94.81597406256867</v>
      </c>
    </row>
    <row r="20" spans="1:7" ht="13.5" customHeight="1">
      <c r="A20" s="7" t="s">
        <v>422</v>
      </c>
      <c r="B20" s="73">
        <v>2285</v>
      </c>
      <c r="C20" s="137">
        <v>3099</v>
      </c>
      <c r="D20" s="73">
        <v>933</v>
      </c>
      <c r="E20" s="137">
        <v>1666</v>
      </c>
      <c r="F20" s="92">
        <v>40.83150984682714</v>
      </c>
      <c r="G20" s="140">
        <v>53.759277186189095</v>
      </c>
    </row>
    <row r="21" spans="1:7" ht="13.5" customHeight="1">
      <c r="A21" s="7" t="s">
        <v>423</v>
      </c>
      <c r="B21" s="73">
        <v>48831</v>
      </c>
      <c r="C21" s="137">
        <v>45114</v>
      </c>
      <c r="D21" s="73">
        <v>48831</v>
      </c>
      <c r="E21" s="137">
        <v>45114</v>
      </c>
      <c r="F21" s="92">
        <v>100</v>
      </c>
      <c r="G21" s="140">
        <v>100</v>
      </c>
    </row>
    <row r="22" spans="1:7" ht="13.5" customHeight="1">
      <c r="A22" s="7" t="s">
        <v>424</v>
      </c>
      <c r="B22" s="73">
        <v>56091</v>
      </c>
      <c r="C22" s="127" t="s">
        <v>211</v>
      </c>
      <c r="D22" s="73">
        <v>56091</v>
      </c>
      <c r="E22" s="137" t="s">
        <v>211</v>
      </c>
      <c r="F22" s="73">
        <v>100</v>
      </c>
      <c r="G22" s="140" t="s">
        <v>211</v>
      </c>
    </row>
    <row r="23" spans="1:7" ht="13.5" customHeight="1">
      <c r="A23" s="7" t="s">
        <v>425</v>
      </c>
      <c r="B23" s="73">
        <v>3588007</v>
      </c>
      <c r="C23" s="137">
        <v>3402338</v>
      </c>
      <c r="D23" s="73">
        <v>3588007</v>
      </c>
      <c r="E23" s="137">
        <v>3402338</v>
      </c>
      <c r="F23" s="92">
        <v>100</v>
      </c>
      <c r="G23" s="140">
        <v>100</v>
      </c>
    </row>
    <row r="24" spans="1:7" ht="13.5" customHeight="1">
      <c r="A24" s="7" t="s">
        <v>426</v>
      </c>
      <c r="B24" s="73">
        <v>9521964</v>
      </c>
      <c r="C24" s="137">
        <v>9112140</v>
      </c>
      <c r="D24" s="73">
        <v>9299317</v>
      </c>
      <c r="E24" s="137">
        <v>8885184</v>
      </c>
      <c r="F24" s="92">
        <v>97.6617533945728</v>
      </c>
      <c r="G24" s="140">
        <v>97.50930077896082</v>
      </c>
    </row>
    <row r="25" spans="1:7" ht="13.5" customHeight="1">
      <c r="A25" s="7" t="s">
        <v>427</v>
      </c>
      <c r="B25" s="73">
        <v>32985</v>
      </c>
      <c r="C25" s="137">
        <v>30610</v>
      </c>
      <c r="D25" s="73">
        <v>32985</v>
      </c>
      <c r="E25" s="137">
        <v>30611</v>
      </c>
      <c r="F25" s="92">
        <v>100</v>
      </c>
      <c r="G25" s="140">
        <v>100.0032669062398</v>
      </c>
    </row>
    <row r="26" spans="1:7" ht="13.5" customHeight="1">
      <c r="A26" s="7" t="s">
        <v>428</v>
      </c>
      <c r="B26" s="73">
        <v>144575</v>
      </c>
      <c r="C26" s="137">
        <v>36859</v>
      </c>
      <c r="D26" s="73">
        <v>103669</v>
      </c>
      <c r="E26" s="137">
        <v>5671</v>
      </c>
      <c r="F26" s="92">
        <v>71.70603492996715</v>
      </c>
      <c r="G26" s="140">
        <v>15.385658862150356</v>
      </c>
    </row>
    <row r="27" spans="1:7" ht="13.5" customHeight="1">
      <c r="A27" s="7"/>
      <c r="B27" s="73"/>
      <c r="C27" s="137"/>
      <c r="D27" s="73"/>
      <c r="E27" s="137"/>
      <c r="F27" s="92"/>
      <c r="G27" s="140"/>
    </row>
    <row r="28" spans="1:7" ht="13.5" customHeight="1">
      <c r="A28" s="95" t="s">
        <v>429</v>
      </c>
      <c r="B28" s="77">
        <v>106267659</v>
      </c>
      <c r="C28" s="126">
        <v>106014809</v>
      </c>
      <c r="D28" s="77">
        <v>102109100</v>
      </c>
      <c r="E28" s="126">
        <v>101593567</v>
      </c>
      <c r="F28" s="96">
        <v>96.08671251523477</v>
      </c>
      <c r="G28" s="141">
        <v>95.82959961754023</v>
      </c>
    </row>
    <row r="29" ht="13.5" customHeight="1">
      <c r="D29" s="174" t="s">
        <v>430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4">
    <mergeCell ref="A4:A5"/>
    <mergeCell ref="B4:C4"/>
    <mergeCell ref="D4:E4"/>
    <mergeCell ref="F4:G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00390625" style="2" customWidth="1"/>
    <col min="2" max="4" width="22.125" style="2" customWidth="1"/>
    <col min="5" max="10" width="15.00390625" style="2" customWidth="1"/>
    <col min="11" max="16384" width="9.00390625" style="2" customWidth="1"/>
  </cols>
  <sheetData>
    <row r="1" ht="13.5">
      <c r="A1" s="294" t="s">
        <v>645</v>
      </c>
    </row>
    <row r="2" ht="13.5">
      <c r="A2" s="10" t="s">
        <v>590</v>
      </c>
    </row>
    <row r="3" ht="14.25" thickBot="1">
      <c r="I3" s="2" t="s">
        <v>168</v>
      </c>
    </row>
    <row r="4" spans="1:10" ht="14.25" thickTop="1">
      <c r="A4" s="299" t="s">
        <v>141</v>
      </c>
      <c r="B4" s="314" t="s">
        <v>591</v>
      </c>
      <c r="C4" s="314"/>
      <c r="D4" s="315"/>
      <c r="E4" s="299" t="s">
        <v>592</v>
      </c>
      <c r="F4" s="314"/>
      <c r="G4" s="315"/>
      <c r="H4" s="316" t="s">
        <v>616</v>
      </c>
      <c r="I4" s="316"/>
      <c r="J4" s="317"/>
    </row>
    <row r="5" spans="1:10" ht="13.5">
      <c r="A5" s="307"/>
      <c r="B5" s="308" t="s">
        <v>431</v>
      </c>
      <c r="C5" s="308"/>
      <c r="D5" s="309" t="s">
        <v>169</v>
      </c>
      <c r="E5" s="307" t="s">
        <v>431</v>
      </c>
      <c r="F5" s="308"/>
      <c r="G5" s="309" t="s">
        <v>169</v>
      </c>
      <c r="H5" s="318" t="s">
        <v>431</v>
      </c>
      <c r="I5" s="318"/>
      <c r="J5" s="319" t="s">
        <v>169</v>
      </c>
    </row>
    <row r="6" spans="1:10" ht="13.5" customHeight="1">
      <c r="A6" s="307"/>
      <c r="B6" s="62" t="s">
        <v>432</v>
      </c>
      <c r="C6" s="62" t="s">
        <v>170</v>
      </c>
      <c r="D6" s="309"/>
      <c r="E6" s="63" t="s">
        <v>433</v>
      </c>
      <c r="F6" s="62" t="s">
        <v>170</v>
      </c>
      <c r="G6" s="309"/>
      <c r="H6" s="144" t="s">
        <v>433</v>
      </c>
      <c r="I6" s="144" t="s">
        <v>170</v>
      </c>
      <c r="J6" s="319"/>
    </row>
    <row r="7" spans="1:10" ht="13.5" customHeight="1">
      <c r="A7" s="7" t="s">
        <v>434</v>
      </c>
      <c r="B7" s="97">
        <v>334528446</v>
      </c>
      <c r="C7" s="97">
        <v>317666688</v>
      </c>
      <c r="D7" s="97">
        <v>652195134</v>
      </c>
      <c r="E7" s="230">
        <v>367493427</v>
      </c>
      <c r="F7" s="230">
        <v>304422573</v>
      </c>
      <c r="G7" s="230">
        <v>671916000</v>
      </c>
      <c r="H7" s="195">
        <f>SUM(H8:H24)</f>
        <v>396050771</v>
      </c>
      <c r="I7" s="196">
        <f>J7-H7</f>
        <v>307241608</v>
      </c>
      <c r="J7" s="195">
        <f>SUM(J8:J24)</f>
        <v>703292379</v>
      </c>
    </row>
    <row r="8" spans="1:10" ht="13.5" customHeight="1">
      <c r="A8" s="93" t="s">
        <v>435</v>
      </c>
      <c r="B8" s="22">
        <v>186997410</v>
      </c>
      <c r="C8" s="22">
        <v>54204628</v>
      </c>
      <c r="D8" s="22">
        <v>241202038</v>
      </c>
      <c r="E8" s="231">
        <v>214560361</v>
      </c>
      <c r="F8" s="231">
        <v>46701928</v>
      </c>
      <c r="G8" s="231">
        <v>261262289</v>
      </c>
      <c r="H8" s="196">
        <v>234719916</v>
      </c>
      <c r="I8" s="196">
        <f>J8-H8</f>
        <v>38613860</v>
      </c>
      <c r="J8" s="196">
        <v>273333776</v>
      </c>
    </row>
    <row r="9" spans="1:10" ht="13.5" customHeight="1">
      <c r="A9" s="93" t="s">
        <v>436</v>
      </c>
      <c r="B9" s="22">
        <v>54725240</v>
      </c>
      <c r="C9" s="22">
        <v>217207191</v>
      </c>
      <c r="D9" s="22">
        <v>271932431</v>
      </c>
      <c r="E9" s="231">
        <v>65845825</v>
      </c>
      <c r="F9" s="231">
        <v>210880310</v>
      </c>
      <c r="G9" s="231">
        <v>276726135</v>
      </c>
      <c r="H9" s="196">
        <v>76070435</v>
      </c>
      <c r="I9" s="196">
        <f>J9-H9</f>
        <v>211172505</v>
      </c>
      <c r="J9" s="196">
        <v>287242940</v>
      </c>
    </row>
    <row r="10" spans="1:10" ht="13.5" customHeight="1">
      <c r="A10" s="93" t="s">
        <v>437</v>
      </c>
      <c r="B10" s="22">
        <v>8776595</v>
      </c>
      <c r="C10" s="22">
        <v>8344446</v>
      </c>
      <c r="D10" s="22">
        <v>17121041</v>
      </c>
      <c r="E10" s="231">
        <v>9319384</v>
      </c>
      <c r="F10" s="231">
        <v>7789920</v>
      </c>
      <c r="G10" s="231">
        <v>17109304</v>
      </c>
      <c r="H10" s="196">
        <v>9792168</v>
      </c>
      <c r="I10" s="196">
        <f>J10-H10</f>
        <v>7391692</v>
      </c>
      <c r="J10" s="196">
        <v>17183860</v>
      </c>
    </row>
    <row r="11" spans="1:10" ht="13.5" customHeight="1">
      <c r="A11" s="93" t="s">
        <v>438</v>
      </c>
      <c r="B11" s="22">
        <v>925041</v>
      </c>
      <c r="C11" s="22" t="s">
        <v>211</v>
      </c>
      <c r="D11" s="22">
        <v>925041</v>
      </c>
      <c r="E11" s="231">
        <v>1249148</v>
      </c>
      <c r="F11" s="231">
        <v>72000</v>
      </c>
      <c r="G11" s="231">
        <v>1321148</v>
      </c>
      <c r="H11" s="196">
        <v>1172535</v>
      </c>
      <c r="I11" s="196">
        <f>J11-H11</f>
        <v>72000</v>
      </c>
      <c r="J11" s="196">
        <v>1244535</v>
      </c>
    </row>
    <row r="12" spans="1:10" ht="13.5" customHeight="1">
      <c r="A12" s="93" t="s">
        <v>439</v>
      </c>
      <c r="B12" s="22" t="s">
        <v>211</v>
      </c>
      <c r="C12" s="22">
        <v>440246</v>
      </c>
      <c r="D12" s="22">
        <v>440246</v>
      </c>
      <c r="E12" s="22" t="s">
        <v>211</v>
      </c>
      <c r="F12" s="231">
        <v>314911</v>
      </c>
      <c r="G12" s="231">
        <v>314911</v>
      </c>
      <c r="H12" s="22" t="s">
        <v>555</v>
      </c>
      <c r="I12" s="196">
        <v>189576</v>
      </c>
      <c r="J12" s="196">
        <v>189576</v>
      </c>
    </row>
    <row r="13" spans="1:10" ht="13.5" customHeight="1">
      <c r="A13" s="93" t="s">
        <v>440</v>
      </c>
      <c r="B13" s="22">
        <v>8882070</v>
      </c>
      <c r="C13" s="22" t="s">
        <v>211</v>
      </c>
      <c r="D13" s="22">
        <v>8882070</v>
      </c>
      <c r="E13" s="231">
        <v>7830128</v>
      </c>
      <c r="F13" s="22" t="s">
        <v>211</v>
      </c>
      <c r="G13" s="231">
        <v>7830128</v>
      </c>
      <c r="H13" s="196">
        <v>7224162</v>
      </c>
      <c r="I13" s="196" t="s">
        <v>555</v>
      </c>
      <c r="J13" s="196">
        <v>7224162</v>
      </c>
    </row>
    <row r="14" spans="1:10" ht="13.5" customHeight="1">
      <c r="A14" s="93" t="s">
        <v>441</v>
      </c>
      <c r="B14" s="22">
        <v>4003149</v>
      </c>
      <c r="C14" s="22">
        <v>2785676</v>
      </c>
      <c r="D14" s="22">
        <v>6788825</v>
      </c>
      <c r="E14" s="231">
        <v>3749362</v>
      </c>
      <c r="F14" s="231">
        <v>2298808</v>
      </c>
      <c r="G14" s="231">
        <v>6048170</v>
      </c>
      <c r="H14" s="196">
        <v>3469949</v>
      </c>
      <c r="I14" s="196">
        <f>J14-H14</f>
        <v>1818306</v>
      </c>
      <c r="J14" s="196">
        <v>5288255</v>
      </c>
    </row>
    <row r="15" spans="1:10" ht="13.5" customHeight="1">
      <c r="A15" s="98" t="s">
        <v>442</v>
      </c>
      <c r="B15" s="21">
        <v>4463887</v>
      </c>
      <c r="C15" s="22" t="s">
        <v>211</v>
      </c>
      <c r="D15" s="22">
        <v>4463887</v>
      </c>
      <c r="E15" s="231">
        <v>4338774</v>
      </c>
      <c r="F15" s="22" t="s">
        <v>211</v>
      </c>
      <c r="G15" s="231">
        <v>4338774</v>
      </c>
      <c r="H15" s="196">
        <v>4174440</v>
      </c>
      <c r="I15" s="196" t="s">
        <v>555</v>
      </c>
      <c r="J15" s="196">
        <v>4174440</v>
      </c>
    </row>
    <row r="16" spans="1:10" ht="13.5" customHeight="1">
      <c r="A16" s="98" t="s">
        <v>443</v>
      </c>
      <c r="B16" s="21">
        <v>854111</v>
      </c>
      <c r="C16" s="22" t="s">
        <v>211</v>
      </c>
      <c r="D16" s="22">
        <v>854111</v>
      </c>
      <c r="E16" s="231">
        <v>738649</v>
      </c>
      <c r="F16" s="22" t="s">
        <v>211</v>
      </c>
      <c r="G16" s="231">
        <v>738649</v>
      </c>
      <c r="H16" s="196">
        <v>615941</v>
      </c>
      <c r="I16" s="196" t="s">
        <v>555</v>
      </c>
      <c r="J16" s="196">
        <v>615941</v>
      </c>
    </row>
    <row r="17" spans="1:10" ht="13.5" customHeight="1">
      <c r="A17" s="98" t="s">
        <v>444</v>
      </c>
      <c r="B17" s="21">
        <v>115821</v>
      </c>
      <c r="C17" s="22" t="s">
        <v>211</v>
      </c>
      <c r="D17" s="22">
        <v>115821</v>
      </c>
      <c r="E17" s="231">
        <v>72585</v>
      </c>
      <c r="F17" s="22" t="s">
        <v>211</v>
      </c>
      <c r="G17" s="231">
        <v>72585</v>
      </c>
      <c r="H17" s="196">
        <v>41621</v>
      </c>
      <c r="I17" s="196" t="s">
        <v>555</v>
      </c>
      <c r="J17" s="196">
        <v>41621</v>
      </c>
    </row>
    <row r="18" spans="1:10" ht="13.5" customHeight="1">
      <c r="A18" s="98" t="s">
        <v>445</v>
      </c>
      <c r="B18" s="21">
        <v>4483343</v>
      </c>
      <c r="C18" s="22">
        <v>12717549</v>
      </c>
      <c r="D18" s="22">
        <v>17200892</v>
      </c>
      <c r="E18" s="231">
        <v>4767953</v>
      </c>
      <c r="F18" s="231">
        <v>14880530</v>
      </c>
      <c r="G18" s="231">
        <v>19648483</v>
      </c>
      <c r="H18" s="196">
        <v>9321961</v>
      </c>
      <c r="I18" s="196">
        <f>J18-H18</f>
        <v>17171612</v>
      </c>
      <c r="J18" s="196">
        <v>26493573</v>
      </c>
    </row>
    <row r="19" spans="1:10" ht="13.5" customHeight="1">
      <c r="A19" s="98" t="s">
        <v>446</v>
      </c>
      <c r="B19" s="21" t="s">
        <v>211</v>
      </c>
      <c r="C19" s="22">
        <v>11017952</v>
      </c>
      <c r="D19" s="22">
        <v>11017952</v>
      </c>
      <c r="E19" s="22" t="s">
        <v>211</v>
      </c>
      <c r="F19" s="231">
        <v>10030440</v>
      </c>
      <c r="G19" s="231">
        <v>10030440</v>
      </c>
      <c r="H19" s="22" t="s">
        <v>555</v>
      </c>
      <c r="I19" s="196">
        <v>8952988</v>
      </c>
      <c r="J19" s="196">
        <v>8952988</v>
      </c>
    </row>
    <row r="20" spans="1:10" ht="13.5" customHeight="1">
      <c r="A20" s="98" t="s">
        <v>447</v>
      </c>
      <c r="B20" s="21">
        <v>42492570</v>
      </c>
      <c r="C20" s="22" t="s">
        <v>211</v>
      </c>
      <c r="D20" s="22">
        <v>42492570</v>
      </c>
      <c r="E20" s="231">
        <v>39035781</v>
      </c>
      <c r="F20" s="22" t="s">
        <v>211</v>
      </c>
      <c r="G20" s="231">
        <v>39035781</v>
      </c>
      <c r="H20" s="196">
        <v>35475938</v>
      </c>
      <c r="I20" s="196" t="s">
        <v>555</v>
      </c>
      <c r="J20" s="196">
        <v>35475938</v>
      </c>
    </row>
    <row r="21" spans="1:10" ht="13.5" customHeight="1">
      <c r="A21" s="98" t="s">
        <v>448</v>
      </c>
      <c r="B21" s="21">
        <v>7933808</v>
      </c>
      <c r="C21" s="22" t="s">
        <v>211</v>
      </c>
      <c r="D21" s="22">
        <v>7933808</v>
      </c>
      <c r="E21" s="231">
        <v>6489475</v>
      </c>
      <c r="F21" s="22" t="s">
        <v>211</v>
      </c>
      <c r="G21" s="231">
        <v>6489475</v>
      </c>
      <c r="H21" s="196">
        <v>4977200</v>
      </c>
      <c r="I21" s="196" t="s">
        <v>555</v>
      </c>
      <c r="J21" s="196">
        <v>4977200</v>
      </c>
    </row>
    <row r="22" spans="1:10" ht="13.5" customHeight="1">
      <c r="A22" s="98" t="s">
        <v>449</v>
      </c>
      <c r="B22" s="21" t="s">
        <v>211</v>
      </c>
      <c r="C22" s="22">
        <v>9046100</v>
      </c>
      <c r="D22" s="22">
        <v>9046100</v>
      </c>
      <c r="E22" s="22" t="s">
        <v>211</v>
      </c>
      <c r="F22" s="231">
        <v>9522926</v>
      </c>
      <c r="G22" s="231">
        <v>9522926</v>
      </c>
      <c r="H22" s="22" t="s">
        <v>555</v>
      </c>
      <c r="I22" s="196">
        <v>10263752</v>
      </c>
      <c r="J22" s="196">
        <v>10263752</v>
      </c>
    </row>
    <row r="23" spans="1:10" ht="13.5" customHeight="1">
      <c r="A23" s="98" t="s">
        <v>450</v>
      </c>
      <c r="B23" s="21">
        <v>5398865</v>
      </c>
      <c r="C23" s="22" t="s">
        <v>211</v>
      </c>
      <c r="D23" s="22">
        <v>5398865</v>
      </c>
      <c r="E23" s="231">
        <v>4721964</v>
      </c>
      <c r="F23" s="22" t="s">
        <v>211</v>
      </c>
      <c r="G23" s="231">
        <v>4721964</v>
      </c>
      <c r="H23" s="196">
        <v>4062385</v>
      </c>
      <c r="I23" s="196" t="s">
        <v>555</v>
      </c>
      <c r="J23" s="196">
        <v>4062385</v>
      </c>
    </row>
    <row r="24" spans="1:10" ht="13.5" customHeight="1">
      <c r="A24" s="98" t="s">
        <v>451</v>
      </c>
      <c r="B24" s="21">
        <v>4476536</v>
      </c>
      <c r="C24" s="22">
        <v>1902900</v>
      </c>
      <c r="D24" s="22">
        <v>6379436</v>
      </c>
      <c r="E24" s="231">
        <v>4774038</v>
      </c>
      <c r="F24" s="231">
        <v>1930800</v>
      </c>
      <c r="G24" s="231">
        <v>6704838</v>
      </c>
      <c r="H24" s="196">
        <v>4932120</v>
      </c>
      <c r="I24" s="196">
        <f>J24-H24</f>
        <v>11595317</v>
      </c>
      <c r="J24" s="196">
        <v>16527437</v>
      </c>
    </row>
    <row r="25" spans="1:10" ht="13.5" customHeight="1">
      <c r="A25" s="99"/>
      <c r="B25" s="100"/>
      <c r="C25" s="101"/>
      <c r="D25" s="101"/>
      <c r="E25" s="232"/>
      <c r="F25" s="232"/>
      <c r="G25" s="232"/>
      <c r="H25" s="197"/>
      <c r="I25" s="197"/>
      <c r="J25" s="197"/>
    </row>
    <row r="26" spans="1:10" ht="13.5" customHeight="1">
      <c r="A26" s="99" t="s">
        <v>452</v>
      </c>
      <c r="B26" s="21">
        <v>23980622</v>
      </c>
      <c r="C26" s="22">
        <v>46203801</v>
      </c>
      <c r="D26" s="22">
        <v>70184423</v>
      </c>
      <c r="E26" s="233">
        <v>25706413</v>
      </c>
      <c r="F26" s="233">
        <v>44247440</v>
      </c>
      <c r="G26" s="231">
        <v>69953853</v>
      </c>
      <c r="H26" s="198">
        <f>SUM(H27:H33)</f>
        <v>27038535</v>
      </c>
      <c r="I26" s="196">
        <f>J26-H26</f>
        <v>42372569</v>
      </c>
      <c r="J26" s="198">
        <f>SUM(J27:J33)</f>
        <v>69411104</v>
      </c>
    </row>
    <row r="27" spans="1:10" ht="13.5" customHeight="1">
      <c r="A27" s="93" t="s">
        <v>453</v>
      </c>
      <c r="B27" s="22">
        <v>5868823</v>
      </c>
      <c r="C27" s="22">
        <v>10182246</v>
      </c>
      <c r="D27" s="22">
        <v>16051069</v>
      </c>
      <c r="E27" s="231">
        <v>6625200</v>
      </c>
      <c r="F27" s="231">
        <v>9809699</v>
      </c>
      <c r="G27" s="231">
        <v>16434899</v>
      </c>
      <c r="H27" s="196">
        <v>7241894</v>
      </c>
      <c r="I27" s="196">
        <f>J27-H27</f>
        <v>9394448</v>
      </c>
      <c r="J27" s="196">
        <v>16636342</v>
      </c>
    </row>
    <row r="28" spans="1:10" ht="13.5" customHeight="1">
      <c r="A28" s="93" t="s">
        <v>454</v>
      </c>
      <c r="B28" s="22" t="s">
        <v>211</v>
      </c>
      <c r="C28" s="22">
        <v>516262</v>
      </c>
      <c r="D28" s="22">
        <v>516262</v>
      </c>
      <c r="E28" s="22" t="s">
        <v>211</v>
      </c>
      <c r="F28" s="231">
        <v>556822</v>
      </c>
      <c r="G28" s="231">
        <v>556822</v>
      </c>
      <c r="H28" s="22" t="s">
        <v>555</v>
      </c>
      <c r="I28" s="196">
        <v>556822</v>
      </c>
      <c r="J28" s="196">
        <v>556822</v>
      </c>
    </row>
    <row r="29" spans="1:10" ht="13.5" customHeight="1">
      <c r="A29" s="93" t="s">
        <v>455</v>
      </c>
      <c r="B29" s="22" t="s">
        <v>211</v>
      </c>
      <c r="C29" s="22">
        <v>25417972</v>
      </c>
      <c r="D29" s="22">
        <v>25417972</v>
      </c>
      <c r="E29" s="22" t="s">
        <v>211</v>
      </c>
      <c r="F29" s="231">
        <v>23771202</v>
      </c>
      <c r="G29" s="231">
        <v>23771202</v>
      </c>
      <c r="H29" s="22" t="s">
        <v>555</v>
      </c>
      <c r="I29" s="196">
        <v>22451613</v>
      </c>
      <c r="J29" s="196">
        <v>22451613</v>
      </c>
    </row>
    <row r="30" spans="1:10" ht="13.5" customHeight="1">
      <c r="A30" s="93" t="s">
        <v>456</v>
      </c>
      <c r="B30" s="22" t="s">
        <v>211</v>
      </c>
      <c r="C30" s="22">
        <v>38250</v>
      </c>
      <c r="D30" s="22">
        <v>38250</v>
      </c>
      <c r="E30" s="22" t="s">
        <v>211</v>
      </c>
      <c r="F30" s="231">
        <v>65750</v>
      </c>
      <c r="G30" s="231">
        <v>65750</v>
      </c>
      <c r="H30" s="22" t="s">
        <v>555</v>
      </c>
      <c r="I30" s="196">
        <v>57750</v>
      </c>
      <c r="J30" s="196">
        <v>57750</v>
      </c>
    </row>
    <row r="31" spans="1:10" ht="13.5" customHeight="1">
      <c r="A31" s="93" t="s">
        <v>457</v>
      </c>
      <c r="B31" s="22" t="s">
        <v>211</v>
      </c>
      <c r="C31" s="22">
        <v>589775</v>
      </c>
      <c r="D31" s="22">
        <v>589775</v>
      </c>
      <c r="E31" s="22" t="s">
        <v>211</v>
      </c>
      <c r="F31" s="231">
        <v>573998</v>
      </c>
      <c r="G31" s="231">
        <v>573998</v>
      </c>
      <c r="H31" s="22" t="s">
        <v>555</v>
      </c>
      <c r="I31" s="196">
        <v>384430</v>
      </c>
      <c r="J31" s="196">
        <v>384430</v>
      </c>
    </row>
    <row r="32" spans="1:10" ht="13.5" customHeight="1">
      <c r="A32" s="93" t="s">
        <v>458</v>
      </c>
      <c r="B32" s="22">
        <v>18111799</v>
      </c>
      <c r="C32" s="22">
        <v>9459296</v>
      </c>
      <c r="D32" s="22">
        <v>27571095</v>
      </c>
      <c r="E32" s="73">
        <v>19081213</v>
      </c>
      <c r="F32" s="231">
        <v>9469969</v>
      </c>
      <c r="G32" s="231">
        <v>28551182</v>
      </c>
      <c r="H32" s="127">
        <v>19796641</v>
      </c>
      <c r="I32" s="196">
        <f>J32-H32</f>
        <v>9527506</v>
      </c>
      <c r="J32" s="196">
        <v>29324147</v>
      </c>
    </row>
    <row r="33" spans="1:10" ht="13.5" customHeight="1">
      <c r="A33" s="7"/>
      <c r="B33" s="22" t="s">
        <v>211</v>
      </c>
      <c r="C33" s="22" t="s">
        <v>211</v>
      </c>
      <c r="D33" s="22" t="s">
        <v>211</v>
      </c>
      <c r="E33" s="22" t="s">
        <v>211</v>
      </c>
      <c r="F33" s="22" t="s">
        <v>211</v>
      </c>
      <c r="G33" s="22" t="s">
        <v>211</v>
      </c>
      <c r="H33" s="22" t="s">
        <v>211</v>
      </c>
      <c r="I33" s="22" t="s">
        <v>211</v>
      </c>
      <c r="J33" s="22" t="s">
        <v>211</v>
      </c>
    </row>
    <row r="34" spans="1:10" ht="13.5" customHeight="1">
      <c r="A34" s="7" t="s">
        <v>459</v>
      </c>
      <c r="B34" s="22"/>
      <c r="C34" s="22"/>
      <c r="D34" s="22"/>
      <c r="E34" s="232"/>
      <c r="F34" s="232"/>
      <c r="G34" s="232"/>
      <c r="H34" s="197"/>
      <c r="I34" s="197"/>
      <c r="J34" s="197"/>
    </row>
    <row r="35" spans="1:10" ht="13.5" customHeight="1">
      <c r="A35" s="93" t="s">
        <v>460</v>
      </c>
      <c r="B35" s="22">
        <v>15403554</v>
      </c>
      <c r="C35" s="22">
        <v>4931552</v>
      </c>
      <c r="D35" s="22">
        <v>20335106</v>
      </c>
      <c r="E35" s="73">
        <v>28354200</v>
      </c>
      <c r="F35" s="231">
        <v>4546878</v>
      </c>
      <c r="G35" s="231">
        <v>32901078</v>
      </c>
      <c r="H35" s="127">
        <f>SUM(H36:H38)</f>
        <v>33220262</v>
      </c>
      <c r="I35" s="196">
        <f>J35-H35</f>
        <v>7370250</v>
      </c>
      <c r="J35" s="127">
        <f>SUM(J36:J38)</f>
        <v>40590512</v>
      </c>
    </row>
    <row r="36" spans="1:10" ht="13.5" customHeight="1">
      <c r="A36" s="93" t="s">
        <v>461</v>
      </c>
      <c r="B36" s="22">
        <v>3550071</v>
      </c>
      <c r="C36" s="22">
        <v>3952800</v>
      </c>
      <c r="D36" s="22">
        <v>7502871</v>
      </c>
      <c r="E36" s="73">
        <v>3199445</v>
      </c>
      <c r="F36" s="73">
        <v>3731250</v>
      </c>
      <c r="G36" s="73">
        <v>6930695</v>
      </c>
      <c r="H36" s="127">
        <v>2820605</v>
      </c>
      <c r="I36" s="196">
        <f>J36-H36</f>
        <v>3483250</v>
      </c>
      <c r="J36" s="127">
        <v>6303855</v>
      </c>
    </row>
    <row r="37" spans="1:10" ht="13.5" customHeight="1">
      <c r="A37" s="93" t="s">
        <v>462</v>
      </c>
      <c r="B37" s="22" t="s">
        <v>211</v>
      </c>
      <c r="C37" s="22">
        <v>978752</v>
      </c>
      <c r="D37" s="22">
        <v>978752</v>
      </c>
      <c r="E37" s="22" t="s">
        <v>211</v>
      </c>
      <c r="F37" s="73">
        <v>815628</v>
      </c>
      <c r="G37" s="73">
        <v>815628</v>
      </c>
      <c r="H37" s="22" t="s">
        <v>211</v>
      </c>
      <c r="I37" s="22" t="s">
        <v>211</v>
      </c>
      <c r="J37" s="22" t="s">
        <v>211</v>
      </c>
    </row>
    <row r="38" spans="1:10" ht="13.5" customHeight="1">
      <c r="A38" s="93" t="s">
        <v>463</v>
      </c>
      <c r="B38" s="22">
        <v>11853483</v>
      </c>
      <c r="C38" s="22" t="s">
        <v>211</v>
      </c>
      <c r="D38" s="22">
        <v>11853483</v>
      </c>
      <c r="E38" s="231">
        <v>25154755</v>
      </c>
      <c r="F38" s="22" t="s">
        <v>211</v>
      </c>
      <c r="G38" s="231">
        <v>25154755</v>
      </c>
      <c r="H38" s="196">
        <v>30399657</v>
      </c>
      <c r="I38" s="196">
        <f>J38-H38</f>
        <v>3887000</v>
      </c>
      <c r="J38" s="196">
        <v>34286657</v>
      </c>
    </row>
    <row r="39" spans="1:10" ht="13.5" customHeight="1">
      <c r="A39" s="7"/>
      <c r="B39" s="22"/>
      <c r="C39" s="101"/>
      <c r="D39" s="22"/>
      <c r="E39" s="232"/>
      <c r="F39" s="232"/>
      <c r="G39" s="232"/>
      <c r="H39" s="197"/>
      <c r="I39" s="197"/>
      <c r="J39" s="197"/>
    </row>
    <row r="40" spans="1:10" ht="13.5" customHeight="1">
      <c r="A40" s="121" t="s">
        <v>181</v>
      </c>
      <c r="B40" s="24">
        <v>373912622</v>
      </c>
      <c r="C40" s="24">
        <v>368802041</v>
      </c>
      <c r="D40" s="24">
        <v>742714663</v>
      </c>
      <c r="E40" s="234">
        <v>421554040</v>
      </c>
      <c r="F40" s="234">
        <v>353216891</v>
      </c>
      <c r="G40" s="234">
        <v>774770931</v>
      </c>
      <c r="H40" s="199">
        <f>H7+H26+H35</f>
        <v>456309568</v>
      </c>
      <c r="I40" s="199">
        <f>J40-H40</f>
        <v>356984427</v>
      </c>
      <c r="J40" s="199">
        <f>J7+J26+J35</f>
        <v>813293995</v>
      </c>
    </row>
    <row r="41" spans="2:10" ht="13.5" customHeight="1">
      <c r="B41" s="22"/>
      <c r="C41" s="22"/>
      <c r="D41" s="22"/>
      <c r="E41" s="22"/>
      <c r="F41" s="22"/>
      <c r="G41" s="22"/>
      <c r="H41" s="130"/>
      <c r="I41" s="130"/>
      <c r="J41" s="130"/>
    </row>
    <row r="42" ht="13.5" customHeight="1">
      <c r="I42" s="174" t="s">
        <v>171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mergeCells count="10">
    <mergeCell ref="E4:G4"/>
    <mergeCell ref="E5:F5"/>
    <mergeCell ref="G5:G6"/>
    <mergeCell ref="H4:J4"/>
    <mergeCell ref="H5:I5"/>
    <mergeCell ref="J5:J6"/>
    <mergeCell ref="A4:A6"/>
    <mergeCell ref="B4:D4"/>
    <mergeCell ref="B5:C5"/>
    <mergeCell ref="D5:D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colBreaks count="1" manualBreakCount="1">
    <brk id="4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75390625" style="2" customWidth="1"/>
    <col min="2" max="7" width="12.375" style="2" customWidth="1"/>
    <col min="8" max="16384" width="9.00390625" style="2" customWidth="1"/>
  </cols>
  <sheetData>
    <row r="1" ht="13.5">
      <c r="A1" s="294" t="s">
        <v>645</v>
      </c>
    </row>
    <row r="2" ht="13.5">
      <c r="A2" s="10" t="s">
        <v>617</v>
      </c>
    </row>
    <row r="3" ht="14.25" thickBot="1"/>
    <row r="4" spans="1:7" ht="14.25" thickTop="1">
      <c r="A4" s="299" t="s">
        <v>135</v>
      </c>
      <c r="B4" s="314" t="s">
        <v>584</v>
      </c>
      <c r="C4" s="314"/>
      <c r="D4" s="314"/>
      <c r="E4" s="316" t="s">
        <v>600</v>
      </c>
      <c r="F4" s="316"/>
      <c r="G4" s="317"/>
    </row>
    <row r="5" spans="1:7" ht="27">
      <c r="A5" s="307"/>
      <c r="B5" s="18" t="s">
        <v>464</v>
      </c>
      <c r="C5" s="18" t="s">
        <v>465</v>
      </c>
      <c r="D5" s="18" t="s">
        <v>466</v>
      </c>
      <c r="E5" s="146" t="s">
        <v>467</v>
      </c>
      <c r="F5" s="146" t="s">
        <v>468</v>
      </c>
      <c r="G5" s="147" t="s">
        <v>466</v>
      </c>
    </row>
    <row r="6" spans="1:7" ht="13.5" customHeight="1">
      <c r="A6" s="102" t="s">
        <v>469</v>
      </c>
      <c r="B6" s="229">
        <v>390238838</v>
      </c>
      <c r="C6" s="229">
        <v>372990546</v>
      </c>
      <c r="D6" s="229">
        <v>17248292</v>
      </c>
      <c r="E6" s="132">
        <v>400364810</v>
      </c>
      <c r="F6" s="132">
        <v>383775994</v>
      </c>
      <c r="G6" s="133">
        <f>E6-F6</f>
        <v>16588816</v>
      </c>
    </row>
    <row r="7" spans="1:7" ht="13.5" customHeight="1">
      <c r="A7" s="103"/>
      <c r="B7" s="224"/>
      <c r="C7" s="224"/>
      <c r="D7" s="224"/>
      <c r="E7" s="133"/>
      <c r="F7" s="133"/>
      <c r="G7" s="133"/>
    </row>
    <row r="8" spans="1:7" ht="13.5" customHeight="1">
      <c r="A8" s="104" t="s">
        <v>0</v>
      </c>
      <c r="B8" s="235">
        <v>61395192</v>
      </c>
      <c r="C8" s="235">
        <v>60036336</v>
      </c>
      <c r="D8" s="235">
        <v>1358856</v>
      </c>
      <c r="E8" s="236">
        <v>63041671</v>
      </c>
      <c r="F8" s="237">
        <v>62226507</v>
      </c>
      <c r="G8" s="133">
        <f aca="true" t="shared" si="0" ref="G8:G44">E8-F8</f>
        <v>815164</v>
      </c>
    </row>
    <row r="9" spans="1:7" ht="13.5" customHeight="1">
      <c r="A9" s="104" t="s">
        <v>1</v>
      </c>
      <c r="B9" s="235">
        <v>20248127</v>
      </c>
      <c r="C9" s="235">
        <v>19448961</v>
      </c>
      <c r="D9" s="235">
        <v>799166</v>
      </c>
      <c r="E9" s="236">
        <v>23722676</v>
      </c>
      <c r="F9" s="237">
        <v>22585022</v>
      </c>
      <c r="G9" s="133">
        <f t="shared" si="0"/>
        <v>1137654</v>
      </c>
    </row>
    <row r="10" spans="1:7" ht="13.5" customHeight="1">
      <c r="A10" s="104" t="s">
        <v>470</v>
      </c>
      <c r="B10" s="235">
        <v>11615436</v>
      </c>
      <c r="C10" s="235">
        <v>11287157</v>
      </c>
      <c r="D10" s="235">
        <v>328279</v>
      </c>
      <c r="E10" s="236">
        <v>11851551</v>
      </c>
      <c r="F10" s="237">
        <v>11451032</v>
      </c>
      <c r="G10" s="133">
        <f t="shared" si="0"/>
        <v>400519</v>
      </c>
    </row>
    <row r="11" spans="1:7" ht="13.5" customHeight="1">
      <c r="A11" s="104" t="s">
        <v>2</v>
      </c>
      <c r="B11" s="235">
        <v>15030317</v>
      </c>
      <c r="C11" s="235">
        <v>14391630</v>
      </c>
      <c r="D11" s="235">
        <v>638687</v>
      </c>
      <c r="E11" s="236">
        <v>14985775</v>
      </c>
      <c r="F11" s="237">
        <v>14087262</v>
      </c>
      <c r="G11" s="133">
        <f t="shared" si="0"/>
        <v>898513</v>
      </c>
    </row>
    <row r="12" spans="1:7" ht="13.5" customHeight="1">
      <c r="A12" s="104" t="s">
        <v>3</v>
      </c>
      <c r="B12" s="235">
        <v>11440543</v>
      </c>
      <c r="C12" s="235">
        <v>10776902</v>
      </c>
      <c r="D12" s="235">
        <v>663641</v>
      </c>
      <c r="E12" s="236">
        <v>13439834</v>
      </c>
      <c r="F12" s="237">
        <v>13074355</v>
      </c>
      <c r="G12" s="133">
        <f t="shared" si="0"/>
        <v>365479</v>
      </c>
    </row>
    <row r="13" spans="1:7" ht="13.5" customHeight="1">
      <c r="A13" s="104" t="s">
        <v>4</v>
      </c>
      <c r="B13" s="235">
        <v>14756085</v>
      </c>
      <c r="C13" s="235">
        <v>14210305</v>
      </c>
      <c r="D13" s="235">
        <v>545780</v>
      </c>
      <c r="E13" s="236">
        <v>14742641</v>
      </c>
      <c r="F13" s="237">
        <v>14255048</v>
      </c>
      <c r="G13" s="133">
        <f t="shared" si="0"/>
        <v>487593</v>
      </c>
    </row>
    <row r="14" spans="1:7" ht="13.5" customHeight="1">
      <c r="A14" s="104" t="s">
        <v>5</v>
      </c>
      <c r="B14" s="235">
        <v>14707093</v>
      </c>
      <c r="C14" s="235">
        <v>14069899</v>
      </c>
      <c r="D14" s="235">
        <v>637194</v>
      </c>
      <c r="E14" s="236">
        <v>13959451</v>
      </c>
      <c r="F14" s="237">
        <v>13446757</v>
      </c>
      <c r="G14" s="133">
        <f t="shared" si="0"/>
        <v>512694</v>
      </c>
    </row>
    <row r="15" spans="1:7" ht="13.5" customHeight="1">
      <c r="A15" s="103"/>
      <c r="B15" s="224"/>
      <c r="C15" s="224"/>
      <c r="D15" s="224"/>
      <c r="E15" s="133"/>
      <c r="F15" s="133"/>
      <c r="G15" s="133"/>
    </row>
    <row r="16" spans="1:7" ht="13.5" customHeight="1">
      <c r="A16" s="105" t="s">
        <v>471</v>
      </c>
      <c r="B16" s="224">
        <v>17878519</v>
      </c>
      <c r="C16" s="224">
        <v>16881079</v>
      </c>
      <c r="D16" s="224">
        <v>997440</v>
      </c>
      <c r="E16" s="133">
        <f>SUM(E17:E21)</f>
        <v>17764506</v>
      </c>
      <c r="F16" s="133">
        <f>SUM(F17:F21)</f>
        <v>17197298</v>
      </c>
      <c r="G16" s="133">
        <f t="shared" si="0"/>
        <v>567208</v>
      </c>
    </row>
    <row r="17" spans="1:7" ht="13.5" customHeight="1">
      <c r="A17" s="106" t="s">
        <v>472</v>
      </c>
      <c r="B17" s="235">
        <v>3593196</v>
      </c>
      <c r="C17" s="235">
        <v>3189063</v>
      </c>
      <c r="D17" s="235">
        <v>404133</v>
      </c>
      <c r="E17" s="236">
        <v>4465257</v>
      </c>
      <c r="F17" s="237">
        <v>4285123</v>
      </c>
      <c r="G17" s="133">
        <f t="shared" si="0"/>
        <v>180134</v>
      </c>
    </row>
    <row r="18" spans="1:7" ht="13.5" customHeight="1">
      <c r="A18" s="106" t="s">
        <v>6</v>
      </c>
      <c r="B18" s="235">
        <v>4342608</v>
      </c>
      <c r="C18" s="235">
        <v>4215743</v>
      </c>
      <c r="D18" s="235">
        <v>126865</v>
      </c>
      <c r="E18" s="236">
        <v>3911063</v>
      </c>
      <c r="F18" s="237">
        <v>3843815</v>
      </c>
      <c r="G18" s="133">
        <f t="shared" si="0"/>
        <v>67248</v>
      </c>
    </row>
    <row r="19" spans="1:7" ht="13.5" customHeight="1">
      <c r="A19" s="106" t="s">
        <v>7</v>
      </c>
      <c r="B19" s="235">
        <v>2306724</v>
      </c>
      <c r="C19" s="235">
        <v>2115716</v>
      </c>
      <c r="D19" s="235">
        <v>191008</v>
      </c>
      <c r="E19" s="236">
        <v>1885054</v>
      </c>
      <c r="F19" s="237">
        <v>1753644</v>
      </c>
      <c r="G19" s="133">
        <f t="shared" si="0"/>
        <v>131410</v>
      </c>
    </row>
    <row r="20" spans="1:7" ht="13.5" customHeight="1">
      <c r="A20" s="106" t="s">
        <v>8</v>
      </c>
      <c r="B20" s="235">
        <v>5548524</v>
      </c>
      <c r="C20" s="235">
        <v>5336110</v>
      </c>
      <c r="D20" s="235">
        <v>212414</v>
      </c>
      <c r="E20" s="236">
        <v>5062068</v>
      </c>
      <c r="F20" s="237">
        <v>4946770</v>
      </c>
      <c r="G20" s="133">
        <f t="shared" si="0"/>
        <v>115298</v>
      </c>
    </row>
    <row r="21" spans="1:7" ht="13.5" customHeight="1">
      <c r="A21" s="106" t="s">
        <v>9</v>
      </c>
      <c r="B21" s="235">
        <v>2087467</v>
      </c>
      <c r="C21" s="235">
        <v>2024447</v>
      </c>
      <c r="D21" s="235">
        <v>63020</v>
      </c>
      <c r="E21" s="236">
        <v>2441064</v>
      </c>
      <c r="F21" s="237">
        <v>2367946</v>
      </c>
      <c r="G21" s="133">
        <f t="shared" si="0"/>
        <v>73118</v>
      </c>
    </row>
    <row r="22" spans="1:7" ht="13.5" customHeight="1">
      <c r="A22" s="105" t="s">
        <v>473</v>
      </c>
      <c r="B22" s="224">
        <v>31211941</v>
      </c>
      <c r="C22" s="224">
        <v>29402027</v>
      </c>
      <c r="D22" s="224">
        <v>1809914</v>
      </c>
      <c r="E22" s="133">
        <f>SUM(E23:E30)</f>
        <v>33224262</v>
      </c>
      <c r="F22" s="133">
        <f>SUM(F23:F30)</f>
        <v>31444740</v>
      </c>
      <c r="G22" s="133">
        <f t="shared" si="0"/>
        <v>1779522</v>
      </c>
    </row>
    <row r="23" spans="1:7" ht="13.5" customHeight="1">
      <c r="A23" s="84" t="s">
        <v>10</v>
      </c>
      <c r="B23" s="235">
        <v>8732155</v>
      </c>
      <c r="C23" s="235">
        <v>8290618</v>
      </c>
      <c r="D23" s="235">
        <v>441537</v>
      </c>
      <c r="E23" s="236">
        <v>8900066</v>
      </c>
      <c r="F23" s="237">
        <v>8356784</v>
      </c>
      <c r="G23" s="133">
        <f t="shared" si="0"/>
        <v>543282</v>
      </c>
    </row>
    <row r="24" spans="1:7" ht="13.5" customHeight="1">
      <c r="A24" s="84" t="s">
        <v>11</v>
      </c>
      <c r="B24" s="235">
        <v>4474224</v>
      </c>
      <c r="C24" s="235">
        <v>4208557</v>
      </c>
      <c r="D24" s="235">
        <v>265667</v>
      </c>
      <c r="E24" s="236">
        <v>4515131</v>
      </c>
      <c r="F24" s="237">
        <v>4303868</v>
      </c>
      <c r="G24" s="133">
        <f t="shared" si="0"/>
        <v>211263</v>
      </c>
    </row>
    <row r="25" spans="1:7" ht="13.5" customHeight="1">
      <c r="A25" s="84" t="s">
        <v>12</v>
      </c>
      <c r="B25" s="235">
        <v>4971472</v>
      </c>
      <c r="C25" s="235">
        <v>4552330</v>
      </c>
      <c r="D25" s="235">
        <v>419142</v>
      </c>
      <c r="E25" s="236">
        <v>5711148</v>
      </c>
      <c r="F25" s="237">
        <v>5471231</v>
      </c>
      <c r="G25" s="133">
        <f t="shared" si="0"/>
        <v>239917</v>
      </c>
    </row>
    <row r="26" spans="1:7" ht="13.5" customHeight="1">
      <c r="A26" s="84" t="s">
        <v>13</v>
      </c>
      <c r="B26" s="235">
        <v>3854701</v>
      </c>
      <c r="C26" s="235">
        <v>3600688</v>
      </c>
      <c r="D26" s="235">
        <v>254013</v>
      </c>
      <c r="E26" s="236">
        <v>3906918</v>
      </c>
      <c r="F26" s="237">
        <v>3699017</v>
      </c>
      <c r="G26" s="133">
        <f t="shared" si="0"/>
        <v>207901</v>
      </c>
    </row>
    <row r="27" spans="1:7" ht="13.5" customHeight="1">
      <c r="A27" s="84" t="s">
        <v>14</v>
      </c>
      <c r="B27" s="235">
        <v>2499680</v>
      </c>
      <c r="C27" s="235">
        <v>2392328</v>
      </c>
      <c r="D27" s="235">
        <v>107352</v>
      </c>
      <c r="E27" s="236">
        <v>2661703</v>
      </c>
      <c r="F27" s="237">
        <v>2576575</v>
      </c>
      <c r="G27" s="133">
        <f t="shared" si="0"/>
        <v>85128</v>
      </c>
    </row>
    <row r="28" spans="1:7" ht="13.5" customHeight="1">
      <c r="A28" s="84" t="s">
        <v>15</v>
      </c>
      <c r="B28" s="235">
        <v>2774315</v>
      </c>
      <c r="C28" s="235">
        <v>2707390</v>
      </c>
      <c r="D28" s="235">
        <v>66925</v>
      </c>
      <c r="E28" s="236">
        <v>3126153</v>
      </c>
      <c r="F28" s="237">
        <v>2993275</v>
      </c>
      <c r="G28" s="133">
        <f t="shared" si="0"/>
        <v>132878</v>
      </c>
    </row>
    <row r="29" spans="1:7" ht="13.5" customHeight="1">
      <c r="A29" s="84" t="s">
        <v>16</v>
      </c>
      <c r="B29" s="235">
        <v>1280486</v>
      </c>
      <c r="C29" s="235">
        <v>1220874</v>
      </c>
      <c r="D29" s="235">
        <v>59612</v>
      </c>
      <c r="E29" s="236">
        <v>1098260</v>
      </c>
      <c r="F29" s="237">
        <v>944220</v>
      </c>
      <c r="G29" s="133">
        <f t="shared" si="0"/>
        <v>154040</v>
      </c>
    </row>
    <row r="30" spans="1:7" ht="13.5" customHeight="1">
      <c r="A30" s="84" t="s">
        <v>17</v>
      </c>
      <c r="B30" s="235">
        <v>2624908</v>
      </c>
      <c r="C30" s="235">
        <v>2429242</v>
      </c>
      <c r="D30" s="235">
        <v>195666</v>
      </c>
      <c r="E30" s="236">
        <v>3304883</v>
      </c>
      <c r="F30" s="237">
        <v>3099770</v>
      </c>
      <c r="G30" s="133">
        <f t="shared" si="0"/>
        <v>205113</v>
      </c>
    </row>
    <row r="31" spans="1:7" ht="13.5" customHeight="1">
      <c r="A31" s="105" t="s">
        <v>474</v>
      </c>
      <c r="B31" s="224">
        <v>15672162</v>
      </c>
      <c r="C31" s="224">
        <v>14935923</v>
      </c>
      <c r="D31" s="224">
        <v>736239</v>
      </c>
      <c r="E31" s="133">
        <f>SUM(E32:E36)</f>
        <v>15712264</v>
      </c>
      <c r="F31" s="133">
        <f>SUM(F32:F36)</f>
        <v>14545285</v>
      </c>
      <c r="G31" s="133">
        <f t="shared" si="0"/>
        <v>1166979</v>
      </c>
    </row>
    <row r="32" spans="1:7" ht="13.5" customHeight="1">
      <c r="A32" s="84" t="s">
        <v>18</v>
      </c>
      <c r="B32" s="235">
        <v>1772964</v>
      </c>
      <c r="C32" s="235">
        <v>1723089</v>
      </c>
      <c r="D32" s="235">
        <v>49875</v>
      </c>
      <c r="E32" s="236">
        <v>1850278</v>
      </c>
      <c r="F32" s="237">
        <v>1790907</v>
      </c>
      <c r="G32" s="133">
        <f t="shared" si="0"/>
        <v>59371</v>
      </c>
    </row>
    <row r="33" spans="1:7" ht="13.5" customHeight="1">
      <c r="A33" s="84" t="s">
        <v>19</v>
      </c>
      <c r="B33" s="235">
        <v>2737617</v>
      </c>
      <c r="C33" s="235">
        <v>2577724</v>
      </c>
      <c r="D33" s="235">
        <v>159893</v>
      </c>
      <c r="E33" s="236">
        <v>2705605</v>
      </c>
      <c r="F33" s="237">
        <v>2491537</v>
      </c>
      <c r="G33" s="133">
        <f t="shared" si="0"/>
        <v>214068</v>
      </c>
    </row>
    <row r="34" spans="1:7" ht="13.5" customHeight="1">
      <c r="A34" s="84" t="s">
        <v>20</v>
      </c>
      <c r="B34" s="235">
        <v>4854624</v>
      </c>
      <c r="C34" s="235">
        <v>4592891</v>
      </c>
      <c r="D34" s="235">
        <v>261733</v>
      </c>
      <c r="E34" s="236">
        <v>5361803</v>
      </c>
      <c r="F34" s="237">
        <v>4726778</v>
      </c>
      <c r="G34" s="133">
        <f t="shared" si="0"/>
        <v>635025</v>
      </c>
    </row>
    <row r="35" spans="1:7" ht="13.5" customHeight="1">
      <c r="A35" s="84" t="s">
        <v>21</v>
      </c>
      <c r="B35" s="235">
        <v>2511788</v>
      </c>
      <c r="C35" s="235">
        <v>2386930</v>
      </c>
      <c r="D35" s="235">
        <v>124858</v>
      </c>
      <c r="E35" s="236">
        <v>2245832</v>
      </c>
      <c r="F35" s="237">
        <v>2091066</v>
      </c>
      <c r="G35" s="133">
        <f t="shared" si="0"/>
        <v>154766</v>
      </c>
    </row>
    <row r="36" spans="1:7" ht="13.5" customHeight="1">
      <c r="A36" s="84" t="s">
        <v>22</v>
      </c>
      <c r="B36" s="235">
        <v>3795169</v>
      </c>
      <c r="C36" s="235">
        <v>3655289</v>
      </c>
      <c r="D36" s="235">
        <v>139880</v>
      </c>
      <c r="E36" s="236">
        <v>3548746</v>
      </c>
      <c r="F36" s="237">
        <v>3444997</v>
      </c>
      <c r="G36" s="133">
        <f t="shared" si="0"/>
        <v>103749</v>
      </c>
    </row>
    <row r="37" spans="1:7" ht="13.5" customHeight="1">
      <c r="A37" s="105" t="s">
        <v>475</v>
      </c>
      <c r="B37" s="224">
        <v>28227764</v>
      </c>
      <c r="C37" s="224">
        <v>27081604</v>
      </c>
      <c r="D37" s="224">
        <v>1146160</v>
      </c>
      <c r="E37" s="133">
        <f>SUM(E38:E44)</f>
        <v>28445820</v>
      </c>
      <c r="F37" s="133">
        <f>SUM(F38:F44)</f>
        <v>27033523</v>
      </c>
      <c r="G37" s="133">
        <f t="shared" si="0"/>
        <v>1412297</v>
      </c>
    </row>
    <row r="38" spans="1:7" ht="13.5" customHeight="1">
      <c r="A38" s="84" t="s">
        <v>23</v>
      </c>
      <c r="B38" s="235">
        <v>5417648</v>
      </c>
      <c r="C38" s="235">
        <v>5169090</v>
      </c>
      <c r="D38" s="235">
        <v>248558</v>
      </c>
      <c r="E38" s="236">
        <v>5486077</v>
      </c>
      <c r="F38" s="237">
        <v>5035805</v>
      </c>
      <c r="G38" s="133">
        <f t="shared" si="0"/>
        <v>450272</v>
      </c>
    </row>
    <row r="39" spans="1:7" ht="13.5" customHeight="1">
      <c r="A39" s="84" t="s">
        <v>24</v>
      </c>
      <c r="B39" s="235">
        <v>2960921</v>
      </c>
      <c r="C39" s="235">
        <v>2863875</v>
      </c>
      <c r="D39" s="235">
        <v>97046</v>
      </c>
      <c r="E39" s="236">
        <v>3551809</v>
      </c>
      <c r="F39" s="237">
        <v>3311440</v>
      </c>
      <c r="G39" s="133">
        <f t="shared" si="0"/>
        <v>240369</v>
      </c>
    </row>
    <row r="40" spans="1:7" ht="13.5" customHeight="1">
      <c r="A40" s="84" t="s">
        <v>25</v>
      </c>
      <c r="B40" s="235">
        <v>3309250</v>
      </c>
      <c r="C40" s="235">
        <v>3218927</v>
      </c>
      <c r="D40" s="235">
        <v>90323</v>
      </c>
      <c r="E40" s="236">
        <v>3186988</v>
      </c>
      <c r="F40" s="237">
        <v>3100976</v>
      </c>
      <c r="G40" s="133">
        <f t="shared" si="0"/>
        <v>86012</v>
      </c>
    </row>
    <row r="41" spans="1:7" ht="13.5" customHeight="1">
      <c r="A41" s="84" t="s">
        <v>26</v>
      </c>
      <c r="B41" s="235">
        <v>4056043</v>
      </c>
      <c r="C41" s="235">
        <v>3954565</v>
      </c>
      <c r="D41" s="235">
        <v>101478</v>
      </c>
      <c r="E41" s="236">
        <v>3052121</v>
      </c>
      <c r="F41" s="237">
        <v>2965060</v>
      </c>
      <c r="G41" s="133">
        <f t="shared" si="0"/>
        <v>87061</v>
      </c>
    </row>
    <row r="42" spans="1:7" ht="13.5" customHeight="1">
      <c r="A42" s="84" t="s">
        <v>27</v>
      </c>
      <c r="B42" s="235">
        <v>5213116</v>
      </c>
      <c r="C42" s="235">
        <v>4867744</v>
      </c>
      <c r="D42" s="235">
        <v>345372</v>
      </c>
      <c r="E42" s="236">
        <v>5145739</v>
      </c>
      <c r="F42" s="237">
        <v>4833135</v>
      </c>
      <c r="G42" s="133">
        <f t="shared" si="0"/>
        <v>312604</v>
      </c>
    </row>
    <row r="43" spans="1:7" ht="13.5" customHeight="1">
      <c r="A43" s="84" t="s">
        <v>28</v>
      </c>
      <c r="B43" s="235">
        <v>3965685</v>
      </c>
      <c r="C43" s="235">
        <v>3823448</v>
      </c>
      <c r="D43" s="235">
        <v>142237</v>
      </c>
      <c r="E43" s="236">
        <v>4959158</v>
      </c>
      <c r="F43" s="237">
        <v>4854026</v>
      </c>
      <c r="G43" s="133">
        <f t="shared" si="0"/>
        <v>105132</v>
      </c>
    </row>
    <row r="44" spans="1:7" s="20" customFormat="1" ht="13.5" customHeight="1">
      <c r="A44" s="200" t="s">
        <v>29</v>
      </c>
      <c r="B44" s="241">
        <v>3305101</v>
      </c>
      <c r="C44" s="235">
        <v>3183955</v>
      </c>
      <c r="D44" s="235">
        <v>121146</v>
      </c>
      <c r="E44" s="236">
        <v>3063928</v>
      </c>
      <c r="F44" s="237">
        <v>2933081</v>
      </c>
      <c r="G44" s="133">
        <f t="shared" si="0"/>
        <v>130847</v>
      </c>
    </row>
    <row r="45" spans="1:7" ht="13.5" customHeight="1">
      <c r="A45" s="105" t="s">
        <v>476</v>
      </c>
      <c r="B45" s="224">
        <v>59098038</v>
      </c>
      <c r="C45" s="224">
        <v>57032109</v>
      </c>
      <c r="D45" s="224">
        <v>2065929</v>
      </c>
      <c r="E45" s="133">
        <f>SUM(E46:E56)</f>
        <v>60734567</v>
      </c>
      <c r="F45" s="133">
        <f>SUM(F46:F56)</f>
        <v>58121551</v>
      </c>
      <c r="G45" s="133">
        <f aca="true" t="shared" si="1" ref="G45:G71">E45-F45</f>
        <v>2613016</v>
      </c>
    </row>
    <row r="46" spans="1:7" ht="13.5" customHeight="1">
      <c r="A46" s="84" t="s">
        <v>30</v>
      </c>
      <c r="B46" s="235">
        <v>8950258</v>
      </c>
      <c r="C46" s="235">
        <v>8827415</v>
      </c>
      <c r="D46" s="235">
        <v>122843</v>
      </c>
      <c r="E46" s="236">
        <v>9287194</v>
      </c>
      <c r="F46" s="237">
        <v>9213715</v>
      </c>
      <c r="G46" s="133">
        <f t="shared" si="1"/>
        <v>73479</v>
      </c>
    </row>
    <row r="47" spans="1:7" ht="13.5" customHeight="1">
      <c r="A47" s="84" t="s">
        <v>31</v>
      </c>
      <c r="B47" s="235">
        <v>5844600</v>
      </c>
      <c r="C47" s="235">
        <v>5545091</v>
      </c>
      <c r="D47" s="235">
        <v>299509</v>
      </c>
      <c r="E47" s="236">
        <v>6289088</v>
      </c>
      <c r="F47" s="237">
        <v>5976727</v>
      </c>
      <c r="G47" s="133">
        <f t="shared" si="1"/>
        <v>312361</v>
      </c>
    </row>
    <row r="48" spans="1:7" ht="13.5" customHeight="1">
      <c r="A48" s="84" t="s">
        <v>32</v>
      </c>
      <c r="B48" s="235">
        <v>3691691</v>
      </c>
      <c r="C48" s="235">
        <v>3539547</v>
      </c>
      <c r="D48" s="235">
        <v>152144</v>
      </c>
      <c r="E48" s="236">
        <v>3874641</v>
      </c>
      <c r="F48" s="237">
        <v>3772432</v>
      </c>
      <c r="G48" s="133">
        <f t="shared" si="1"/>
        <v>102209</v>
      </c>
    </row>
    <row r="49" spans="1:7" ht="13.5" customHeight="1">
      <c r="A49" s="84" t="s">
        <v>33</v>
      </c>
      <c r="B49" s="235">
        <v>6609504</v>
      </c>
      <c r="C49" s="235">
        <v>6355122</v>
      </c>
      <c r="D49" s="235">
        <v>254382</v>
      </c>
      <c r="E49" s="236">
        <v>7665800</v>
      </c>
      <c r="F49" s="237">
        <v>7276692</v>
      </c>
      <c r="G49" s="133">
        <f t="shared" si="1"/>
        <v>389108</v>
      </c>
    </row>
    <row r="50" spans="1:7" ht="13.5" customHeight="1">
      <c r="A50" s="84" t="s">
        <v>34</v>
      </c>
      <c r="B50" s="235">
        <v>5133131</v>
      </c>
      <c r="C50" s="235">
        <v>4954216</v>
      </c>
      <c r="D50" s="235">
        <v>178915</v>
      </c>
      <c r="E50" s="236">
        <v>4926542</v>
      </c>
      <c r="F50" s="237">
        <v>4750095</v>
      </c>
      <c r="G50" s="133">
        <f t="shared" si="1"/>
        <v>176447</v>
      </c>
    </row>
    <row r="51" spans="1:7" ht="13.5" customHeight="1">
      <c r="A51" s="84" t="s">
        <v>35</v>
      </c>
      <c r="B51" s="235">
        <v>4622346</v>
      </c>
      <c r="C51" s="235">
        <v>4529013</v>
      </c>
      <c r="D51" s="235">
        <v>93333</v>
      </c>
      <c r="E51" s="236">
        <v>3173031</v>
      </c>
      <c r="F51" s="237">
        <v>3085138</v>
      </c>
      <c r="G51" s="133">
        <f t="shared" si="1"/>
        <v>87893</v>
      </c>
    </row>
    <row r="52" spans="1:7" ht="13.5" customHeight="1">
      <c r="A52" s="84" t="s">
        <v>36</v>
      </c>
      <c r="B52" s="235">
        <v>6559064</v>
      </c>
      <c r="C52" s="235">
        <v>6377557</v>
      </c>
      <c r="D52" s="235">
        <v>181507</v>
      </c>
      <c r="E52" s="236">
        <v>7201982</v>
      </c>
      <c r="F52" s="237">
        <v>6992056</v>
      </c>
      <c r="G52" s="133">
        <f t="shared" si="1"/>
        <v>209926</v>
      </c>
    </row>
    <row r="53" spans="1:7" ht="13.5" customHeight="1">
      <c r="A53" s="84" t="s">
        <v>37</v>
      </c>
      <c r="B53" s="235">
        <v>1480151</v>
      </c>
      <c r="C53" s="235">
        <v>1453652</v>
      </c>
      <c r="D53" s="235">
        <v>26499</v>
      </c>
      <c r="E53" s="236">
        <v>1614146</v>
      </c>
      <c r="F53" s="237">
        <v>1566510</v>
      </c>
      <c r="G53" s="133">
        <f t="shared" si="1"/>
        <v>47636</v>
      </c>
    </row>
    <row r="54" spans="1:7" ht="13.5" customHeight="1">
      <c r="A54" s="84" t="s">
        <v>38</v>
      </c>
      <c r="B54" s="235">
        <v>4209609</v>
      </c>
      <c r="C54" s="235">
        <v>4001532</v>
      </c>
      <c r="D54" s="235">
        <v>208077</v>
      </c>
      <c r="E54" s="236">
        <v>4653433</v>
      </c>
      <c r="F54" s="237">
        <v>4255468</v>
      </c>
      <c r="G54" s="133">
        <f t="shared" si="1"/>
        <v>397965</v>
      </c>
    </row>
    <row r="55" spans="1:7" ht="13.5" customHeight="1">
      <c r="A55" s="84" t="s">
        <v>39</v>
      </c>
      <c r="B55" s="235">
        <v>6567008</v>
      </c>
      <c r="C55" s="235">
        <v>6194336</v>
      </c>
      <c r="D55" s="235">
        <v>372672</v>
      </c>
      <c r="E55" s="236">
        <v>6822299</v>
      </c>
      <c r="F55" s="237">
        <v>6150993</v>
      </c>
      <c r="G55" s="133">
        <f t="shared" si="1"/>
        <v>671306</v>
      </c>
    </row>
    <row r="56" spans="1:7" ht="13.5" customHeight="1">
      <c r="A56" s="84" t="s">
        <v>40</v>
      </c>
      <c r="B56" s="235">
        <v>5430676</v>
      </c>
      <c r="C56" s="235">
        <v>5254628</v>
      </c>
      <c r="D56" s="235">
        <v>176048</v>
      </c>
      <c r="E56" s="236">
        <v>5226411</v>
      </c>
      <c r="F56" s="237">
        <v>5081725</v>
      </c>
      <c r="G56" s="133">
        <f t="shared" si="1"/>
        <v>144686</v>
      </c>
    </row>
    <row r="57" spans="1:7" ht="13.5" customHeight="1">
      <c r="A57" s="105" t="s">
        <v>477</v>
      </c>
      <c r="B57" s="224">
        <v>42249550</v>
      </c>
      <c r="C57" s="224">
        <v>40152903</v>
      </c>
      <c r="D57" s="224">
        <v>2096647</v>
      </c>
      <c r="E57" s="133">
        <f>SUM(E58:E66)</f>
        <v>43493204</v>
      </c>
      <c r="F57" s="133">
        <f>SUM(F58:F66)</f>
        <v>41254548</v>
      </c>
      <c r="G57" s="133">
        <f t="shared" si="1"/>
        <v>2238656</v>
      </c>
    </row>
    <row r="58" spans="1:7" ht="13.5" customHeight="1">
      <c r="A58" s="84" t="s">
        <v>41</v>
      </c>
      <c r="B58" s="235">
        <v>4786127</v>
      </c>
      <c r="C58" s="235">
        <v>4603899</v>
      </c>
      <c r="D58" s="235">
        <v>182228</v>
      </c>
      <c r="E58" s="236">
        <v>4777655</v>
      </c>
      <c r="F58" s="237">
        <v>4510971</v>
      </c>
      <c r="G58" s="133">
        <f t="shared" si="1"/>
        <v>266684</v>
      </c>
    </row>
    <row r="59" spans="1:7" ht="13.5" customHeight="1">
      <c r="A59" s="84" t="s">
        <v>42</v>
      </c>
      <c r="B59" s="235">
        <v>3658710</v>
      </c>
      <c r="C59" s="235">
        <v>3421974</v>
      </c>
      <c r="D59" s="235">
        <v>236736</v>
      </c>
      <c r="E59" s="236">
        <v>3277598</v>
      </c>
      <c r="F59" s="237">
        <v>3104883</v>
      </c>
      <c r="G59" s="133">
        <f t="shared" si="1"/>
        <v>172715</v>
      </c>
    </row>
    <row r="60" spans="1:7" ht="13.5" customHeight="1">
      <c r="A60" s="84" t="s">
        <v>43</v>
      </c>
      <c r="B60" s="235">
        <v>5650459</v>
      </c>
      <c r="C60" s="235">
        <v>5539921</v>
      </c>
      <c r="D60" s="235">
        <v>110538</v>
      </c>
      <c r="E60" s="236">
        <v>4763403</v>
      </c>
      <c r="F60" s="237">
        <v>4671453</v>
      </c>
      <c r="G60" s="133">
        <f t="shared" si="1"/>
        <v>91950</v>
      </c>
    </row>
    <row r="61" spans="1:7" ht="13.5" customHeight="1">
      <c r="A61" s="84" t="s">
        <v>44</v>
      </c>
      <c r="B61" s="235">
        <v>6996639</v>
      </c>
      <c r="C61" s="235">
        <v>6717363</v>
      </c>
      <c r="D61" s="235">
        <v>279276</v>
      </c>
      <c r="E61" s="236">
        <v>8566998</v>
      </c>
      <c r="F61" s="237">
        <v>8252771</v>
      </c>
      <c r="G61" s="133">
        <f t="shared" si="1"/>
        <v>314227</v>
      </c>
    </row>
    <row r="62" spans="1:7" ht="13.5" customHeight="1">
      <c r="A62" s="84" t="s">
        <v>45</v>
      </c>
      <c r="B62" s="235">
        <v>7196012</v>
      </c>
      <c r="C62" s="235">
        <v>6796965</v>
      </c>
      <c r="D62" s="235">
        <v>399047</v>
      </c>
      <c r="E62" s="236">
        <v>7330154</v>
      </c>
      <c r="F62" s="237">
        <v>6873568</v>
      </c>
      <c r="G62" s="133">
        <f t="shared" si="1"/>
        <v>456586</v>
      </c>
    </row>
    <row r="63" spans="1:7" ht="13.5" customHeight="1">
      <c r="A63" s="84" t="s">
        <v>46</v>
      </c>
      <c r="B63" s="235">
        <v>3155976</v>
      </c>
      <c r="C63" s="235">
        <v>2760187</v>
      </c>
      <c r="D63" s="235">
        <v>395789</v>
      </c>
      <c r="E63" s="236">
        <v>4257705</v>
      </c>
      <c r="F63" s="237">
        <v>3988328</v>
      </c>
      <c r="G63" s="133">
        <f t="shared" si="1"/>
        <v>269377</v>
      </c>
    </row>
    <row r="64" spans="1:7" ht="13.5" customHeight="1">
      <c r="A64" s="84" t="s">
        <v>478</v>
      </c>
      <c r="B64" s="235">
        <v>3667569</v>
      </c>
      <c r="C64" s="235">
        <v>3471346</v>
      </c>
      <c r="D64" s="235">
        <v>196223</v>
      </c>
      <c r="E64" s="236">
        <v>3745091</v>
      </c>
      <c r="F64" s="237">
        <v>3454985</v>
      </c>
      <c r="G64" s="133">
        <f t="shared" si="1"/>
        <v>290106</v>
      </c>
    </row>
    <row r="65" spans="1:7" ht="13.5" customHeight="1">
      <c r="A65" s="84" t="s">
        <v>47</v>
      </c>
      <c r="B65" s="235">
        <v>3769856</v>
      </c>
      <c r="C65" s="235">
        <v>3630321</v>
      </c>
      <c r="D65" s="235">
        <v>139535</v>
      </c>
      <c r="E65" s="236">
        <v>4019149</v>
      </c>
      <c r="F65" s="237">
        <v>3922914</v>
      </c>
      <c r="G65" s="133">
        <f t="shared" si="1"/>
        <v>96235</v>
      </c>
    </row>
    <row r="66" spans="1:7" ht="13.5" customHeight="1">
      <c r="A66" s="84" t="s">
        <v>48</v>
      </c>
      <c r="B66" s="235">
        <v>3368202</v>
      </c>
      <c r="C66" s="235">
        <v>3210927</v>
      </c>
      <c r="D66" s="235">
        <v>157275</v>
      </c>
      <c r="E66" s="236">
        <v>2755451</v>
      </c>
      <c r="F66" s="237">
        <v>2474675</v>
      </c>
      <c r="G66" s="133">
        <f t="shared" si="1"/>
        <v>280776</v>
      </c>
    </row>
    <row r="67" spans="1:7" ht="13.5" customHeight="1">
      <c r="A67" s="105" t="s">
        <v>479</v>
      </c>
      <c r="B67" s="224">
        <v>31054796</v>
      </c>
      <c r="C67" s="224">
        <v>29299762</v>
      </c>
      <c r="D67" s="224">
        <v>1755034</v>
      </c>
      <c r="E67" s="133">
        <f>SUM(E68:E76)</f>
        <v>31245812</v>
      </c>
      <c r="F67" s="133">
        <f>SUM(F68:F76)</f>
        <v>29612339</v>
      </c>
      <c r="G67" s="133">
        <f t="shared" si="1"/>
        <v>1633473</v>
      </c>
    </row>
    <row r="68" spans="1:7" ht="13.5" customHeight="1">
      <c r="A68" s="84" t="s">
        <v>49</v>
      </c>
      <c r="B68" s="235">
        <v>2402021</v>
      </c>
      <c r="C68" s="235">
        <v>2318204</v>
      </c>
      <c r="D68" s="235">
        <v>83817</v>
      </c>
      <c r="E68" s="236">
        <v>2799925</v>
      </c>
      <c r="F68" s="237">
        <v>2700677</v>
      </c>
      <c r="G68" s="133">
        <f t="shared" si="1"/>
        <v>99248</v>
      </c>
    </row>
    <row r="69" spans="1:7" ht="13.5" customHeight="1">
      <c r="A69" s="84" t="s">
        <v>50</v>
      </c>
      <c r="B69" s="235">
        <v>2824597</v>
      </c>
      <c r="C69" s="235">
        <v>2685527</v>
      </c>
      <c r="D69" s="235">
        <v>139070</v>
      </c>
      <c r="E69" s="236">
        <v>2742412</v>
      </c>
      <c r="F69" s="237">
        <v>2464752</v>
      </c>
      <c r="G69" s="133">
        <f t="shared" si="1"/>
        <v>277660</v>
      </c>
    </row>
    <row r="70" spans="1:7" ht="13.5" customHeight="1">
      <c r="A70" s="84" t="s">
        <v>51</v>
      </c>
      <c r="B70" s="235">
        <v>2558695</v>
      </c>
      <c r="C70" s="235">
        <v>2510234</v>
      </c>
      <c r="D70" s="235">
        <v>48461</v>
      </c>
      <c r="E70" s="236">
        <v>2026972</v>
      </c>
      <c r="F70" s="237">
        <v>1908743</v>
      </c>
      <c r="G70" s="133">
        <f t="shared" si="1"/>
        <v>118229</v>
      </c>
    </row>
    <row r="71" spans="1:7" ht="13.5" customHeight="1">
      <c r="A71" s="84" t="s">
        <v>52</v>
      </c>
      <c r="B71" s="235">
        <v>3781256</v>
      </c>
      <c r="C71" s="235">
        <v>3548213</v>
      </c>
      <c r="D71" s="235">
        <v>233043</v>
      </c>
      <c r="E71" s="236">
        <v>4324098</v>
      </c>
      <c r="F71" s="237">
        <v>4148486</v>
      </c>
      <c r="G71" s="133">
        <f t="shared" si="1"/>
        <v>175612</v>
      </c>
    </row>
    <row r="72" spans="1:7" ht="13.5" customHeight="1">
      <c r="A72" s="84" t="s">
        <v>480</v>
      </c>
      <c r="B72" s="235">
        <v>6675402</v>
      </c>
      <c r="C72" s="235">
        <v>6340888</v>
      </c>
      <c r="D72" s="235">
        <v>334514</v>
      </c>
      <c r="E72" s="236">
        <v>6016046</v>
      </c>
      <c r="F72" s="237">
        <v>5683913</v>
      </c>
      <c r="G72" s="133">
        <f aca="true" t="shared" si="2" ref="G72:G80">E72-F72</f>
        <v>332133</v>
      </c>
    </row>
    <row r="73" spans="1:7" ht="13.5" customHeight="1">
      <c r="A73" s="84" t="s">
        <v>481</v>
      </c>
      <c r="B73" s="235">
        <v>6946568</v>
      </c>
      <c r="C73" s="235">
        <v>6390173</v>
      </c>
      <c r="D73" s="235">
        <v>556395</v>
      </c>
      <c r="E73" s="236">
        <v>7682244</v>
      </c>
      <c r="F73" s="237">
        <v>7319025</v>
      </c>
      <c r="G73" s="133">
        <f t="shared" si="2"/>
        <v>363219</v>
      </c>
    </row>
    <row r="74" spans="1:7" ht="13.5" customHeight="1">
      <c r="A74" s="84" t="s">
        <v>53</v>
      </c>
      <c r="B74" s="235">
        <v>2238275</v>
      </c>
      <c r="C74" s="235">
        <v>1966782</v>
      </c>
      <c r="D74" s="235">
        <v>271493</v>
      </c>
      <c r="E74" s="236">
        <v>2332470</v>
      </c>
      <c r="F74" s="237">
        <v>2157682</v>
      </c>
      <c r="G74" s="133">
        <f t="shared" si="2"/>
        <v>174788</v>
      </c>
    </row>
    <row r="75" spans="1:7" ht="13.5" customHeight="1">
      <c r="A75" s="84" t="s">
        <v>482</v>
      </c>
      <c r="B75" s="235">
        <v>1342715</v>
      </c>
      <c r="C75" s="235">
        <v>1311439</v>
      </c>
      <c r="D75" s="235">
        <v>31276</v>
      </c>
      <c r="E75" s="236">
        <v>1271086</v>
      </c>
      <c r="F75" s="237">
        <v>1229856</v>
      </c>
      <c r="G75" s="133">
        <f t="shared" si="2"/>
        <v>41230</v>
      </c>
    </row>
    <row r="76" spans="1:7" ht="13.5" customHeight="1">
      <c r="A76" s="84" t="s">
        <v>54</v>
      </c>
      <c r="B76" s="235">
        <v>2285267</v>
      </c>
      <c r="C76" s="235">
        <v>2228302</v>
      </c>
      <c r="D76" s="235">
        <v>56965</v>
      </c>
      <c r="E76" s="236">
        <v>2050559</v>
      </c>
      <c r="F76" s="237">
        <v>1999205</v>
      </c>
      <c r="G76" s="133">
        <f t="shared" si="2"/>
        <v>51354</v>
      </c>
    </row>
    <row r="77" spans="1:7" ht="13.5" customHeight="1">
      <c r="A77" s="105" t="s">
        <v>483</v>
      </c>
      <c r="B77" s="224">
        <v>15653275</v>
      </c>
      <c r="C77" s="224">
        <v>13983949</v>
      </c>
      <c r="D77" s="224">
        <v>1669326</v>
      </c>
      <c r="E77" s="133">
        <f>SUM(E78:E80)</f>
        <v>14000776</v>
      </c>
      <c r="F77" s="133">
        <f>SUM(F78:F80)</f>
        <v>13440727</v>
      </c>
      <c r="G77" s="133">
        <f t="shared" si="2"/>
        <v>560049</v>
      </c>
    </row>
    <row r="78" spans="1:7" ht="13.5" customHeight="1">
      <c r="A78" s="84" t="s">
        <v>484</v>
      </c>
      <c r="B78" s="235">
        <v>11325746</v>
      </c>
      <c r="C78" s="235">
        <v>9996365</v>
      </c>
      <c r="D78" s="235">
        <v>1329381</v>
      </c>
      <c r="E78" s="236">
        <v>10093338</v>
      </c>
      <c r="F78" s="237">
        <v>9807303</v>
      </c>
      <c r="G78" s="133">
        <f t="shared" si="2"/>
        <v>286035</v>
      </c>
    </row>
    <row r="79" spans="1:7" ht="13.5" customHeight="1">
      <c r="A79" s="84" t="s">
        <v>55</v>
      </c>
      <c r="B79" s="235">
        <v>2578624</v>
      </c>
      <c r="C79" s="235">
        <v>2432388</v>
      </c>
      <c r="D79" s="235">
        <v>146236</v>
      </c>
      <c r="E79" s="236">
        <v>2078421</v>
      </c>
      <c r="F79" s="237">
        <v>1959432</v>
      </c>
      <c r="G79" s="133">
        <f t="shared" si="2"/>
        <v>118989</v>
      </c>
    </row>
    <row r="80" spans="1:7" ht="13.5" customHeight="1">
      <c r="A80" s="107" t="s">
        <v>485</v>
      </c>
      <c r="B80" s="238">
        <v>1748905</v>
      </c>
      <c r="C80" s="238">
        <v>1555196</v>
      </c>
      <c r="D80" s="238">
        <v>193709</v>
      </c>
      <c r="E80" s="239">
        <v>1829017</v>
      </c>
      <c r="F80" s="240">
        <v>1673992</v>
      </c>
      <c r="G80" s="134">
        <f t="shared" si="2"/>
        <v>155025</v>
      </c>
    </row>
    <row r="81" ht="13.5">
      <c r="F81" s="174" t="s">
        <v>486</v>
      </c>
    </row>
  </sheetData>
  <mergeCells count="3">
    <mergeCell ref="A4:A5"/>
    <mergeCell ref="B4:D4"/>
    <mergeCell ref="E4:G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5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3" width="10.875" style="2" customWidth="1"/>
    <col min="4" max="4" width="6.375" style="2" customWidth="1"/>
    <col min="5" max="5" width="9.875" style="2" customWidth="1"/>
    <col min="6" max="7" width="10.875" style="2" customWidth="1"/>
    <col min="8" max="8" width="6.50390625" style="2" customWidth="1"/>
    <col min="9" max="9" width="11.875" style="2" customWidth="1"/>
    <col min="10" max="16384" width="9.00390625" style="2" customWidth="1"/>
  </cols>
  <sheetData>
    <row r="1" ht="13.5">
      <c r="A1" s="294" t="s">
        <v>645</v>
      </c>
    </row>
    <row r="2" ht="13.5">
      <c r="A2" s="10" t="s">
        <v>618</v>
      </c>
    </row>
    <row r="3" ht="14.25" thickBot="1"/>
    <row r="4" spans="1:9" ht="14.25" thickTop="1">
      <c r="A4" s="299" t="s">
        <v>487</v>
      </c>
      <c r="B4" s="322" t="s">
        <v>584</v>
      </c>
      <c r="C4" s="322"/>
      <c r="D4" s="322"/>
      <c r="E4" s="322"/>
      <c r="F4" s="324" t="s">
        <v>600</v>
      </c>
      <c r="G4" s="325"/>
      <c r="H4" s="325"/>
      <c r="I4" s="325"/>
    </row>
    <row r="5" spans="1:9" ht="13.5">
      <c r="A5" s="307"/>
      <c r="B5" s="323" t="s">
        <v>488</v>
      </c>
      <c r="C5" s="323"/>
      <c r="D5" s="323"/>
      <c r="E5" s="308" t="s">
        <v>489</v>
      </c>
      <c r="F5" s="320" t="s">
        <v>488</v>
      </c>
      <c r="G5" s="321"/>
      <c r="H5" s="293"/>
      <c r="I5" s="319" t="s">
        <v>489</v>
      </c>
    </row>
    <row r="6" spans="1:9" ht="13.5">
      <c r="A6" s="307"/>
      <c r="B6" s="53" t="s">
        <v>490</v>
      </c>
      <c r="C6" s="53" t="s">
        <v>491</v>
      </c>
      <c r="D6" s="54" t="s">
        <v>492</v>
      </c>
      <c r="E6" s="308"/>
      <c r="F6" s="151" t="s">
        <v>493</v>
      </c>
      <c r="G6" s="151" t="s">
        <v>494</v>
      </c>
      <c r="H6" s="150" t="s">
        <v>492</v>
      </c>
      <c r="I6" s="319"/>
    </row>
    <row r="7" spans="1:9" ht="17.25" customHeight="1">
      <c r="A7" s="108"/>
      <c r="B7" s="55"/>
      <c r="C7" s="56"/>
      <c r="D7" s="15" t="s">
        <v>495</v>
      </c>
      <c r="E7" s="19"/>
      <c r="F7" s="152"/>
      <c r="G7" s="153"/>
      <c r="H7" s="154" t="s">
        <v>495</v>
      </c>
      <c r="I7" s="155"/>
    </row>
    <row r="8" spans="1:9" ht="17.25" customHeight="1">
      <c r="A8" s="103" t="s">
        <v>176</v>
      </c>
      <c r="B8" s="242">
        <v>134495639</v>
      </c>
      <c r="C8" s="242">
        <v>119870885</v>
      </c>
      <c r="D8" s="243">
        <v>89.1</v>
      </c>
      <c r="E8" s="242">
        <v>32958441</v>
      </c>
      <c r="F8" s="156">
        <v>137917018</v>
      </c>
      <c r="G8" s="156">
        <v>122168020</v>
      </c>
      <c r="H8" s="157">
        <v>88.6</v>
      </c>
      <c r="I8" s="156">
        <f>SUM((SUM(I10:I16)),I18,I25,I35,I42,I55,I68,I79,I90)</f>
        <v>29463452</v>
      </c>
    </row>
    <row r="9" spans="1:9" ht="17.25" customHeight="1">
      <c r="A9" s="103"/>
      <c r="B9" s="224"/>
      <c r="C9" s="224"/>
      <c r="D9" s="243"/>
      <c r="E9" s="235"/>
      <c r="F9" s="133"/>
      <c r="G9" s="133"/>
      <c r="H9" s="157"/>
      <c r="I9" s="148"/>
    </row>
    <row r="10" spans="1:9" ht="17.25" customHeight="1">
      <c r="A10" s="104" t="s">
        <v>0</v>
      </c>
      <c r="B10" s="235">
        <v>36590537</v>
      </c>
      <c r="C10" s="235">
        <v>31610396</v>
      </c>
      <c r="D10" s="243">
        <v>86.4</v>
      </c>
      <c r="E10" s="235">
        <v>2084133</v>
      </c>
      <c r="F10" s="148">
        <v>36251627</v>
      </c>
      <c r="G10" s="148">
        <v>31110938</v>
      </c>
      <c r="H10" s="157">
        <v>85.8</v>
      </c>
      <c r="I10" s="148">
        <v>3725410</v>
      </c>
    </row>
    <row r="11" spans="1:9" ht="17.25" customHeight="1">
      <c r="A11" s="104" t="s">
        <v>1</v>
      </c>
      <c r="B11" s="235">
        <v>7325150</v>
      </c>
      <c r="C11" s="235">
        <v>6300582</v>
      </c>
      <c r="D11" s="243">
        <v>86</v>
      </c>
      <c r="E11" s="235">
        <v>2090700</v>
      </c>
      <c r="F11" s="148">
        <v>7438127</v>
      </c>
      <c r="G11" s="148">
        <v>6342473</v>
      </c>
      <c r="H11" s="157">
        <v>85.3</v>
      </c>
      <c r="I11" s="148">
        <v>4713700</v>
      </c>
    </row>
    <row r="12" spans="1:9" ht="17.25" customHeight="1">
      <c r="A12" s="104" t="s">
        <v>496</v>
      </c>
      <c r="B12" s="235">
        <v>4058235</v>
      </c>
      <c r="C12" s="235">
        <v>3758389</v>
      </c>
      <c r="D12" s="243">
        <v>92.6</v>
      </c>
      <c r="E12" s="235">
        <v>1231500</v>
      </c>
      <c r="F12" s="148">
        <v>4047625</v>
      </c>
      <c r="G12" s="148">
        <v>3762448</v>
      </c>
      <c r="H12" s="157">
        <v>93</v>
      </c>
      <c r="I12" s="148">
        <v>1895500</v>
      </c>
    </row>
    <row r="13" spans="1:9" ht="17.25" customHeight="1">
      <c r="A13" s="104" t="s">
        <v>2</v>
      </c>
      <c r="B13" s="235">
        <v>3934988</v>
      </c>
      <c r="C13" s="235">
        <v>3464614</v>
      </c>
      <c r="D13" s="243">
        <v>88</v>
      </c>
      <c r="E13" s="235">
        <v>1176900</v>
      </c>
      <c r="F13" s="148">
        <v>4039520</v>
      </c>
      <c r="G13" s="148">
        <v>3498863</v>
      </c>
      <c r="H13" s="157">
        <v>86.6</v>
      </c>
      <c r="I13" s="148">
        <v>958800</v>
      </c>
    </row>
    <row r="14" spans="1:9" ht="17.25" customHeight="1">
      <c r="A14" s="104" t="s">
        <v>3</v>
      </c>
      <c r="B14" s="235">
        <v>3611586</v>
      </c>
      <c r="C14" s="235">
        <v>3306316</v>
      </c>
      <c r="D14" s="243">
        <v>91.5</v>
      </c>
      <c r="E14" s="235">
        <v>471800</v>
      </c>
      <c r="F14" s="148">
        <v>3705102</v>
      </c>
      <c r="G14" s="148">
        <v>3375028</v>
      </c>
      <c r="H14" s="157">
        <v>91.1</v>
      </c>
      <c r="I14" s="148">
        <v>1627800</v>
      </c>
    </row>
    <row r="15" spans="1:9" ht="17.25" customHeight="1">
      <c r="A15" s="104" t="s">
        <v>4</v>
      </c>
      <c r="B15" s="235">
        <v>7484929</v>
      </c>
      <c r="C15" s="235">
        <v>6952380</v>
      </c>
      <c r="D15" s="243">
        <v>92.9</v>
      </c>
      <c r="E15" s="235">
        <v>1402700</v>
      </c>
      <c r="F15" s="148">
        <v>7399785</v>
      </c>
      <c r="G15" s="148">
        <v>6853578</v>
      </c>
      <c r="H15" s="157">
        <v>92.6</v>
      </c>
      <c r="I15" s="148">
        <v>1539100</v>
      </c>
    </row>
    <row r="16" spans="1:9" ht="17.25" customHeight="1">
      <c r="A16" s="104" t="s">
        <v>5</v>
      </c>
      <c r="B16" s="235">
        <v>4586359</v>
      </c>
      <c r="C16" s="235">
        <v>4291224</v>
      </c>
      <c r="D16" s="243">
        <v>93.6</v>
      </c>
      <c r="E16" s="235">
        <v>1150900</v>
      </c>
      <c r="F16" s="148">
        <v>5318157</v>
      </c>
      <c r="G16" s="148">
        <v>4972997</v>
      </c>
      <c r="H16" s="157">
        <v>93.5</v>
      </c>
      <c r="I16" s="148">
        <v>935400</v>
      </c>
    </row>
    <row r="17" spans="1:9" ht="17.25" customHeight="1">
      <c r="A17" s="103"/>
      <c r="B17" s="244"/>
      <c r="C17" s="244"/>
      <c r="D17" s="243"/>
      <c r="E17" s="244"/>
      <c r="F17" s="158"/>
      <c r="G17" s="158"/>
      <c r="H17" s="157"/>
      <c r="I17" s="158"/>
    </row>
    <row r="18" spans="1:9" ht="17.25" customHeight="1">
      <c r="A18" s="105" t="s">
        <v>497</v>
      </c>
      <c r="B18" s="224">
        <v>2845299</v>
      </c>
      <c r="C18" s="224">
        <v>2510423</v>
      </c>
      <c r="D18" s="243">
        <v>88.2</v>
      </c>
      <c r="E18" s="224">
        <v>2114500</v>
      </c>
      <c r="F18" s="133">
        <v>2910737</v>
      </c>
      <c r="G18" s="133">
        <v>2539019</v>
      </c>
      <c r="H18" s="157">
        <v>87.2</v>
      </c>
      <c r="I18" s="133">
        <f>SUM(I19:I23)</f>
        <v>2453900</v>
      </c>
    </row>
    <row r="19" spans="1:9" ht="17.25" customHeight="1">
      <c r="A19" s="106" t="s">
        <v>498</v>
      </c>
      <c r="B19" s="235">
        <v>1064748</v>
      </c>
      <c r="C19" s="235">
        <v>858798</v>
      </c>
      <c r="D19" s="243">
        <v>80.7</v>
      </c>
      <c r="E19" s="235">
        <v>272900</v>
      </c>
      <c r="F19" s="148">
        <v>1114701</v>
      </c>
      <c r="G19" s="148">
        <v>893964</v>
      </c>
      <c r="H19" s="157">
        <v>80.2</v>
      </c>
      <c r="I19" s="148">
        <v>564000</v>
      </c>
    </row>
    <row r="20" spans="1:9" ht="17.25" customHeight="1">
      <c r="A20" s="106" t="s">
        <v>6</v>
      </c>
      <c r="B20" s="235">
        <v>451682</v>
      </c>
      <c r="C20" s="235">
        <v>433339</v>
      </c>
      <c r="D20" s="243">
        <v>95.9</v>
      </c>
      <c r="E20" s="235">
        <v>384900</v>
      </c>
      <c r="F20" s="148">
        <v>457328</v>
      </c>
      <c r="G20" s="148">
        <v>429510</v>
      </c>
      <c r="H20" s="157">
        <v>93.9</v>
      </c>
      <c r="I20" s="148">
        <v>318900</v>
      </c>
    </row>
    <row r="21" spans="1:9" ht="17.25" customHeight="1">
      <c r="A21" s="106" t="s">
        <v>7</v>
      </c>
      <c r="B21" s="235">
        <v>114607</v>
      </c>
      <c r="C21" s="235">
        <v>106032</v>
      </c>
      <c r="D21" s="243">
        <v>92.5</v>
      </c>
      <c r="E21" s="235">
        <v>347600</v>
      </c>
      <c r="F21" s="148">
        <v>112389</v>
      </c>
      <c r="G21" s="148">
        <v>104749</v>
      </c>
      <c r="H21" s="157">
        <v>93.2</v>
      </c>
      <c r="I21" s="148">
        <v>266700</v>
      </c>
    </row>
    <row r="22" spans="1:9" ht="17.25" customHeight="1">
      <c r="A22" s="106" t="s">
        <v>8</v>
      </c>
      <c r="B22" s="235">
        <v>999793</v>
      </c>
      <c r="C22" s="235">
        <v>907991</v>
      </c>
      <c r="D22" s="243">
        <v>90.8</v>
      </c>
      <c r="E22" s="235">
        <v>816200</v>
      </c>
      <c r="F22" s="148">
        <v>1019088</v>
      </c>
      <c r="G22" s="148">
        <v>912953</v>
      </c>
      <c r="H22" s="157">
        <v>89.6</v>
      </c>
      <c r="I22" s="148">
        <v>880600</v>
      </c>
    </row>
    <row r="23" spans="1:9" ht="17.25" customHeight="1">
      <c r="A23" s="106" t="s">
        <v>9</v>
      </c>
      <c r="B23" s="235">
        <v>214469</v>
      </c>
      <c r="C23" s="235">
        <v>204263</v>
      </c>
      <c r="D23" s="243">
        <v>95.2</v>
      </c>
      <c r="E23" s="235">
        <v>292900</v>
      </c>
      <c r="F23" s="148">
        <v>207231</v>
      </c>
      <c r="G23" s="148">
        <v>197843</v>
      </c>
      <c r="H23" s="157">
        <v>95.5</v>
      </c>
      <c r="I23" s="148">
        <v>423700</v>
      </c>
    </row>
    <row r="24" spans="1:9" ht="17.25" customHeight="1">
      <c r="A24" s="106"/>
      <c r="B24" s="245"/>
      <c r="C24" s="245"/>
      <c r="D24" s="243"/>
      <c r="E24" s="244"/>
      <c r="F24" s="159"/>
      <c r="G24" s="159"/>
      <c r="H24" s="157"/>
      <c r="I24" s="158"/>
    </row>
    <row r="25" spans="1:9" ht="17.25" customHeight="1">
      <c r="A25" s="105" t="s">
        <v>499</v>
      </c>
      <c r="B25" s="224">
        <v>10137943</v>
      </c>
      <c r="C25" s="224">
        <v>8753830</v>
      </c>
      <c r="D25" s="243">
        <v>86.3</v>
      </c>
      <c r="E25" s="224">
        <v>2294700</v>
      </c>
      <c r="F25" s="133">
        <v>10247475</v>
      </c>
      <c r="G25" s="133">
        <v>8649798</v>
      </c>
      <c r="H25" s="157">
        <v>84.4</v>
      </c>
      <c r="I25" s="133">
        <f>SUM(I26:I33)</f>
        <v>4205500</v>
      </c>
    </row>
    <row r="26" spans="1:9" ht="17.25" customHeight="1">
      <c r="A26" s="84" t="s">
        <v>10</v>
      </c>
      <c r="B26" s="235">
        <v>4858485</v>
      </c>
      <c r="C26" s="235">
        <v>3868253</v>
      </c>
      <c r="D26" s="243">
        <v>79.6</v>
      </c>
      <c r="E26" s="235">
        <v>570700</v>
      </c>
      <c r="F26" s="148">
        <v>4910185</v>
      </c>
      <c r="G26" s="148">
        <v>3790151</v>
      </c>
      <c r="H26" s="157">
        <v>77.2</v>
      </c>
      <c r="I26" s="148">
        <v>1038300</v>
      </c>
    </row>
    <row r="27" spans="1:9" ht="17.25" customHeight="1">
      <c r="A27" s="84" t="s">
        <v>11</v>
      </c>
      <c r="B27" s="235">
        <v>1265562</v>
      </c>
      <c r="C27" s="235">
        <v>1165283</v>
      </c>
      <c r="D27" s="243">
        <v>92.1</v>
      </c>
      <c r="E27" s="235">
        <v>310700</v>
      </c>
      <c r="F27" s="148">
        <v>1276424</v>
      </c>
      <c r="G27" s="148">
        <v>1156885</v>
      </c>
      <c r="H27" s="157">
        <v>90.6</v>
      </c>
      <c r="I27" s="148">
        <v>414200</v>
      </c>
    </row>
    <row r="28" spans="1:9" ht="17.25" customHeight="1">
      <c r="A28" s="84" t="s">
        <v>12</v>
      </c>
      <c r="B28" s="235">
        <v>1218869</v>
      </c>
      <c r="C28" s="235">
        <v>1130745</v>
      </c>
      <c r="D28" s="243">
        <v>92.8</v>
      </c>
      <c r="E28" s="235">
        <v>497400</v>
      </c>
      <c r="F28" s="148">
        <v>1276663</v>
      </c>
      <c r="G28" s="148">
        <v>1157449</v>
      </c>
      <c r="H28" s="157">
        <v>90.7</v>
      </c>
      <c r="I28" s="148">
        <v>977300</v>
      </c>
    </row>
    <row r="29" spans="1:9" ht="17.25" customHeight="1">
      <c r="A29" s="84" t="s">
        <v>13</v>
      </c>
      <c r="B29" s="235">
        <v>807875</v>
      </c>
      <c r="C29" s="235">
        <v>744527</v>
      </c>
      <c r="D29" s="243">
        <v>92.2</v>
      </c>
      <c r="E29" s="235">
        <v>316300</v>
      </c>
      <c r="F29" s="148">
        <v>840832</v>
      </c>
      <c r="G29" s="148">
        <v>762524</v>
      </c>
      <c r="H29" s="157">
        <v>90.7</v>
      </c>
      <c r="I29" s="148">
        <v>308300</v>
      </c>
    </row>
    <row r="30" spans="1:9" ht="17.25" customHeight="1">
      <c r="A30" s="84" t="s">
        <v>14</v>
      </c>
      <c r="B30" s="235">
        <v>733322</v>
      </c>
      <c r="C30" s="235">
        <v>663677</v>
      </c>
      <c r="D30" s="243">
        <v>90.5</v>
      </c>
      <c r="E30" s="235">
        <v>90000</v>
      </c>
      <c r="F30" s="148">
        <v>709312</v>
      </c>
      <c r="G30" s="148">
        <v>633390</v>
      </c>
      <c r="H30" s="157">
        <v>89.3</v>
      </c>
      <c r="I30" s="148">
        <v>435600</v>
      </c>
    </row>
    <row r="31" spans="1:9" ht="17.25" customHeight="1">
      <c r="A31" s="84" t="s">
        <v>15</v>
      </c>
      <c r="B31" s="235">
        <v>708966</v>
      </c>
      <c r="C31" s="235">
        <v>648086</v>
      </c>
      <c r="D31" s="243">
        <v>91.4</v>
      </c>
      <c r="E31" s="235">
        <v>149400</v>
      </c>
      <c r="F31" s="148">
        <v>708078</v>
      </c>
      <c r="G31" s="148">
        <v>637775</v>
      </c>
      <c r="H31" s="157">
        <v>90.1</v>
      </c>
      <c r="I31" s="148">
        <v>496700</v>
      </c>
    </row>
    <row r="32" spans="1:9" ht="17.25" customHeight="1">
      <c r="A32" s="84" t="s">
        <v>16</v>
      </c>
      <c r="B32" s="235">
        <v>31079</v>
      </c>
      <c r="C32" s="235">
        <v>30751</v>
      </c>
      <c r="D32" s="243">
        <v>98.9</v>
      </c>
      <c r="E32" s="235">
        <v>195700</v>
      </c>
      <c r="F32" s="148">
        <v>29501</v>
      </c>
      <c r="G32" s="148">
        <v>29347</v>
      </c>
      <c r="H32" s="157">
        <v>99.5</v>
      </c>
      <c r="I32" s="148">
        <v>66300</v>
      </c>
    </row>
    <row r="33" spans="1:9" ht="17.25" customHeight="1">
      <c r="A33" s="84" t="s">
        <v>17</v>
      </c>
      <c r="B33" s="235">
        <v>513785</v>
      </c>
      <c r="C33" s="235">
        <v>502508</v>
      </c>
      <c r="D33" s="243">
        <v>97.8</v>
      </c>
      <c r="E33" s="235">
        <v>164500</v>
      </c>
      <c r="F33" s="148">
        <v>496480</v>
      </c>
      <c r="G33" s="148">
        <v>482277</v>
      </c>
      <c r="H33" s="157">
        <v>97.1</v>
      </c>
      <c r="I33" s="148">
        <v>468800</v>
      </c>
    </row>
    <row r="34" spans="1:9" ht="17.25" customHeight="1">
      <c r="A34" s="84"/>
      <c r="B34" s="244"/>
      <c r="C34" s="244"/>
      <c r="D34" s="243"/>
      <c r="E34" s="244"/>
      <c r="F34" s="158"/>
      <c r="G34" s="158"/>
      <c r="H34" s="157"/>
      <c r="I34" s="158"/>
    </row>
    <row r="35" spans="1:9" ht="17.25" customHeight="1">
      <c r="A35" s="105" t="s">
        <v>500</v>
      </c>
      <c r="B35" s="224">
        <v>2973604</v>
      </c>
      <c r="C35" s="224">
        <v>2544766</v>
      </c>
      <c r="D35" s="243">
        <v>85.6</v>
      </c>
      <c r="E35" s="224">
        <v>1553100</v>
      </c>
      <c r="F35" s="133">
        <v>3147986</v>
      </c>
      <c r="G35" s="133">
        <v>2587935</v>
      </c>
      <c r="H35" s="157">
        <v>82.2</v>
      </c>
      <c r="I35" s="133">
        <f>SUM(I36:I40)</f>
        <v>1555700</v>
      </c>
    </row>
    <row r="36" spans="1:9" ht="17.25" customHeight="1">
      <c r="A36" s="84" t="s">
        <v>18</v>
      </c>
      <c r="B36" s="235">
        <v>703650</v>
      </c>
      <c r="C36" s="235">
        <v>393143</v>
      </c>
      <c r="D36" s="243">
        <v>55.9</v>
      </c>
      <c r="E36" s="235">
        <v>122600</v>
      </c>
      <c r="F36" s="148">
        <v>826132</v>
      </c>
      <c r="G36" s="148">
        <v>400655</v>
      </c>
      <c r="H36" s="157">
        <v>48.5</v>
      </c>
      <c r="I36" s="148">
        <v>160500</v>
      </c>
    </row>
    <row r="37" spans="1:9" ht="17.25" customHeight="1">
      <c r="A37" s="84" t="s">
        <v>19</v>
      </c>
      <c r="B37" s="235">
        <v>334945</v>
      </c>
      <c r="C37" s="235">
        <v>314596</v>
      </c>
      <c r="D37" s="243">
        <v>93.9</v>
      </c>
      <c r="E37" s="235">
        <v>331700</v>
      </c>
      <c r="F37" s="148">
        <v>344206</v>
      </c>
      <c r="G37" s="148">
        <v>322159</v>
      </c>
      <c r="H37" s="157">
        <v>93.6</v>
      </c>
      <c r="I37" s="148">
        <v>405900</v>
      </c>
    </row>
    <row r="38" spans="1:9" ht="17.25" customHeight="1">
      <c r="A38" s="84" t="s">
        <v>20</v>
      </c>
      <c r="B38" s="235">
        <v>1109262</v>
      </c>
      <c r="C38" s="235">
        <v>1068325</v>
      </c>
      <c r="D38" s="243">
        <v>96.3</v>
      </c>
      <c r="E38" s="235">
        <v>413200</v>
      </c>
      <c r="F38" s="148">
        <v>1126968</v>
      </c>
      <c r="G38" s="148">
        <v>1088543</v>
      </c>
      <c r="H38" s="157">
        <v>96.6</v>
      </c>
      <c r="I38" s="148">
        <v>444900</v>
      </c>
    </row>
    <row r="39" spans="1:9" ht="17.25" customHeight="1">
      <c r="A39" s="84" t="s">
        <v>21</v>
      </c>
      <c r="B39" s="235">
        <v>318452</v>
      </c>
      <c r="C39" s="235">
        <v>303605</v>
      </c>
      <c r="D39" s="243">
        <v>95.3</v>
      </c>
      <c r="E39" s="235">
        <v>308100</v>
      </c>
      <c r="F39" s="148">
        <v>353089</v>
      </c>
      <c r="G39" s="148">
        <v>330250</v>
      </c>
      <c r="H39" s="157">
        <v>93.5</v>
      </c>
      <c r="I39" s="148">
        <v>149900</v>
      </c>
    </row>
    <row r="40" spans="1:9" ht="17.25" customHeight="1">
      <c r="A40" s="84" t="s">
        <v>22</v>
      </c>
      <c r="B40" s="235">
        <v>507295</v>
      </c>
      <c r="C40" s="235">
        <v>465097</v>
      </c>
      <c r="D40" s="243">
        <v>91.7</v>
      </c>
      <c r="E40" s="235">
        <v>377500</v>
      </c>
      <c r="F40" s="148">
        <v>497591</v>
      </c>
      <c r="G40" s="148">
        <v>446328</v>
      </c>
      <c r="H40" s="157">
        <v>89.7</v>
      </c>
      <c r="I40" s="148">
        <v>394500</v>
      </c>
    </row>
    <row r="41" spans="1:9" ht="17.25" customHeight="1">
      <c r="A41" s="84"/>
      <c r="B41" s="244"/>
      <c r="C41" s="244"/>
      <c r="D41" s="243"/>
      <c r="E41" s="244"/>
      <c r="F41" s="158"/>
      <c r="G41" s="158"/>
      <c r="H41" s="157"/>
      <c r="I41" s="158"/>
    </row>
    <row r="42" spans="1:9" ht="17.25" customHeight="1">
      <c r="A42" s="105" t="s">
        <v>501</v>
      </c>
      <c r="B42" s="224">
        <v>4548981</v>
      </c>
      <c r="C42" s="224">
        <v>4243952</v>
      </c>
      <c r="D42" s="243">
        <v>93.3</v>
      </c>
      <c r="E42" s="224">
        <v>2776788</v>
      </c>
      <c r="F42" s="133">
        <v>4538558</v>
      </c>
      <c r="G42" s="133">
        <v>4182059</v>
      </c>
      <c r="H42" s="157">
        <v>92.1</v>
      </c>
      <c r="I42" s="133">
        <f>SUM(I43:I49)</f>
        <v>3265706</v>
      </c>
    </row>
    <row r="43" spans="1:9" ht="17.25" customHeight="1">
      <c r="A43" s="84" t="s">
        <v>23</v>
      </c>
      <c r="B43" s="235">
        <v>1387860</v>
      </c>
      <c r="C43" s="235">
        <v>1299351</v>
      </c>
      <c r="D43" s="243">
        <v>93.6</v>
      </c>
      <c r="E43" s="235">
        <v>437800</v>
      </c>
      <c r="F43" s="148">
        <v>1357887</v>
      </c>
      <c r="G43" s="148">
        <v>1252533</v>
      </c>
      <c r="H43" s="157">
        <v>92.2</v>
      </c>
      <c r="I43" s="148">
        <v>467400</v>
      </c>
    </row>
    <row r="44" spans="1:9" ht="17.25" customHeight="1">
      <c r="A44" s="84" t="s">
        <v>24</v>
      </c>
      <c r="B44" s="235">
        <v>383331</v>
      </c>
      <c r="C44" s="235">
        <v>342774</v>
      </c>
      <c r="D44" s="243">
        <v>89.4</v>
      </c>
      <c r="E44" s="235">
        <v>269568</v>
      </c>
      <c r="F44" s="148">
        <v>386244</v>
      </c>
      <c r="G44" s="148">
        <v>341904</v>
      </c>
      <c r="H44" s="157">
        <v>88.5</v>
      </c>
      <c r="I44" s="148">
        <v>590032</v>
      </c>
    </row>
    <row r="45" spans="1:9" ht="17.25" customHeight="1">
      <c r="A45" s="84" t="s">
        <v>25</v>
      </c>
      <c r="B45" s="235">
        <v>344969</v>
      </c>
      <c r="C45" s="235">
        <v>329682</v>
      </c>
      <c r="D45" s="243">
        <v>95.6</v>
      </c>
      <c r="E45" s="235">
        <v>160600</v>
      </c>
      <c r="F45" s="148">
        <v>332181</v>
      </c>
      <c r="G45" s="148">
        <v>318570</v>
      </c>
      <c r="H45" s="157">
        <v>95.9</v>
      </c>
      <c r="I45" s="148">
        <v>216336</v>
      </c>
    </row>
    <row r="46" spans="1:9" ht="17.25" customHeight="1">
      <c r="A46" s="84" t="s">
        <v>26</v>
      </c>
      <c r="B46" s="235">
        <v>400167</v>
      </c>
      <c r="C46" s="235">
        <v>391685</v>
      </c>
      <c r="D46" s="243">
        <v>97.9</v>
      </c>
      <c r="E46" s="235">
        <v>707000</v>
      </c>
      <c r="F46" s="148">
        <v>394524</v>
      </c>
      <c r="G46" s="148">
        <v>386903</v>
      </c>
      <c r="H46" s="157">
        <v>98.1</v>
      </c>
      <c r="I46" s="148">
        <v>262800</v>
      </c>
    </row>
    <row r="47" spans="1:9" ht="17.25" customHeight="1">
      <c r="A47" s="84" t="s">
        <v>27</v>
      </c>
      <c r="B47" s="235">
        <v>1009237</v>
      </c>
      <c r="C47" s="235">
        <v>887897</v>
      </c>
      <c r="D47" s="243">
        <v>88</v>
      </c>
      <c r="E47" s="235">
        <v>586120</v>
      </c>
      <c r="F47" s="148">
        <v>1029288</v>
      </c>
      <c r="G47" s="148">
        <v>877523</v>
      </c>
      <c r="H47" s="157">
        <v>85.3</v>
      </c>
      <c r="I47" s="148">
        <v>689880</v>
      </c>
    </row>
    <row r="48" spans="1:9" ht="17.25" customHeight="1">
      <c r="A48" s="84" t="s">
        <v>28</v>
      </c>
      <c r="B48" s="235">
        <v>584813</v>
      </c>
      <c r="C48" s="235">
        <v>574604</v>
      </c>
      <c r="D48" s="243">
        <v>98.3</v>
      </c>
      <c r="E48" s="235">
        <v>309800</v>
      </c>
      <c r="F48" s="148">
        <v>614236</v>
      </c>
      <c r="G48" s="148">
        <v>601746</v>
      </c>
      <c r="H48" s="157">
        <v>98</v>
      </c>
      <c r="I48" s="148">
        <v>634958</v>
      </c>
    </row>
    <row r="49" spans="1:9" ht="15" customHeight="1">
      <c r="A49" s="200" t="s">
        <v>29</v>
      </c>
      <c r="B49" s="241">
        <v>438604</v>
      </c>
      <c r="C49" s="235">
        <v>417959</v>
      </c>
      <c r="D49" s="247">
        <v>95.3</v>
      </c>
      <c r="E49" s="235">
        <v>305900</v>
      </c>
      <c r="F49" s="148">
        <v>424198</v>
      </c>
      <c r="G49" s="148">
        <v>402880</v>
      </c>
      <c r="H49" s="176">
        <v>95</v>
      </c>
      <c r="I49" s="148">
        <v>404300</v>
      </c>
    </row>
    <row r="50" spans="1:9" s="20" customFormat="1" ht="15" customHeight="1">
      <c r="A50" s="200"/>
      <c r="B50" s="57"/>
      <c r="C50" s="58"/>
      <c r="D50" s="109"/>
      <c r="E50" s="58"/>
      <c r="F50" s="148"/>
      <c r="G50" s="148"/>
      <c r="H50" s="176"/>
      <c r="I50" s="148"/>
    </row>
    <row r="51" spans="1:9" ht="18.75" customHeight="1">
      <c r="A51" s="105" t="s">
        <v>502</v>
      </c>
      <c r="B51" s="224">
        <v>22930075</v>
      </c>
      <c r="C51" s="224">
        <v>21069961</v>
      </c>
      <c r="D51" s="243">
        <v>91.9</v>
      </c>
      <c r="E51" s="224">
        <v>4617800</v>
      </c>
      <c r="F51" s="133">
        <v>24218497</v>
      </c>
      <c r="G51" s="133">
        <v>22192932</v>
      </c>
      <c r="H51" s="157">
        <v>91.6</v>
      </c>
      <c r="I51" s="133">
        <f>SUM(I52:I62)</f>
        <v>6064700</v>
      </c>
    </row>
    <row r="52" spans="1:9" ht="18.75" customHeight="1">
      <c r="A52" s="84" t="s">
        <v>30</v>
      </c>
      <c r="B52" s="235">
        <v>4703764</v>
      </c>
      <c r="C52" s="235">
        <v>4215824</v>
      </c>
      <c r="D52" s="243">
        <v>89.6</v>
      </c>
      <c r="E52" s="235">
        <v>60000</v>
      </c>
      <c r="F52" s="148">
        <v>4877228</v>
      </c>
      <c r="G52" s="148">
        <v>4332593</v>
      </c>
      <c r="H52" s="157">
        <v>88.8</v>
      </c>
      <c r="I52" s="148">
        <v>490200</v>
      </c>
    </row>
    <row r="53" spans="1:9" ht="18.75" customHeight="1">
      <c r="A53" s="84" t="s">
        <v>31</v>
      </c>
      <c r="B53" s="235">
        <v>1950172</v>
      </c>
      <c r="C53" s="235">
        <v>1732080</v>
      </c>
      <c r="D53" s="243">
        <v>88.8</v>
      </c>
      <c r="E53" s="235">
        <v>469200</v>
      </c>
      <c r="F53" s="148">
        <v>2034840</v>
      </c>
      <c r="G53" s="148">
        <v>1801908</v>
      </c>
      <c r="H53" s="157">
        <v>88.6</v>
      </c>
      <c r="I53" s="148">
        <v>1096900</v>
      </c>
    </row>
    <row r="54" spans="1:9" ht="18.75" customHeight="1">
      <c r="A54" s="84" t="s">
        <v>32</v>
      </c>
      <c r="B54" s="235">
        <v>1715558</v>
      </c>
      <c r="C54" s="235">
        <v>1616757</v>
      </c>
      <c r="D54" s="243">
        <v>94.2</v>
      </c>
      <c r="E54" s="235">
        <v>169700</v>
      </c>
      <c r="F54" s="148">
        <v>1876650</v>
      </c>
      <c r="G54" s="148">
        <v>1760046</v>
      </c>
      <c r="H54" s="157">
        <v>93.8</v>
      </c>
      <c r="I54" s="148">
        <v>317600</v>
      </c>
    </row>
    <row r="55" spans="1:9" ht="18.75" customHeight="1">
      <c r="A55" s="84" t="s">
        <v>33</v>
      </c>
      <c r="B55" s="235">
        <v>4526077</v>
      </c>
      <c r="C55" s="235">
        <v>4180919</v>
      </c>
      <c r="D55" s="243">
        <v>92.4</v>
      </c>
      <c r="E55" s="235">
        <v>416600</v>
      </c>
      <c r="F55" s="148">
        <v>4989305</v>
      </c>
      <c r="G55" s="148">
        <v>4628296</v>
      </c>
      <c r="H55" s="157">
        <v>92.8</v>
      </c>
      <c r="I55" s="148">
        <v>581100</v>
      </c>
    </row>
    <row r="56" spans="1:9" ht="18.75" customHeight="1">
      <c r="A56" s="84" t="s">
        <v>34</v>
      </c>
      <c r="B56" s="235">
        <v>2404803</v>
      </c>
      <c r="C56" s="235">
        <v>2192322</v>
      </c>
      <c r="D56" s="243">
        <v>91.2</v>
      </c>
      <c r="E56" s="235">
        <v>210200</v>
      </c>
      <c r="F56" s="148">
        <v>2425283</v>
      </c>
      <c r="G56" s="148">
        <v>2206039</v>
      </c>
      <c r="H56" s="157">
        <v>91</v>
      </c>
      <c r="I56" s="148">
        <v>424600</v>
      </c>
    </row>
    <row r="57" spans="1:9" ht="18.75" customHeight="1">
      <c r="A57" s="84" t="s">
        <v>35</v>
      </c>
      <c r="B57" s="235">
        <v>905626</v>
      </c>
      <c r="C57" s="235">
        <v>825190</v>
      </c>
      <c r="D57" s="243">
        <v>91.1</v>
      </c>
      <c r="E57" s="235">
        <v>1045200</v>
      </c>
      <c r="F57" s="148">
        <v>955227</v>
      </c>
      <c r="G57" s="148">
        <v>864184</v>
      </c>
      <c r="H57" s="157">
        <v>90.5</v>
      </c>
      <c r="I57" s="148">
        <v>220700</v>
      </c>
    </row>
    <row r="58" spans="1:9" ht="18.75" customHeight="1">
      <c r="A58" s="84" t="s">
        <v>36</v>
      </c>
      <c r="B58" s="235">
        <v>1961202</v>
      </c>
      <c r="C58" s="235">
        <v>1857575</v>
      </c>
      <c r="D58" s="243">
        <v>94.7</v>
      </c>
      <c r="E58" s="235">
        <v>782600</v>
      </c>
      <c r="F58" s="148">
        <v>2033626</v>
      </c>
      <c r="G58" s="148">
        <v>1921483</v>
      </c>
      <c r="H58" s="157">
        <v>94.5</v>
      </c>
      <c r="I58" s="148">
        <v>1136100</v>
      </c>
    </row>
    <row r="59" spans="1:9" ht="18.75" customHeight="1">
      <c r="A59" s="84" t="s">
        <v>37</v>
      </c>
      <c r="B59" s="235">
        <v>61589</v>
      </c>
      <c r="C59" s="235">
        <v>61436</v>
      </c>
      <c r="D59" s="243">
        <v>99.8</v>
      </c>
      <c r="E59" s="235">
        <v>206300</v>
      </c>
      <c r="F59" s="148">
        <v>65753</v>
      </c>
      <c r="G59" s="148">
        <v>64699</v>
      </c>
      <c r="H59" s="157">
        <v>98.4</v>
      </c>
      <c r="I59" s="148">
        <v>321100</v>
      </c>
    </row>
    <row r="60" spans="1:9" ht="18.75" customHeight="1">
      <c r="A60" s="84" t="s">
        <v>38</v>
      </c>
      <c r="B60" s="235">
        <v>1007090</v>
      </c>
      <c r="C60" s="235">
        <v>906608</v>
      </c>
      <c r="D60" s="243">
        <v>90</v>
      </c>
      <c r="E60" s="235">
        <v>315400</v>
      </c>
      <c r="F60" s="148">
        <v>1025498</v>
      </c>
      <c r="G60" s="148">
        <v>926011</v>
      </c>
      <c r="H60" s="157">
        <v>90.3</v>
      </c>
      <c r="I60" s="148">
        <v>323700</v>
      </c>
    </row>
    <row r="61" spans="1:9" ht="18.75" customHeight="1">
      <c r="A61" s="84" t="s">
        <v>39</v>
      </c>
      <c r="B61" s="235">
        <v>2046944</v>
      </c>
      <c r="C61" s="235">
        <v>1909813</v>
      </c>
      <c r="D61" s="243">
        <v>93.3</v>
      </c>
      <c r="E61" s="235">
        <v>226500</v>
      </c>
      <c r="F61" s="148">
        <v>2143881</v>
      </c>
      <c r="G61" s="148">
        <v>1994570</v>
      </c>
      <c r="H61" s="157">
        <v>93</v>
      </c>
      <c r="I61" s="148">
        <v>400900</v>
      </c>
    </row>
    <row r="62" spans="1:9" ht="18.75" customHeight="1">
      <c r="A62" s="84" t="s">
        <v>40</v>
      </c>
      <c r="B62" s="235">
        <v>1647250</v>
      </c>
      <c r="C62" s="235">
        <v>1571437</v>
      </c>
      <c r="D62" s="243">
        <v>95.4</v>
      </c>
      <c r="E62" s="235">
        <v>716100</v>
      </c>
      <c r="F62" s="148">
        <v>1791206</v>
      </c>
      <c r="G62" s="148">
        <v>1693103</v>
      </c>
      <c r="H62" s="157">
        <v>94.5</v>
      </c>
      <c r="I62" s="148">
        <v>751800</v>
      </c>
    </row>
    <row r="63" spans="1:9" ht="18.75" customHeight="1">
      <c r="A63" s="84"/>
      <c r="B63" s="244"/>
      <c r="C63" s="244"/>
      <c r="D63" s="243"/>
      <c r="E63" s="244"/>
      <c r="F63" s="158"/>
      <c r="G63" s="158"/>
      <c r="H63" s="157"/>
      <c r="I63" s="158"/>
    </row>
    <row r="64" spans="1:9" ht="18.75" customHeight="1">
      <c r="A64" s="105" t="s">
        <v>503</v>
      </c>
      <c r="B64" s="224">
        <v>8768213</v>
      </c>
      <c r="C64" s="224">
        <v>7863376</v>
      </c>
      <c r="D64" s="243">
        <v>89.7</v>
      </c>
      <c r="E64" s="224">
        <v>5204700</v>
      </c>
      <c r="F64" s="133">
        <v>9121744</v>
      </c>
      <c r="G64" s="133">
        <v>8142146</v>
      </c>
      <c r="H64" s="157">
        <v>89.3</v>
      </c>
      <c r="I64" s="133">
        <f>SUM(I65:I73)</f>
        <v>6339235</v>
      </c>
    </row>
    <row r="65" spans="1:9" ht="18.75" customHeight="1">
      <c r="A65" s="84" t="s">
        <v>41</v>
      </c>
      <c r="B65" s="235">
        <v>1465042</v>
      </c>
      <c r="C65" s="235">
        <v>1300954</v>
      </c>
      <c r="D65" s="243">
        <v>88.8</v>
      </c>
      <c r="E65" s="235">
        <v>543300</v>
      </c>
      <c r="F65" s="148">
        <v>1533713</v>
      </c>
      <c r="G65" s="148">
        <v>1341943</v>
      </c>
      <c r="H65" s="157">
        <v>87.5</v>
      </c>
      <c r="I65" s="148">
        <v>765400</v>
      </c>
    </row>
    <row r="66" spans="1:9" ht="18.75" customHeight="1">
      <c r="A66" s="84" t="s">
        <v>42</v>
      </c>
      <c r="B66" s="235">
        <v>442962</v>
      </c>
      <c r="C66" s="235">
        <v>396623</v>
      </c>
      <c r="D66" s="243">
        <v>89.5</v>
      </c>
      <c r="E66" s="235">
        <v>215200</v>
      </c>
      <c r="F66" s="148">
        <v>448724</v>
      </c>
      <c r="G66" s="148">
        <v>397079</v>
      </c>
      <c r="H66" s="157">
        <v>88.5</v>
      </c>
      <c r="I66" s="148">
        <v>212900</v>
      </c>
    </row>
    <row r="67" spans="1:9" ht="18.75" customHeight="1">
      <c r="A67" s="84" t="s">
        <v>43</v>
      </c>
      <c r="B67" s="235">
        <v>969514</v>
      </c>
      <c r="C67" s="235">
        <v>788986</v>
      </c>
      <c r="D67" s="243">
        <v>81.4</v>
      </c>
      <c r="E67" s="235">
        <v>762500</v>
      </c>
      <c r="F67" s="148">
        <v>1047744</v>
      </c>
      <c r="G67" s="148">
        <v>859606</v>
      </c>
      <c r="H67" s="157">
        <v>82</v>
      </c>
      <c r="I67" s="148">
        <v>448700</v>
      </c>
    </row>
    <row r="68" spans="1:9" ht="18.75" customHeight="1">
      <c r="A68" s="84" t="s">
        <v>44</v>
      </c>
      <c r="B68" s="235">
        <v>1341294</v>
      </c>
      <c r="C68" s="235">
        <v>1144009</v>
      </c>
      <c r="D68" s="243">
        <v>85.3</v>
      </c>
      <c r="E68" s="235">
        <v>910100</v>
      </c>
      <c r="F68" s="148">
        <v>1359290</v>
      </c>
      <c r="G68" s="148">
        <v>1141148</v>
      </c>
      <c r="H68" s="157">
        <v>84</v>
      </c>
      <c r="I68" s="148">
        <v>1947036</v>
      </c>
    </row>
    <row r="69" spans="1:9" ht="18.75" customHeight="1">
      <c r="A69" s="84" t="s">
        <v>45</v>
      </c>
      <c r="B69" s="235">
        <v>1407180</v>
      </c>
      <c r="C69" s="235">
        <v>1313238</v>
      </c>
      <c r="D69" s="243">
        <v>93.3</v>
      </c>
      <c r="E69" s="235">
        <v>1263700</v>
      </c>
      <c r="F69" s="148">
        <v>1510447</v>
      </c>
      <c r="G69" s="148">
        <v>1404339</v>
      </c>
      <c r="H69" s="157">
        <v>93</v>
      </c>
      <c r="I69" s="148">
        <v>1001554</v>
      </c>
    </row>
    <row r="70" spans="1:9" ht="18.75" customHeight="1">
      <c r="A70" s="84" t="s">
        <v>46</v>
      </c>
      <c r="B70" s="235">
        <v>895542</v>
      </c>
      <c r="C70" s="235">
        <v>812783</v>
      </c>
      <c r="D70" s="243">
        <v>90.8</v>
      </c>
      <c r="E70" s="235">
        <v>190200</v>
      </c>
      <c r="F70" s="148">
        <v>933466</v>
      </c>
      <c r="G70" s="148">
        <v>844536</v>
      </c>
      <c r="H70" s="157">
        <v>90.5</v>
      </c>
      <c r="I70" s="148">
        <v>740400</v>
      </c>
    </row>
    <row r="71" spans="1:9" ht="18.75" customHeight="1">
      <c r="A71" s="84" t="s">
        <v>504</v>
      </c>
      <c r="B71" s="235">
        <v>1111553</v>
      </c>
      <c r="C71" s="235">
        <v>1066669</v>
      </c>
      <c r="D71" s="243">
        <v>96</v>
      </c>
      <c r="E71" s="235">
        <v>295000</v>
      </c>
      <c r="F71" s="148">
        <v>1153509</v>
      </c>
      <c r="G71" s="148">
        <v>1108967</v>
      </c>
      <c r="H71" s="157">
        <v>96.1</v>
      </c>
      <c r="I71" s="148">
        <v>396445</v>
      </c>
    </row>
    <row r="72" spans="1:9" ht="18.75" customHeight="1">
      <c r="A72" s="84" t="s">
        <v>47</v>
      </c>
      <c r="B72" s="235">
        <v>805850</v>
      </c>
      <c r="C72" s="235">
        <v>732340</v>
      </c>
      <c r="D72" s="243">
        <v>90.9</v>
      </c>
      <c r="E72" s="235">
        <v>348900</v>
      </c>
      <c r="F72" s="148">
        <v>793328</v>
      </c>
      <c r="G72" s="148">
        <v>719937</v>
      </c>
      <c r="H72" s="157">
        <v>90.7</v>
      </c>
      <c r="I72" s="148">
        <v>598800</v>
      </c>
    </row>
    <row r="73" spans="1:9" ht="18.75" customHeight="1">
      <c r="A73" s="84" t="s">
        <v>48</v>
      </c>
      <c r="B73" s="235">
        <v>329276</v>
      </c>
      <c r="C73" s="235">
        <v>307774</v>
      </c>
      <c r="D73" s="243">
        <v>93.5</v>
      </c>
      <c r="E73" s="235">
        <v>675800</v>
      </c>
      <c r="F73" s="148">
        <v>341523</v>
      </c>
      <c r="G73" s="148">
        <v>324591</v>
      </c>
      <c r="H73" s="157">
        <v>95</v>
      </c>
      <c r="I73" s="148">
        <v>228000</v>
      </c>
    </row>
    <row r="74" spans="1:9" ht="18.75" customHeight="1">
      <c r="A74" s="84"/>
      <c r="B74" s="244"/>
      <c r="C74" s="244"/>
      <c r="D74" s="243"/>
      <c r="E74" s="248"/>
      <c r="F74" s="158"/>
      <c r="G74" s="158"/>
      <c r="H74" s="157"/>
      <c r="I74" s="161"/>
    </row>
    <row r="75" spans="1:9" ht="18.75" customHeight="1">
      <c r="A75" s="105" t="s">
        <v>505</v>
      </c>
      <c r="B75" s="224">
        <v>10858534</v>
      </c>
      <c r="C75" s="224">
        <v>9753992</v>
      </c>
      <c r="D75" s="243">
        <v>89.8</v>
      </c>
      <c r="E75" s="249">
        <v>3243320</v>
      </c>
      <c r="F75" s="133">
        <v>11728236</v>
      </c>
      <c r="G75" s="133">
        <v>10585234</v>
      </c>
      <c r="H75" s="157">
        <v>90.3</v>
      </c>
      <c r="I75" s="162">
        <f>SUM(I76:I84)</f>
        <v>1927486</v>
      </c>
    </row>
    <row r="76" spans="1:9" ht="18.75" customHeight="1">
      <c r="A76" s="84" t="s">
        <v>49</v>
      </c>
      <c r="B76" s="235">
        <v>213601</v>
      </c>
      <c r="C76" s="235">
        <v>202781</v>
      </c>
      <c r="D76" s="243">
        <v>94.9</v>
      </c>
      <c r="E76" s="235">
        <v>278900</v>
      </c>
      <c r="F76" s="148">
        <v>202627</v>
      </c>
      <c r="G76" s="148">
        <v>187922</v>
      </c>
      <c r="H76" s="157">
        <v>92.7</v>
      </c>
      <c r="I76" s="148">
        <v>420100</v>
      </c>
    </row>
    <row r="77" spans="1:9" ht="18.75" customHeight="1">
      <c r="A77" s="84" t="s">
        <v>50</v>
      </c>
      <c r="B77" s="235">
        <v>226685</v>
      </c>
      <c r="C77" s="235">
        <v>215744</v>
      </c>
      <c r="D77" s="243">
        <v>95.2</v>
      </c>
      <c r="E77" s="235">
        <v>196400</v>
      </c>
      <c r="F77" s="148">
        <v>217979</v>
      </c>
      <c r="G77" s="148">
        <v>207085</v>
      </c>
      <c r="H77" s="157">
        <v>95</v>
      </c>
      <c r="I77" s="148">
        <v>183500</v>
      </c>
    </row>
    <row r="78" spans="1:9" ht="18.75" customHeight="1">
      <c r="A78" s="84" t="s">
        <v>51</v>
      </c>
      <c r="B78" s="235">
        <v>484602</v>
      </c>
      <c r="C78" s="235">
        <v>439356</v>
      </c>
      <c r="D78" s="243">
        <v>90.7</v>
      </c>
      <c r="E78" s="235">
        <v>261000</v>
      </c>
      <c r="F78" s="148">
        <v>487309</v>
      </c>
      <c r="G78" s="148">
        <v>430290</v>
      </c>
      <c r="H78" s="157">
        <v>88.3</v>
      </c>
      <c r="I78" s="148">
        <v>76701</v>
      </c>
    </row>
    <row r="79" spans="1:9" ht="18.75" customHeight="1">
      <c r="A79" s="84" t="s">
        <v>52</v>
      </c>
      <c r="B79" s="235">
        <v>2370298</v>
      </c>
      <c r="C79" s="235">
        <v>2240504</v>
      </c>
      <c r="D79" s="243">
        <v>94.5</v>
      </c>
      <c r="E79" s="235">
        <v>127900</v>
      </c>
      <c r="F79" s="148">
        <v>2921903</v>
      </c>
      <c r="G79" s="148">
        <v>2780997</v>
      </c>
      <c r="H79" s="157">
        <v>95.2</v>
      </c>
      <c r="I79" s="148">
        <v>58800</v>
      </c>
    </row>
    <row r="80" spans="1:9" ht="18.75" customHeight="1">
      <c r="A80" s="84" t="s">
        <v>506</v>
      </c>
      <c r="B80" s="235">
        <v>2818416</v>
      </c>
      <c r="C80" s="235">
        <v>2500575</v>
      </c>
      <c r="D80" s="243">
        <v>88.7</v>
      </c>
      <c r="E80" s="235">
        <v>1500600</v>
      </c>
      <c r="F80" s="148">
        <v>2920284</v>
      </c>
      <c r="G80" s="148">
        <v>2689670</v>
      </c>
      <c r="H80" s="157">
        <v>92.1</v>
      </c>
      <c r="I80" s="148">
        <v>127500</v>
      </c>
    </row>
    <row r="81" spans="1:9" ht="18.75" customHeight="1">
      <c r="A81" s="84" t="s">
        <v>507</v>
      </c>
      <c r="B81" s="235">
        <v>3236593</v>
      </c>
      <c r="C81" s="235">
        <v>2816795</v>
      </c>
      <c r="D81" s="243">
        <v>87</v>
      </c>
      <c r="E81" s="235">
        <v>580020</v>
      </c>
      <c r="F81" s="148">
        <v>3319618</v>
      </c>
      <c r="G81" s="148">
        <v>2876551</v>
      </c>
      <c r="H81" s="157">
        <v>86.7</v>
      </c>
      <c r="I81" s="148">
        <v>555192</v>
      </c>
    </row>
    <row r="82" spans="1:9" ht="18.75" customHeight="1">
      <c r="A82" s="84" t="s">
        <v>53</v>
      </c>
      <c r="B82" s="235">
        <v>319437</v>
      </c>
      <c r="C82" s="235">
        <v>306705</v>
      </c>
      <c r="D82" s="243">
        <v>96</v>
      </c>
      <c r="E82" s="235">
        <v>254900</v>
      </c>
      <c r="F82" s="148">
        <v>396853</v>
      </c>
      <c r="G82" s="148">
        <v>331418</v>
      </c>
      <c r="H82" s="157">
        <v>83.5</v>
      </c>
      <c r="I82" s="148">
        <v>355300</v>
      </c>
    </row>
    <row r="83" spans="1:9" ht="18.75" customHeight="1">
      <c r="A83" s="84" t="s">
        <v>508</v>
      </c>
      <c r="B83" s="235">
        <v>186615</v>
      </c>
      <c r="C83" s="235">
        <v>153492</v>
      </c>
      <c r="D83" s="243">
        <v>82.3</v>
      </c>
      <c r="E83" s="235">
        <v>28600</v>
      </c>
      <c r="F83" s="148">
        <v>197547</v>
      </c>
      <c r="G83" s="148">
        <v>158906</v>
      </c>
      <c r="H83" s="157">
        <v>80.4</v>
      </c>
      <c r="I83" s="148">
        <v>80900</v>
      </c>
    </row>
    <row r="84" spans="1:9" ht="18.75" customHeight="1">
      <c r="A84" s="84" t="s">
        <v>54</v>
      </c>
      <c r="B84" s="235">
        <v>1002287</v>
      </c>
      <c r="C84" s="235">
        <v>878040</v>
      </c>
      <c r="D84" s="243">
        <v>87.6</v>
      </c>
      <c r="E84" s="235">
        <v>15000</v>
      </c>
      <c r="F84" s="148">
        <v>1064116</v>
      </c>
      <c r="G84" s="148">
        <v>922395</v>
      </c>
      <c r="H84" s="157">
        <v>86.7</v>
      </c>
      <c r="I84" s="148">
        <v>69493</v>
      </c>
    </row>
    <row r="85" spans="1:9" ht="18.75" customHeight="1">
      <c r="A85" s="84"/>
      <c r="B85" s="244"/>
      <c r="C85" s="244"/>
      <c r="D85" s="243"/>
      <c r="E85" s="244"/>
      <c r="F85" s="158"/>
      <c r="G85" s="158"/>
      <c r="H85" s="157"/>
      <c r="I85" s="158"/>
    </row>
    <row r="86" spans="1:9" ht="18.75" customHeight="1">
      <c r="A86" s="105" t="s">
        <v>509</v>
      </c>
      <c r="B86" s="224">
        <v>3841206</v>
      </c>
      <c r="C86" s="224">
        <v>3446684</v>
      </c>
      <c r="D86" s="243">
        <v>89.7</v>
      </c>
      <c r="E86" s="224">
        <v>1544900</v>
      </c>
      <c r="F86" s="133">
        <v>3803842</v>
      </c>
      <c r="G86" s="133">
        <v>3372572</v>
      </c>
      <c r="H86" s="157">
        <v>88.7</v>
      </c>
      <c r="I86" s="133">
        <f>SUM(I87:I89)</f>
        <v>1488500</v>
      </c>
    </row>
    <row r="87" spans="1:9" ht="18.75" customHeight="1">
      <c r="A87" s="84" t="s">
        <v>510</v>
      </c>
      <c r="B87" s="235">
        <v>3674312</v>
      </c>
      <c r="C87" s="235">
        <v>3281129</v>
      </c>
      <c r="D87" s="243">
        <v>89.3</v>
      </c>
      <c r="E87" s="235">
        <v>1114900</v>
      </c>
      <c r="F87" s="148">
        <v>3638760</v>
      </c>
      <c r="G87" s="148">
        <v>3209731</v>
      </c>
      <c r="H87" s="157">
        <v>88.2</v>
      </c>
      <c r="I87" s="148">
        <v>1177300</v>
      </c>
    </row>
    <row r="88" spans="1:9" ht="18.75" customHeight="1">
      <c r="A88" s="84" t="s">
        <v>55</v>
      </c>
      <c r="B88" s="235">
        <v>90634</v>
      </c>
      <c r="C88" s="235">
        <v>90549</v>
      </c>
      <c r="D88" s="243">
        <v>99.9</v>
      </c>
      <c r="E88" s="235">
        <v>354700</v>
      </c>
      <c r="F88" s="148">
        <v>89781</v>
      </c>
      <c r="G88" s="148">
        <v>88457</v>
      </c>
      <c r="H88" s="157">
        <v>98.5</v>
      </c>
      <c r="I88" s="148">
        <v>197800</v>
      </c>
    </row>
    <row r="89" spans="1:9" ht="18.75" customHeight="1">
      <c r="A89" s="107" t="s">
        <v>511</v>
      </c>
      <c r="B89" s="238">
        <v>76260</v>
      </c>
      <c r="C89" s="238">
        <v>75006</v>
      </c>
      <c r="D89" s="246">
        <v>98.4</v>
      </c>
      <c r="E89" s="238">
        <v>75300</v>
      </c>
      <c r="F89" s="149">
        <v>75301</v>
      </c>
      <c r="G89" s="149">
        <v>74384</v>
      </c>
      <c r="H89" s="160">
        <v>98.8</v>
      </c>
      <c r="I89" s="149">
        <v>113400</v>
      </c>
    </row>
    <row r="90" spans="1:7" ht="13.5">
      <c r="A90" s="174" t="s">
        <v>512</v>
      </c>
      <c r="G90" s="174" t="s">
        <v>513</v>
      </c>
    </row>
  </sheetData>
  <mergeCells count="7">
    <mergeCell ref="F5:H5"/>
    <mergeCell ref="I5:I6"/>
    <mergeCell ref="A4:A6"/>
    <mergeCell ref="B4:E4"/>
    <mergeCell ref="B5:D5"/>
    <mergeCell ref="E5:E6"/>
    <mergeCell ref="F4:I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2" width="13.50390625" style="2" customWidth="1"/>
    <col min="3" max="3" width="13.125" style="2" customWidth="1"/>
    <col min="4" max="4" width="10.875" style="2" customWidth="1"/>
    <col min="5" max="5" width="10.25390625" style="2" customWidth="1"/>
    <col min="6" max="6" width="10.875" style="2" customWidth="1"/>
    <col min="7" max="7" width="10.25390625" style="2" customWidth="1"/>
    <col min="8" max="8" width="11.00390625" style="2" customWidth="1"/>
    <col min="9" max="15" width="12.875" style="2" customWidth="1"/>
    <col min="16" max="16" width="11.50390625" style="2" customWidth="1"/>
    <col min="17" max="17" width="10.00390625" style="2" hidden="1" customWidth="1"/>
    <col min="18" max="18" width="10.00390625" style="2" customWidth="1"/>
    <col min="19" max="20" width="11.75390625" style="2" customWidth="1"/>
    <col min="21" max="21" width="10.875" style="2" customWidth="1"/>
    <col min="22" max="22" width="12.125" style="2" customWidth="1"/>
    <col min="23" max="23" width="11.625" style="2" customWidth="1"/>
    <col min="24" max="24" width="12.875" style="2" customWidth="1"/>
    <col min="25" max="25" width="11.125" style="2" customWidth="1"/>
    <col min="26" max="26" width="10.875" style="2" customWidth="1"/>
    <col min="27" max="27" width="12.625" style="2" customWidth="1"/>
    <col min="28" max="28" width="11.625" style="2" customWidth="1"/>
    <col min="29" max="29" width="10.125" style="2" customWidth="1"/>
    <col min="30" max="31" width="10.375" style="2" customWidth="1"/>
    <col min="32" max="32" width="12.00390625" style="2" customWidth="1"/>
    <col min="33" max="33" width="14.375" style="2" customWidth="1"/>
    <col min="34" max="34" width="12.50390625" style="2" customWidth="1"/>
    <col min="35" max="35" width="14.375" style="2" customWidth="1"/>
    <col min="36" max="36" width="12.50390625" style="2" customWidth="1"/>
    <col min="37" max="37" width="14.375" style="2" customWidth="1"/>
    <col min="38" max="38" width="11.25390625" style="2" customWidth="1"/>
    <col min="39" max="39" width="13.125" style="2" customWidth="1"/>
    <col min="40" max="40" width="10.875" style="2" customWidth="1"/>
    <col min="41" max="41" width="10.25390625" style="2" customWidth="1"/>
    <col min="42" max="42" width="10.875" style="2" customWidth="1"/>
    <col min="43" max="43" width="12.50390625" style="2" customWidth="1"/>
    <col min="44" max="44" width="10.875" style="2" customWidth="1"/>
    <col min="45" max="45" width="11.50390625" style="2" customWidth="1"/>
    <col min="46" max="16384" width="9.00390625" style="2" customWidth="1"/>
  </cols>
  <sheetData>
    <row r="1" ht="13.5">
      <c r="A1" s="294" t="s">
        <v>645</v>
      </c>
    </row>
    <row r="2" spans="1:22" ht="13.5">
      <c r="A2" s="47" t="s">
        <v>619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4.25" thickBo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" t="s">
        <v>514</v>
      </c>
      <c r="O3" s="48"/>
      <c r="P3" s="48"/>
      <c r="Q3" s="48"/>
      <c r="S3" s="48"/>
      <c r="T3" s="48"/>
      <c r="U3" s="48"/>
      <c r="V3" s="2" t="s">
        <v>514</v>
      </c>
    </row>
    <row r="4" spans="1:48" ht="43.5" customHeight="1" thickTop="1">
      <c r="A4" s="27" t="s">
        <v>593</v>
      </c>
      <c r="B4" s="37" t="s">
        <v>57</v>
      </c>
      <c r="C4" s="27" t="s">
        <v>58</v>
      </c>
      <c r="D4" s="37" t="s">
        <v>59</v>
      </c>
      <c r="E4" s="27" t="s">
        <v>516</v>
      </c>
      <c r="F4" s="38" t="s">
        <v>60</v>
      </c>
      <c r="G4" s="38" t="s">
        <v>61</v>
      </c>
      <c r="H4" s="39" t="s">
        <v>62</v>
      </c>
      <c r="I4" s="45" t="s">
        <v>63</v>
      </c>
      <c r="J4" s="201" t="s">
        <v>594</v>
      </c>
      <c r="K4" s="27" t="s">
        <v>64</v>
      </c>
      <c r="L4" s="50" t="s">
        <v>65</v>
      </c>
      <c r="M4" s="38" t="s">
        <v>66</v>
      </c>
      <c r="N4" s="37" t="s">
        <v>595</v>
      </c>
      <c r="O4" s="37" t="s">
        <v>67</v>
      </c>
      <c r="P4" s="51" t="s">
        <v>68</v>
      </c>
      <c r="Q4" s="27" t="s">
        <v>126</v>
      </c>
      <c r="R4" s="37" t="s">
        <v>69</v>
      </c>
      <c r="S4" s="37" t="s">
        <v>70</v>
      </c>
      <c r="T4" s="27" t="s">
        <v>71</v>
      </c>
      <c r="U4" s="37" t="s">
        <v>72</v>
      </c>
      <c r="V4" s="27" t="s">
        <v>73</v>
      </c>
      <c r="W4" s="37" t="s">
        <v>74</v>
      </c>
      <c r="X4" s="52" t="s">
        <v>75</v>
      </c>
      <c r="Y4" s="203"/>
      <c r="Z4" s="203"/>
      <c r="AA4" s="203"/>
      <c r="AB4" s="203"/>
      <c r="AC4" s="203"/>
      <c r="AD4" s="204"/>
      <c r="AE4" s="204"/>
      <c r="AF4" s="204"/>
      <c r="AG4" s="203"/>
      <c r="AH4" s="204"/>
      <c r="AI4" s="205"/>
      <c r="AJ4" s="203"/>
      <c r="AK4" s="204"/>
      <c r="AL4" s="204"/>
      <c r="AM4" s="203"/>
      <c r="AN4" s="203"/>
      <c r="AO4" s="206"/>
      <c r="AP4" s="203"/>
      <c r="AQ4" s="203"/>
      <c r="AR4" s="203"/>
      <c r="AS4" s="203"/>
      <c r="AT4" s="203"/>
      <c r="AU4" s="203"/>
      <c r="AV4" s="203"/>
    </row>
    <row r="5" spans="1:49" ht="18.75" customHeight="1">
      <c r="A5" s="110"/>
      <c r="B5" s="41"/>
      <c r="C5" s="42"/>
      <c r="D5" s="42"/>
      <c r="E5" s="42"/>
      <c r="F5" s="43"/>
      <c r="G5" s="43"/>
      <c r="H5" s="43"/>
      <c r="I5" s="43"/>
      <c r="J5" s="43"/>
      <c r="K5" s="42"/>
      <c r="L5" s="43"/>
      <c r="M5" s="43"/>
      <c r="N5" s="42"/>
      <c r="O5" s="42"/>
      <c r="P5" s="42"/>
      <c r="Q5" s="110"/>
      <c r="R5" s="202"/>
      <c r="S5" s="42"/>
      <c r="T5" s="42"/>
      <c r="U5" s="42"/>
      <c r="V5" s="42"/>
      <c r="W5" s="42"/>
      <c r="X5" s="42"/>
      <c r="AW5" s="20"/>
    </row>
    <row r="6" spans="1:49" ht="18.75" customHeight="1">
      <c r="A6" s="164" t="s">
        <v>596</v>
      </c>
      <c r="B6" s="250">
        <v>400364810</v>
      </c>
      <c r="C6" s="133">
        <v>122168020</v>
      </c>
      <c r="D6" s="133">
        <v>3420636</v>
      </c>
      <c r="E6" s="133">
        <v>4695193</v>
      </c>
      <c r="F6" s="133">
        <v>9042381</v>
      </c>
      <c r="G6" s="236">
        <v>874711</v>
      </c>
      <c r="H6" s="236">
        <v>2428</v>
      </c>
      <c r="I6" s="236">
        <v>2281620</v>
      </c>
      <c r="J6" s="236">
        <v>4137333</v>
      </c>
      <c r="K6" s="236">
        <v>101078023</v>
      </c>
      <c r="L6" s="236">
        <v>180852</v>
      </c>
      <c r="M6" s="236">
        <v>5886117</v>
      </c>
      <c r="N6" s="133">
        <v>12276748</v>
      </c>
      <c r="O6" s="133">
        <v>26268325</v>
      </c>
      <c r="P6" s="133">
        <v>160907</v>
      </c>
      <c r="Q6" s="164" t="s">
        <v>127</v>
      </c>
      <c r="R6" s="236">
        <v>20725027</v>
      </c>
      <c r="S6" s="236">
        <v>1994834</v>
      </c>
      <c r="T6" s="236">
        <v>2526799</v>
      </c>
      <c r="U6" s="236">
        <v>14097183</v>
      </c>
      <c r="V6" s="236">
        <v>15620249</v>
      </c>
      <c r="W6" s="236">
        <v>10230987</v>
      </c>
      <c r="X6" s="236">
        <v>42696437</v>
      </c>
      <c r="AW6" s="20"/>
    </row>
    <row r="7" spans="1:49" ht="18.75" customHeight="1">
      <c r="A7" s="164"/>
      <c r="B7" s="250"/>
      <c r="C7" s="133"/>
      <c r="D7" s="133"/>
      <c r="E7" s="133"/>
      <c r="F7" s="133"/>
      <c r="G7" s="130"/>
      <c r="H7" s="130"/>
      <c r="I7" s="130"/>
      <c r="J7" s="130"/>
      <c r="K7" s="130"/>
      <c r="L7" s="130"/>
      <c r="M7" s="130"/>
      <c r="N7" s="133"/>
      <c r="O7" s="133"/>
      <c r="P7" s="133"/>
      <c r="Q7" s="164"/>
      <c r="R7" s="130"/>
      <c r="S7" s="130"/>
      <c r="T7" s="130"/>
      <c r="U7" s="130"/>
      <c r="V7" s="130"/>
      <c r="W7" s="130"/>
      <c r="X7" s="130"/>
      <c r="AW7" s="20"/>
    </row>
    <row r="8" spans="1:49" ht="18.75" customHeight="1">
      <c r="A8" s="164" t="s">
        <v>76</v>
      </c>
      <c r="B8" s="250">
        <v>155743599</v>
      </c>
      <c r="C8" s="133">
        <v>59916325</v>
      </c>
      <c r="D8" s="133">
        <v>1197279</v>
      </c>
      <c r="E8" s="133">
        <v>2298181</v>
      </c>
      <c r="F8" s="133">
        <v>4496288</v>
      </c>
      <c r="G8" s="236">
        <v>235967</v>
      </c>
      <c r="H8" s="236">
        <v>239</v>
      </c>
      <c r="I8" s="236">
        <v>799357</v>
      </c>
      <c r="J8" s="236">
        <v>1994106</v>
      </c>
      <c r="K8" s="236">
        <v>26317086</v>
      </c>
      <c r="L8" s="236">
        <v>94709</v>
      </c>
      <c r="M8" s="236">
        <v>2908372</v>
      </c>
      <c r="N8" s="133">
        <v>6024921</v>
      </c>
      <c r="O8" s="133">
        <v>13563741</v>
      </c>
      <c r="P8" s="133">
        <v>155767</v>
      </c>
      <c r="Q8" s="164" t="s">
        <v>76</v>
      </c>
      <c r="R8" s="236">
        <v>7310189</v>
      </c>
      <c r="S8" s="236">
        <v>908574</v>
      </c>
      <c r="T8" s="236">
        <v>143509</v>
      </c>
      <c r="U8" s="236">
        <v>2285304</v>
      </c>
      <c r="V8" s="236">
        <v>3571603</v>
      </c>
      <c r="W8" s="236">
        <v>6126372</v>
      </c>
      <c r="X8" s="236">
        <v>15395710</v>
      </c>
      <c r="AW8" s="20"/>
    </row>
    <row r="9" spans="1:86" ht="18.75" customHeight="1">
      <c r="A9" s="164"/>
      <c r="B9" s="250"/>
      <c r="C9" s="133"/>
      <c r="D9" s="133"/>
      <c r="E9" s="133"/>
      <c r="F9" s="133"/>
      <c r="G9" s="130"/>
      <c r="H9" s="130"/>
      <c r="I9" s="130"/>
      <c r="J9" s="130"/>
      <c r="K9" s="130"/>
      <c r="L9" s="130"/>
      <c r="M9" s="130"/>
      <c r="N9" s="133"/>
      <c r="O9" s="133"/>
      <c r="P9" s="133"/>
      <c r="Q9" s="164"/>
      <c r="R9" s="130"/>
      <c r="S9" s="130"/>
      <c r="T9" s="130"/>
      <c r="U9" s="130"/>
      <c r="V9" s="130"/>
      <c r="W9" s="130"/>
      <c r="X9" s="130"/>
      <c r="AW9" s="177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</row>
    <row r="10" spans="1:49" ht="18.75" customHeight="1">
      <c r="A10" s="166" t="s">
        <v>77</v>
      </c>
      <c r="B10" s="250">
        <v>244621211</v>
      </c>
      <c r="C10" s="133">
        <v>62251695</v>
      </c>
      <c r="D10" s="133">
        <v>2223357</v>
      </c>
      <c r="E10" s="133">
        <v>2397012</v>
      </c>
      <c r="F10" s="133">
        <v>4546093</v>
      </c>
      <c r="G10" s="236">
        <v>638744</v>
      </c>
      <c r="H10" s="236">
        <v>2189</v>
      </c>
      <c r="I10" s="236">
        <v>1482263</v>
      </c>
      <c r="J10" s="236">
        <v>2143227</v>
      </c>
      <c r="K10" s="236">
        <v>74760937</v>
      </c>
      <c r="L10" s="236">
        <v>86143</v>
      </c>
      <c r="M10" s="236">
        <v>2977745</v>
      </c>
      <c r="N10" s="133">
        <v>6251827</v>
      </c>
      <c r="O10" s="133">
        <v>12704584</v>
      </c>
      <c r="P10" s="133">
        <v>5140</v>
      </c>
      <c r="Q10" s="166" t="s">
        <v>77</v>
      </c>
      <c r="R10" s="236">
        <v>13414838</v>
      </c>
      <c r="S10" s="236">
        <v>1086260</v>
      </c>
      <c r="T10" s="236">
        <v>2383290</v>
      </c>
      <c r="U10" s="236">
        <v>11811879</v>
      </c>
      <c r="V10" s="236">
        <v>12048646</v>
      </c>
      <c r="W10" s="236">
        <v>4104615</v>
      </c>
      <c r="X10" s="236">
        <v>27300727</v>
      </c>
      <c r="AW10" s="20"/>
    </row>
    <row r="11" spans="1:49" ht="18.75" customHeight="1">
      <c r="A11" s="167"/>
      <c r="B11" s="165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67"/>
      <c r="R11" s="130"/>
      <c r="S11" s="130"/>
      <c r="T11" s="130"/>
      <c r="U11" s="130"/>
      <c r="V11" s="130"/>
      <c r="W11" s="130"/>
      <c r="X11" s="130"/>
      <c r="AW11" s="20"/>
    </row>
    <row r="12" spans="1:49" ht="18.75" customHeight="1">
      <c r="A12" s="164" t="s">
        <v>78</v>
      </c>
      <c r="B12" s="251">
        <v>63041671</v>
      </c>
      <c r="C12" s="252">
        <v>31110938</v>
      </c>
      <c r="D12" s="253">
        <v>464755</v>
      </c>
      <c r="E12" s="253">
        <v>1254164</v>
      </c>
      <c r="F12" s="254">
        <v>2370964</v>
      </c>
      <c r="G12" s="255" t="s">
        <v>555</v>
      </c>
      <c r="H12" s="253">
        <v>239</v>
      </c>
      <c r="I12" s="253">
        <v>310823</v>
      </c>
      <c r="J12" s="252">
        <v>1115593</v>
      </c>
      <c r="K12" s="253">
        <v>6965445</v>
      </c>
      <c r="L12" s="253">
        <v>57428</v>
      </c>
      <c r="M12" s="253">
        <v>1085892</v>
      </c>
      <c r="N12" s="256">
        <v>1601167</v>
      </c>
      <c r="O12" s="253">
        <v>5220354</v>
      </c>
      <c r="P12" s="257" t="s">
        <v>642</v>
      </c>
      <c r="Q12" s="164" t="s">
        <v>78</v>
      </c>
      <c r="R12" s="253">
        <v>2454621</v>
      </c>
      <c r="S12" s="253">
        <v>394375</v>
      </c>
      <c r="T12" s="253">
        <v>1700</v>
      </c>
      <c r="U12" s="253">
        <v>450000</v>
      </c>
      <c r="V12" s="253">
        <v>558856</v>
      </c>
      <c r="W12" s="253">
        <v>3898947</v>
      </c>
      <c r="X12" s="253">
        <v>3725410</v>
      </c>
      <c r="AW12" s="20"/>
    </row>
    <row r="13" spans="1:49" ht="18.75" customHeight="1">
      <c r="A13" s="164" t="s">
        <v>1</v>
      </c>
      <c r="B13" s="251">
        <v>23722676</v>
      </c>
      <c r="C13" s="252">
        <v>6342473</v>
      </c>
      <c r="D13" s="253">
        <v>161384</v>
      </c>
      <c r="E13" s="253">
        <v>269124</v>
      </c>
      <c r="F13" s="254">
        <v>576415</v>
      </c>
      <c r="G13" s="253">
        <v>6679</v>
      </c>
      <c r="H13" s="255" t="s">
        <v>555</v>
      </c>
      <c r="I13" s="253">
        <v>107684</v>
      </c>
      <c r="J13" s="252">
        <v>221428</v>
      </c>
      <c r="K13" s="253">
        <v>3761028</v>
      </c>
      <c r="L13" s="253">
        <v>12255</v>
      </c>
      <c r="M13" s="253">
        <v>361787</v>
      </c>
      <c r="N13" s="256">
        <v>787402</v>
      </c>
      <c r="O13" s="253">
        <v>3164804</v>
      </c>
      <c r="P13" s="254">
        <v>155767</v>
      </c>
      <c r="Q13" s="164" t="s">
        <v>1</v>
      </c>
      <c r="R13" s="253">
        <v>1018708</v>
      </c>
      <c r="S13" s="253">
        <v>95182</v>
      </c>
      <c r="T13" s="253">
        <v>7010</v>
      </c>
      <c r="U13" s="253">
        <v>463672</v>
      </c>
      <c r="V13" s="253">
        <v>499166</v>
      </c>
      <c r="W13" s="253">
        <v>997368</v>
      </c>
      <c r="X13" s="253">
        <v>4713700</v>
      </c>
      <c r="AW13" s="20"/>
    </row>
    <row r="14" spans="1:49" ht="18.75" customHeight="1">
      <c r="A14" s="164" t="s">
        <v>79</v>
      </c>
      <c r="B14" s="251">
        <v>11851551</v>
      </c>
      <c r="C14" s="252">
        <v>3762448</v>
      </c>
      <c r="D14" s="253">
        <v>95361</v>
      </c>
      <c r="E14" s="253">
        <v>124433</v>
      </c>
      <c r="F14" s="254">
        <v>241035</v>
      </c>
      <c r="G14" s="253">
        <v>15192</v>
      </c>
      <c r="H14" s="255" t="s">
        <v>555</v>
      </c>
      <c r="I14" s="253">
        <v>63342</v>
      </c>
      <c r="J14" s="252">
        <v>94829</v>
      </c>
      <c r="K14" s="253">
        <v>2912033</v>
      </c>
      <c r="L14" s="253">
        <v>3931</v>
      </c>
      <c r="M14" s="253">
        <v>347694</v>
      </c>
      <c r="N14" s="256">
        <v>222455</v>
      </c>
      <c r="O14" s="253">
        <v>851471</v>
      </c>
      <c r="P14" s="257" t="s">
        <v>642</v>
      </c>
      <c r="Q14" s="164" t="s">
        <v>79</v>
      </c>
      <c r="R14" s="253">
        <v>581835</v>
      </c>
      <c r="S14" s="253">
        <v>29021</v>
      </c>
      <c r="T14" s="253">
        <v>11625</v>
      </c>
      <c r="U14" s="253">
        <v>49755</v>
      </c>
      <c r="V14" s="253">
        <v>328279</v>
      </c>
      <c r="W14" s="253">
        <v>221312</v>
      </c>
      <c r="X14" s="253">
        <v>1895500</v>
      </c>
      <c r="AW14" s="20"/>
    </row>
    <row r="15" spans="1:49" ht="18.75" customHeight="1">
      <c r="A15" s="164" t="s">
        <v>80</v>
      </c>
      <c r="B15" s="251">
        <v>14985775</v>
      </c>
      <c r="C15" s="252">
        <v>3498863</v>
      </c>
      <c r="D15" s="253">
        <v>102832</v>
      </c>
      <c r="E15" s="253">
        <v>154574</v>
      </c>
      <c r="F15" s="254">
        <v>356898</v>
      </c>
      <c r="G15" s="253">
        <v>116480</v>
      </c>
      <c r="H15" s="255" t="s">
        <v>555</v>
      </c>
      <c r="I15" s="253">
        <v>68799</v>
      </c>
      <c r="J15" s="252">
        <v>110202</v>
      </c>
      <c r="K15" s="253">
        <v>4614073</v>
      </c>
      <c r="L15" s="253">
        <v>5077</v>
      </c>
      <c r="M15" s="253">
        <v>395315</v>
      </c>
      <c r="N15" s="256">
        <v>2000452</v>
      </c>
      <c r="O15" s="253">
        <v>940353</v>
      </c>
      <c r="P15" s="257" t="s">
        <v>642</v>
      </c>
      <c r="Q15" s="164" t="s">
        <v>80</v>
      </c>
      <c r="R15" s="253">
        <v>642742</v>
      </c>
      <c r="S15" s="253">
        <v>240950</v>
      </c>
      <c r="T15" s="253">
        <v>22572</v>
      </c>
      <c r="U15" s="253">
        <v>319702</v>
      </c>
      <c r="V15" s="253">
        <v>338687</v>
      </c>
      <c r="W15" s="253">
        <v>98404</v>
      </c>
      <c r="X15" s="253">
        <v>958800</v>
      </c>
      <c r="AW15" s="20"/>
    </row>
    <row r="16" spans="1:49" ht="18.75" customHeight="1">
      <c r="A16" s="164" t="s">
        <v>81</v>
      </c>
      <c r="B16" s="251">
        <v>13439834</v>
      </c>
      <c r="C16" s="252">
        <v>3375028</v>
      </c>
      <c r="D16" s="253">
        <v>111943</v>
      </c>
      <c r="E16" s="253">
        <v>159997</v>
      </c>
      <c r="F16" s="254">
        <v>287840</v>
      </c>
      <c r="G16" s="255" t="s">
        <v>555</v>
      </c>
      <c r="H16" s="255" t="s">
        <v>555</v>
      </c>
      <c r="I16" s="253">
        <v>74556</v>
      </c>
      <c r="J16" s="252">
        <v>118343</v>
      </c>
      <c r="K16" s="253">
        <v>3325648</v>
      </c>
      <c r="L16" s="253">
        <v>4264</v>
      </c>
      <c r="M16" s="253">
        <v>462193</v>
      </c>
      <c r="N16" s="256">
        <v>348860</v>
      </c>
      <c r="O16" s="253">
        <v>1523781</v>
      </c>
      <c r="P16" s="257" t="s">
        <v>642</v>
      </c>
      <c r="Q16" s="164" t="s">
        <v>81</v>
      </c>
      <c r="R16" s="253">
        <v>834327</v>
      </c>
      <c r="S16" s="253">
        <v>48190</v>
      </c>
      <c r="T16" s="253">
        <v>50867</v>
      </c>
      <c r="U16" s="253">
        <v>174150</v>
      </c>
      <c r="V16" s="253">
        <v>663641</v>
      </c>
      <c r="W16" s="253">
        <v>248406</v>
      </c>
      <c r="X16" s="253">
        <v>1627800</v>
      </c>
      <c r="AW16" s="20"/>
    </row>
    <row r="17" spans="1:49" ht="18.75" customHeight="1">
      <c r="A17" s="164" t="s">
        <v>82</v>
      </c>
      <c r="B17" s="251">
        <v>14742641</v>
      </c>
      <c r="C17" s="252">
        <v>6853578</v>
      </c>
      <c r="D17" s="253">
        <v>111045</v>
      </c>
      <c r="E17" s="253">
        <v>172085</v>
      </c>
      <c r="F17" s="254">
        <v>320963</v>
      </c>
      <c r="G17" s="253">
        <v>56669</v>
      </c>
      <c r="H17" s="255" t="s">
        <v>555</v>
      </c>
      <c r="I17" s="253">
        <v>73946</v>
      </c>
      <c r="J17" s="252">
        <v>134828</v>
      </c>
      <c r="K17" s="253">
        <v>1776068</v>
      </c>
      <c r="L17" s="253">
        <v>5227</v>
      </c>
      <c r="M17" s="253">
        <v>198689</v>
      </c>
      <c r="N17" s="256">
        <v>526053</v>
      </c>
      <c r="O17" s="253">
        <v>885270</v>
      </c>
      <c r="P17" s="257" t="s">
        <v>642</v>
      </c>
      <c r="Q17" s="164" t="s">
        <v>82</v>
      </c>
      <c r="R17" s="253">
        <v>986718</v>
      </c>
      <c r="S17" s="253">
        <v>23997</v>
      </c>
      <c r="T17" s="253">
        <v>17100</v>
      </c>
      <c r="U17" s="253">
        <v>265588</v>
      </c>
      <c r="V17" s="253">
        <v>545780</v>
      </c>
      <c r="W17" s="253">
        <v>249937</v>
      </c>
      <c r="X17" s="253">
        <v>1539100</v>
      </c>
      <c r="AW17" s="20"/>
    </row>
    <row r="18" spans="1:49" ht="18.75" customHeight="1">
      <c r="A18" s="164" t="s">
        <v>83</v>
      </c>
      <c r="B18" s="251">
        <v>13959451</v>
      </c>
      <c r="C18" s="252">
        <v>4972997</v>
      </c>
      <c r="D18" s="253">
        <v>149959</v>
      </c>
      <c r="E18" s="253">
        <v>163804</v>
      </c>
      <c r="F18" s="254">
        <v>342173</v>
      </c>
      <c r="G18" s="253">
        <v>40947</v>
      </c>
      <c r="H18" s="255" t="s">
        <v>555</v>
      </c>
      <c r="I18" s="253">
        <v>100207</v>
      </c>
      <c r="J18" s="252">
        <v>198883</v>
      </c>
      <c r="K18" s="253">
        <v>2962791</v>
      </c>
      <c r="L18" s="253">
        <v>6527</v>
      </c>
      <c r="M18" s="253">
        <v>56802</v>
      </c>
      <c r="N18" s="256">
        <v>538892</v>
      </c>
      <c r="O18" s="253">
        <v>977708</v>
      </c>
      <c r="P18" s="257" t="s">
        <v>642</v>
      </c>
      <c r="Q18" s="164" t="s">
        <v>83</v>
      </c>
      <c r="R18" s="253">
        <v>791238</v>
      </c>
      <c r="S18" s="253">
        <v>76859</v>
      </c>
      <c r="T18" s="253">
        <v>32635</v>
      </c>
      <c r="U18" s="253">
        <v>562437</v>
      </c>
      <c r="V18" s="253">
        <v>637194</v>
      </c>
      <c r="W18" s="253">
        <v>411998</v>
      </c>
      <c r="X18" s="253">
        <v>935400</v>
      </c>
      <c r="AW18" s="20"/>
    </row>
    <row r="19" spans="1:49" ht="18.75" customHeight="1">
      <c r="A19" s="169"/>
      <c r="B19" s="165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9"/>
      <c r="R19" s="168"/>
      <c r="S19" s="168"/>
      <c r="T19" s="168"/>
      <c r="U19" s="168"/>
      <c r="V19" s="168"/>
      <c r="W19" s="168"/>
      <c r="X19" s="168"/>
      <c r="AW19" s="20"/>
    </row>
    <row r="20" spans="1:49" ht="18.75" customHeight="1">
      <c r="A20" s="169" t="s">
        <v>84</v>
      </c>
      <c r="B20" s="250">
        <f aca="true" t="shared" si="0" ref="B20:G20">SUM(B21:B25)</f>
        <v>17764506</v>
      </c>
      <c r="C20" s="133">
        <f t="shared" si="0"/>
        <v>2539019</v>
      </c>
      <c r="D20" s="133">
        <f t="shared" si="0"/>
        <v>128549</v>
      </c>
      <c r="E20" s="133">
        <f t="shared" si="0"/>
        <v>118007</v>
      </c>
      <c r="F20" s="133">
        <f t="shared" si="0"/>
        <v>205756</v>
      </c>
      <c r="G20" s="133">
        <f t="shared" si="0"/>
        <v>31152</v>
      </c>
      <c r="H20" s="255" t="s">
        <v>555</v>
      </c>
      <c r="I20" s="133">
        <f aca="true" t="shared" si="1" ref="I20:O20">SUM(I21:I25)</f>
        <v>85609</v>
      </c>
      <c r="J20" s="133">
        <f t="shared" si="1"/>
        <v>87717</v>
      </c>
      <c r="K20" s="133">
        <f t="shared" si="1"/>
        <v>7078419</v>
      </c>
      <c r="L20" s="133">
        <f t="shared" si="1"/>
        <v>3016</v>
      </c>
      <c r="M20" s="133">
        <f t="shared" si="1"/>
        <v>237747</v>
      </c>
      <c r="N20" s="133">
        <f t="shared" si="1"/>
        <v>268985</v>
      </c>
      <c r="O20" s="133">
        <f t="shared" si="1"/>
        <v>707634</v>
      </c>
      <c r="P20" s="133" t="s">
        <v>622</v>
      </c>
      <c r="Q20" s="169" t="s">
        <v>84</v>
      </c>
      <c r="R20" s="133">
        <f aca="true" t="shared" si="2" ref="R20:X20">SUM(R21:R25)</f>
        <v>1204930</v>
      </c>
      <c r="S20" s="133">
        <f t="shared" si="2"/>
        <v>19886</v>
      </c>
      <c r="T20" s="133">
        <f t="shared" si="2"/>
        <v>39287</v>
      </c>
      <c r="U20" s="133">
        <f t="shared" si="2"/>
        <v>1343977</v>
      </c>
      <c r="V20" s="133">
        <f t="shared" si="2"/>
        <v>997440</v>
      </c>
      <c r="W20" s="133">
        <f t="shared" si="2"/>
        <v>213476</v>
      </c>
      <c r="X20" s="133">
        <f t="shared" si="2"/>
        <v>2453900</v>
      </c>
      <c r="AW20" s="20"/>
    </row>
    <row r="21" spans="1:82" ht="18.75" customHeight="1">
      <c r="A21" s="111" t="s">
        <v>85</v>
      </c>
      <c r="B21" s="258">
        <v>4465257</v>
      </c>
      <c r="C21" s="259">
        <v>893964</v>
      </c>
      <c r="D21" s="260">
        <v>28162</v>
      </c>
      <c r="E21" s="260">
        <v>36206</v>
      </c>
      <c r="F21" s="261">
        <v>62316</v>
      </c>
      <c r="G21" s="260">
        <v>17749</v>
      </c>
      <c r="H21" s="262" t="s">
        <v>555</v>
      </c>
      <c r="I21" s="260">
        <v>18646</v>
      </c>
      <c r="J21" s="259">
        <v>25506</v>
      </c>
      <c r="K21" s="260">
        <v>1218112</v>
      </c>
      <c r="L21" s="260">
        <v>837</v>
      </c>
      <c r="M21" s="260">
        <v>68898</v>
      </c>
      <c r="N21" s="263">
        <v>69412</v>
      </c>
      <c r="O21" s="260">
        <v>108181</v>
      </c>
      <c r="P21" s="215" t="s">
        <v>622</v>
      </c>
      <c r="Q21" s="111" t="s">
        <v>85</v>
      </c>
      <c r="R21" s="260">
        <v>595427</v>
      </c>
      <c r="S21" s="260">
        <v>3026</v>
      </c>
      <c r="T21" s="260">
        <v>5305</v>
      </c>
      <c r="U21" s="260">
        <v>306850</v>
      </c>
      <c r="V21" s="260">
        <v>404133</v>
      </c>
      <c r="W21" s="260">
        <v>38527</v>
      </c>
      <c r="X21" s="260">
        <v>564000</v>
      </c>
      <c r="AW21" s="178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</row>
    <row r="22" spans="1:49" ht="18.75" customHeight="1">
      <c r="A22" s="111" t="s">
        <v>86</v>
      </c>
      <c r="B22" s="258">
        <v>3911063</v>
      </c>
      <c r="C22" s="259">
        <v>429510</v>
      </c>
      <c r="D22" s="260">
        <v>39122</v>
      </c>
      <c r="E22" s="260">
        <v>27345</v>
      </c>
      <c r="F22" s="261">
        <v>48121</v>
      </c>
      <c r="G22" s="262" t="s">
        <v>555</v>
      </c>
      <c r="H22" s="262" t="s">
        <v>555</v>
      </c>
      <c r="I22" s="260">
        <v>26129</v>
      </c>
      <c r="J22" s="259">
        <v>15990</v>
      </c>
      <c r="K22" s="260">
        <v>2258967</v>
      </c>
      <c r="L22" s="260">
        <v>854</v>
      </c>
      <c r="M22" s="260">
        <v>21486</v>
      </c>
      <c r="N22" s="263">
        <v>61389</v>
      </c>
      <c r="O22" s="260">
        <v>87101</v>
      </c>
      <c r="P22" s="215" t="s">
        <v>622</v>
      </c>
      <c r="Q22" s="111" t="s">
        <v>86</v>
      </c>
      <c r="R22" s="260">
        <v>129650</v>
      </c>
      <c r="S22" s="260">
        <v>2376</v>
      </c>
      <c r="T22" s="260">
        <v>7000</v>
      </c>
      <c r="U22" s="260">
        <v>247823</v>
      </c>
      <c r="V22" s="260">
        <v>126865</v>
      </c>
      <c r="W22" s="260">
        <v>62435</v>
      </c>
      <c r="X22" s="260">
        <v>318900</v>
      </c>
      <c r="AW22" s="20"/>
    </row>
    <row r="23" spans="1:49" ht="18.75" customHeight="1">
      <c r="A23" s="111" t="s">
        <v>87</v>
      </c>
      <c r="B23" s="258">
        <v>1885054</v>
      </c>
      <c r="C23" s="259">
        <v>104749</v>
      </c>
      <c r="D23" s="260">
        <v>11903</v>
      </c>
      <c r="E23" s="260">
        <v>4871</v>
      </c>
      <c r="F23" s="261">
        <v>11529</v>
      </c>
      <c r="G23" s="262" t="s">
        <v>555</v>
      </c>
      <c r="H23" s="262" t="s">
        <v>555</v>
      </c>
      <c r="I23" s="260">
        <v>7971</v>
      </c>
      <c r="J23" s="259">
        <v>3721</v>
      </c>
      <c r="K23" s="260">
        <v>877275</v>
      </c>
      <c r="L23" s="260">
        <v>0</v>
      </c>
      <c r="M23" s="260">
        <v>1413</v>
      </c>
      <c r="N23" s="263">
        <v>36724</v>
      </c>
      <c r="O23" s="260">
        <v>59659</v>
      </c>
      <c r="P23" s="215" t="s">
        <v>622</v>
      </c>
      <c r="Q23" s="111" t="s">
        <v>87</v>
      </c>
      <c r="R23" s="260">
        <v>68112</v>
      </c>
      <c r="S23" s="260">
        <v>1092</v>
      </c>
      <c r="T23" s="260">
        <v>17050</v>
      </c>
      <c r="U23" s="260">
        <v>187100</v>
      </c>
      <c r="V23" s="260">
        <v>191008</v>
      </c>
      <c r="W23" s="260">
        <v>34177</v>
      </c>
      <c r="X23" s="260">
        <v>266700</v>
      </c>
      <c r="AW23" s="20"/>
    </row>
    <row r="24" spans="1:49" ht="18.75" customHeight="1">
      <c r="A24" s="111" t="s">
        <v>88</v>
      </c>
      <c r="B24" s="258">
        <v>5062068</v>
      </c>
      <c r="C24" s="259">
        <v>912953</v>
      </c>
      <c r="D24" s="260">
        <v>42927</v>
      </c>
      <c r="E24" s="260">
        <v>41807</v>
      </c>
      <c r="F24" s="261">
        <v>67126</v>
      </c>
      <c r="G24" s="260">
        <v>13403</v>
      </c>
      <c r="H24" s="262" t="s">
        <v>555</v>
      </c>
      <c r="I24" s="260">
        <v>28576</v>
      </c>
      <c r="J24" s="259">
        <v>37451</v>
      </c>
      <c r="K24" s="260">
        <v>1749436</v>
      </c>
      <c r="L24" s="260">
        <v>1325</v>
      </c>
      <c r="M24" s="260">
        <v>142153</v>
      </c>
      <c r="N24" s="263">
        <v>75160</v>
      </c>
      <c r="O24" s="260">
        <v>300823</v>
      </c>
      <c r="P24" s="215" t="s">
        <v>622</v>
      </c>
      <c r="Q24" s="111" t="s">
        <v>88</v>
      </c>
      <c r="R24" s="260">
        <v>241707</v>
      </c>
      <c r="S24" s="260">
        <v>3621</v>
      </c>
      <c r="T24" s="260">
        <v>380</v>
      </c>
      <c r="U24" s="260">
        <v>262204</v>
      </c>
      <c r="V24" s="260">
        <v>212414</v>
      </c>
      <c r="W24" s="260">
        <v>48002</v>
      </c>
      <c r="X24" s="260">
        <v>880600</v>
      </c>
      <c r="AW24" s="20"/>
    </row>
    <row r="25" spans="1:49" ht="18.75" customHeight="1">
      <c r="A25" s="111" t="s">
        <v>89</v>
      </c>
      <c r="B25" s="258">
        <v>2441064</v>
      </c>
      <c r="C25" s="259">
        <v>197843</v>
      </c>
      <c r="D25" s="260">
        <v>6435</v>
      </c>
      <c r="E25" s="260">
        <v>7778</v>
      </c>
      <c r="F25" s="261">
        <v>16664</v>
      </c>
      <c r="G25" s="262" t="s">
        <v>555</v>
      </c>
      <c r="H25" s="262" t="s">
        <v>555</v>
      </c>
      <c r="I25" s="260">
        <v>4287</v>
      </c>
      <c r="J25" s="259">
        <v>5049</v>
      </c>
      <c r="K25" s="260">
        <v>974629</v>
      </c>
      <c r="L25" s="260">
        <v>0</v>
      </c>
      <c r="M25" s="260">
        <v>3797</v>
      </c>
      <c r="N25" s="263">
        <v>26300</v>
      </c>
      <c r="O25" s="260">
        <v>151870</v>
      </c>
      <c r="P25" s="215" t="s">
        <v>622</v>
      </c>
      <c r="Q25" s="111" t="s">
        <v>89</v>
      </c>
      <c r="R25" s="260">
        <v>170034</v>
      </c>
      <c r="S25" s="260">
        <v>9771</v>
      </c>
      <c r="T25" s="260">
        <v>9552</v>
      </c>
      <c r="U25" s="260">
        <v>340000</v>
      </c>
      <c r="V25" s="260">
        <v>63020</v>
      </c>
      <c r="W25" s="260">
        <v>30335</v>
      </c>
      <c r="X25" s="260">
        <v>423700</v>
      </c>
      <c r="AW25" s="20"/>
    </row>
    <row r="26" spans="1:49" ht="18.75" customHeight="1">
      <c r="A26" s="163" t="s">
        <v>90</v>
      </c>
      <c r="B26" s="264">
        <f>SUM(B27:B34)</f>
        <v>33224262</v>
      </c>
      <c r="C26" s="207">
        <f aca="true" t="shared" si="3" ref="C26:O26">SUM(C27:C34)</f>
        <v>8649798</v>
      </c>
      <c r="D26" s="207">
        <f t="shared" si="3"/>
        <v>350091</v>
      </c>
      <c r="E26" s="207">
        <f t="shared" si="3"/>
        <v>332087</v>
      </c>
      <c r="F26" s="207">
        <f t="shared" si="3"/>
        <v>689817</v>
      </c>
      <c r="G26" s="207">
        <f t="shared" si="3"/>
        <v>55526</v>
      </c>
      <c r="H26" s="207">
        <f t="shared" si="3"/>
        <v>1607</v>
      </c>
      <c r="I26" s="207">
        <f t="shared" si="3"/>
        <v>233404</v>
      </c>
      <c r="J26" s="207">
        <f t="shared" si="3"/>
        <v>253025</v>
      </c>
      <c r="K26" s="207">
        <f t="shared" si="3"/>
        <v>10412857</v>
      </c>
      <c r="L26" s="207">
        <f t="shared" si="3"/>
        <v>11888</v>
      </c>
      <c r="M26" s="207">
        <f t="shared" si="3"/>
        <v>440640</v>
      </c>
      <c r="N26" s="207">
        <f t="shared" si="3"/>
        <v>724008</v>
      </c>
      <c r="O26" s="207">
        <f t="shared" si="3"/>
        <v>1315096</v>
      </c>
      <c r="P26" s="133" t="s">
        <v>622</v>
      </c>
      <c r="Q26" s="163" t="s">
        <v>90</v>
      </c>
      <c r="R26" s="207">
        <f aca="true" t="shared" si="4" ref="R26:X26">SUM(R27:R34)</f>
        <v>1711001</v>
      </c>
      <c r="S26" s="207">
        <f t="shared" si="4"/>
        <v>71020</v>
      </c>
      <c r="T26" s="207">
        <f t="shared" si="4"/>
        <v>89618</v>
      </c>
      <c r="U26" s="207">
        <v>1580552</v>
      </c>
      <c r="V26" s="207">
        <f t="shared" si="4"/>
        <v>1809930</v>
      </c>
      <c r="W26" s="207">
        <f t="shared" si="4"/>
        <v>286797</v>
      </c>
      <c r="X26" s="207">
        <f t="shared" si="4"/>
        <v>4205500</v>
      </c>
      <c r="AW26" s="20"/>
    </row>
    <row r="27" spans="1:49" ht="18.75" customHeight="1">
      <c r="A27" s="111" t="s">
        <v>91</v>
      </c>
      <c r="B27" s="258">
        <v>8900066</v>
      </c>
      <c r="C27" s="259">
        <v>3790151</v>
      </c>
      <c r="D27" s="260">
        <v>76229</v>
      </c>
      <c r="E27" s="260">
        <v>134919</v>
      </c>
      <c r="F27" s="261">
        <v>272231</v>
      </c>
      <c r="G27" s="262" t="s">
        <v>555</v>
      </c>
      <c r="H27" s="260">
        <v>1607</v>
      </c>
      <c r="I27" s="260">
        <v>50920</v>
      </c>
      <c r="J27" s="259">
        <v>96373</v>
      </c>
      <c r="K27" s="260">
        <v>1395667</v>
      </c>
      <c r="L27" s="260">
        <v>5241</v>
      </c>
      <c r="M27" s="260">
        <v>18960</v>
      </c>
      <c r="N27" s="265">
        <v>251865</v>
      </c>
      <c r="O27" s="260">
        <v>366049</v>
      </c>
      <c r="P27" s="215" t="s">
        <v>622</v>
      </c>
      <c r="Q27" s="111" t="s">
        <v>91</v>
      </c>
      <c r="R27" s="260">
        <v>360393</v>
      </c>
      <c r="S27" s="260">
        <v>14697</v>
      </c>
      <c r="T27" s="260">
        <v>69566</v>
      </c>
      <c r="U27" s="260">
        <v>465920</v>
      </c>
      <c r="V27" s="260">
        <v>441537</v>
      </c>
      <c r="W27" s="260">
        <v>49441</v>
      </c>
      <c r="X27" s="260">
        <v>1038300</v>
      </c>
      <c r="AW27" s="20"/>
    </row>
    <row r="28" spans="1:49" ht="18.75" customHeight="1">
      <c r="A28" s="111" t="s">
        <v>92</v>
      </c>
      <c r="B28" s="258">
        <v>4515131</v>
      </c>
      <c r="C28" s="259">
        <v>1156885</v>
      </c>
      <c r="D28" s="260">
        <v>54518</v>
      </c>
      <c r="E28" s="260">
        <v>51260</v>
      </c>
      <c r="F28" s="261">
        <v>104763</v>
      </c>
      <c r="G28" s="260">
        <v>19734</v>
      </c>
      <c r="H28" s="262" t="s">
        <v>555</v>
      </c>
      <c r="I28" s="260">
        <v>36155</v>
      </c>
      <c r="J28" s="259">
        <v>39903</v>
      </c>
      <c r="K28" s="260">
        <v>1661202</v>
      </c>
      <c r="L28" s="260">
        <v>1753</v>
      </c>
      <c r="M28" s="260">
        <v>66991</v>
      </c>
      <c r="N28" s="265">
        <v>207952</v>
      </c>
      <c r="O28" s="260">
        <v>210753</v>
      </c>
      <c r="P28" s="215" t="s">
        <v>622</v>
      </c>
      <c r="Q28" s="111" t="s">
        <v>92</v>
      </c>
      <c r="R28" s="260">
        <v>199404</v>
      </c>
      <c r="S28" s="260">
        <v>4495</v>
      </c>
      <c r="T28" s="260">
        <v>1521</v>
      </c>
      <c r="U28" s="260">
        <v>3100</v>
      </c>
      <c r="V28" s="260">
        <v>265667</v>
      </c>
      <c r="W28" s="260">
        <v>14875</v>
      </c>
      <c r="X28" s="260">
        <v>414200</v>
      </c>
      <c r="AW28" s="20"/>
    </row>
    <row r="29" spans="1:49" ht="18.75" customHeight="1">
      <c r="A29" s="111" t="s">
        <v>93</v>
      </c>
      <c r="B29" s="258">
        <v>5711148</v>
      </c>
      <c r="C29" s="259">
        <v>1157449</v>
      </c>
      <c r="D29" s="260">
        <v>52602</v>
      </c>
      <c r="E29" s="260">
        <v>48378</v>
      </c>
      <c r="F29" s="261">
        <v>100512</v>
      </c>
      <c r="G29" s="262" t="s">
        <v>555</v>
      </c>
      <c r="H29" s="262" t="s">
        <v>555</v>
      </c>
      <c r="I29" s="260">
        <v>35279</v>
      </c>
      <c r="J29" s="259">
        <v>36554</v>
      </c>
      <c r="K29" s="260">
        <v>1776598</v>
      </c>
      <c r="L29" s="260">
        <v>1307</v>
      </c>
      <c r="M29" s="260">
        <v>92193</v>
      </c>
      <c r="N29" s="265">
        <v>72945</v>
      </c>
      <c r="O29" s="260">
        <v>399456</v>
      </c>
      <c r="P29" s="215" t="s">
        <v>622</v>
      </c>
      <c r="Q29" s="111" t="s">
        <v>93</v>
      </c>
      <c r="R29" s="260">
        <v>228189</v>
      </c>
      <c r="S29" s="260">
        <v>7925</v>
      </c>
      <c r="T29" s="260">
        <v>6726</v>
      </c>
      <c r="U29" s="260">
        <v>231355</v>
      </c>
      <c r="V29" s="260">
        <v>419142</v>
      </c>
      <c r="W29" s="260">
        <v>67238</v>
      </c>
      <c r="X29" s="260">
        <v>977300</v>
      </c>
      <c r="AW29" s="20"/>
    </row>
    <row r="30" spans="1:49" ht="18.75" customHeight="1">
      <c r="A30" s="111" t="s">
        <v>94</v>
      </c>
      <c r="B30" s="258">
        <v>3906918</v>
      </c>
      <c r="C30" s="259">
        <v>762524</v>
      </c>
      <c r="D30" s="260">
        <v>55155</v>
      </c>
      <c r="E30" s="260">
        <v>33526</v>
      </c>
      <c r="F30" s="261">
        <v>65385</v>
      </c>
      <c r="G30" s="260">
        <v>12316</v>
      </c>
      <c r="H30" s="262" t="s">
        <v>555</v>
      </c>
      <c r="I30" s="260">
        <v>36630</v>
      </c>
      <c r="J30" s="259">
        <v>22937</v>
      </c>
      <c r="K30" s="260">
        <v>1504656</v>
      </c>
      <c r="L30" s="260">
        <v>928</v>
      </c>
      <c r="M30" s="260">
        <v>167771</v>
      </c>
      <c r="N30" s="265">
        <v>55341</v>
      </c>
      <c r="O30" s="260">
        <v>122864</v>
      </c>
      <c r="P30" s="215" t="s">
        <v>622</v>
      </c>
      <c r="Q30" s="111" t="s">
        <v>94</v>
      </c>
      <c r="R30" s="260">
        <v>232050</v>
      </c>
      <c r="S30" s="260">
        <v>13547</v>
      </c>
      <c r="T30" s="260">
        <v>3498</v>
      </c>
      <c r="U30" s="260">
        <v>230357</v>
      </c>
      <c r="V30" s="260">
        <v>254013</v>
      </c>
      <c r="W30" s="260">
        <v>25120</v>
      </c>
      <c r="X30" s="260">
        <v>308300</v>
      </c>
      <c r="AW30" s="20"/>
    </row>
    <row r="31" spans="1:86" ht="18.75" customHeight="1">
      <c r="A31" s="111" t="s">
        <v>95</v>
      </c>
      <c r="B31" s="258">
        <v>2661703</v>
      </c>
      <c r="C31" s="259">
        <v>633390</v>
      </c>
      <c r="D31" s="260">
        <v>33070</v>
      </c>
      <c r="E31" s="260">
        <v>20509</v>
      </c>
      <c r="F31" s="261">
        <v>47060</v>
      </c>
      <c r="G31" s="260">
        <v>23476</v>
      </c>
      <c r="H31" s="262" t="s">
        <v>555</v>
      </c>
      <c r="I31" s="260">
        <v>22082</v>
      </c>
      <c r="J31" s="259">
        <v>19958</v>
      </c>
      <c r="K31" s="260">
        <v>940200</v>
      </c>
      <c r="L31" s="260">
        <v>724</v>
      </c>
      <c r="M31" s="260">
        <v>45363</v>
      </c>
      <c r="N31" s="265">
        <v>9365</v>
      </c>
      <c r="O31" s="260">
        <v>99306</v>
      </c>
      <c r="P31" s="215" t="s">
        <v>622</v>
      </c>
      <c r="Q31" s="111" t="s">
        <v>95</v>
      </c>
      <c r="R31" s="260">
        <v>188945</v>
      </c>
      <c r="S31" s="260">
        <v>4677</v>
      </c>
      <c r="T31" s="260">
        <v>5343</v>
      </c>
      <c r="U31" s="262" t="s">
        <v>620</v>
      </c>
      <c r="V31" s="260">
        <v>107352</v>
      </c>
      <c r="W31" s="260">
        <v>25283</v>
      </c>
      <c r="X31" s="260">
        <v>435600</v>
      </c>
      <c r="AW31" s="177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</row>
    <row r="32" spans="1:49" ht="18.75" customHeight="1">
      <c r="A32" s="111" t="s">
        <v>96</v>
      </c>
      <c r="B32" s="258">
        <v>3126153</v>
      </c>
      <c r="C32" s="259">
        <v>637775</v>
      </c>
      <c r="D32" s="260">
        <v>39394</v>
      </c>
      <c r="E32" s="260">
        <v>24737</v>
      </c>
      <c r="F32" s="261">
        <v>64703</v>
      </c>
      <c r="G32" s="262" t="s">
        <v>555</v>
      </c>
      <c r="H32" s="262" t="s">
        <v>555</v>
      </c>
      <c r="I32" s="260">
        <v>26295</v>
      </c>
      <c r="J32" s="259">
        <v>20700</v>
      </c>
      <c r="K32" s="260">
        <v>1245534</v>
      </c>
      <c r="L32" s="260">
        <v>1174</v>
      </c>
      <c r="M32" s="260">
        <v>35690</v>
      </c>
      <c r="N32" s="265">
        <v>27857</v>
      </c>
      <c r="O32" s="260">
        <v>61324</v>
      </c>
      <c r="P32" s="215" t="s">
        <v>622</v>
      </c>
      <c r="Q32" s="111" t="s">
        <v>96</v>
      </c>
      <c r="R32" s="260">
        <v>140648</v>
      </c>
      <c r="S32" s="260">
        <v>2842</v>
      </c>
      <c r="T32" s="260">
        <v>1208</v>
      </c>
      <c r="U32" s="260">
        <v>203837</v>
      </c>
      <c r="V32" s="260">
        <v>66925</v>
      </c>
      <c r="W32" s="260">
        <v>28810</v>
      </c>
      <c r="X32" s="260">
        <v>496700</v>
      </c>
      <c r="AW32" s="20"/>
    </row>
    <row r="33" spans="1:49" ht="18.75" customHeight="1">
      <c r="A33" s="111" t="s">
        <v>97</v>
      </c>
      <c r="B33" s="258">
        <v>1098260</v>
      </c>
      <c r="C33" s="259">
        <v>29347</v>
      </c>
      <c r="D33" s="260">
        <v>5805</v>
      </c>
      <c r="E33" s="260">
        <v>2014</v>
      </c>
      <c r="F33" s="261">
        <v>5617</v>
      </c>
      <c r="G33" s="262" t="s">
        <v>555</v>
      </c>
      <c r="H33" s="262" t="s">
        <v>555</v>
      </c>
      <c r="I33" s="260">
        <v>3864</v>
      </c>
      <c r="J33" s="259">
        <v>1599</v>
      </c>
      <c r="K33" s="260">
        <v>650614</v>
      </c>
      <c r="L33" s="260">
        <v>0</v>
      </c>
      <c r="M33" s="260">
        <v>1106</v>
      </c>
      <c r="N33" s="265">
        <v>9890</v>
      </c>
      <c r="O33" s="260">
        <v>11309</v>
      </c>
      <c r="P33" s="215" t="s">
        <v>622</v>
      </c>
      <c r="Q33" s="111" t="s">
        <v>97</v>
      </c>
      <c r="R33" s="260">
        <v>97773</v>
      </c>
      <c r="S33" s="260">
        <v>3169</v>
      </c>
      <c r="T33" s="260">
        <v>1500</v>
      </c>
      <c r="U33" s="260">
        <v>136983</v>
      </c>
      <c r="V33" s="260">
        <v>59612</v>
      </c>
      <c r="W33" s="260">
        <v>11758</v>
      </c>
      <c r="X33" s="260">
        <v>66300</v>
      </c>
      <c r="AW33" s="20"/>
    </row>
    <row r="34" spans="1:49" ht="18.75" customHeight="1">
      <c r="A34" s="111" t="s">
        <v>98</v>
      </c>
      <c r="B34" s="258">
        <v>3304883</v>
      </c>
      <c r="C34" s="259">
        <v>482277</v>
      </c>
      <c r="D34" s="260">
        <v>33318</v>
      </c>
      <c r="E34" s="260">
        <v>16744</v>
      </c>
      <c r="F34" s="261">
        <v>29546</v>
      </c>
      <c r="G34" s="262" t="s">
        <v>555</v>
      </c>
      <c r="H34" s="262" t="s">
        <v>555</v>
      </c>
      <c r="I34" s="260">
        <v>22179</v>
      </c>
      <c r="J34" s="259">
        <v>15001</v>
      </c>
      <c r="K34" s="260">
        <v>1238386</v>
      </c>
      <c r="L34" s="260">
        <v>761</v>
      </c>
      <c r="M34" s="260">
        <v>12566</v>
      </c>
      <c r="N34" s="265">
        <v>88793</v>
      </c>
      <c r="O34" s="260">
        <v>44035</v>
      </c>
      <c r="P34" s="215" t="s">
        <v>622</v>
      </c>
      <c r="Q34" s="111" t="s">
        <v>98</v>
      </c>
      <c r="R34" s="260">
        <v>263599</v>
      </c>
      <c r="S34" s="260">
        <v>19668</v>
      </c>
      <c r="T34" s="260">
        <v>256</v>
      </c>
      <c r="U34" s="260">
        <v>309000</v>
      </c>
      <c r="V34" s="260">
        <v>195682</v>
      </c>
      <c r="W34" s="260">
        <v>64272</v>
      </c>
      <c r="X34" s="260">
        <v>468800</v>
      </c>
      <c r="AW34" s="20"/>
    </row>
    <row r="35" spans="1:49" ht="18.75" customHeight="1">
      <c r="A35" s="169" t="s">
        <v>99</v>
      </c>
      <c r="B35" s="250">
        <f aca="true" t="shared" si="5" ref="B35:G35">SUM(B36:B40)</f>
        <v>15712264</v>
      </c>
      <c r="C35" s="133">
        <f t="shared" si="5"/>
        <v>2587935</v>
      </c>
      <c r="D35" s="133">
        <f t="shared" si="5"/>
        <v>121741</v>
      </c>
      <c r="E35" s="133">
        <f t="shared" si="5"/>
        <v>118527</v>
      </c>
      <c r="F35" s="133">
        <f t="shared" si="5"/>
        <v>252212</v>
      </c>
      <c r="G35" s="133">
        <f t="shared" si="5"/>
        <v>18792</v>
      </c>
      <c r="H35" s="255" t="s">
        <v>555</v>
      </c>
      <c r="I35" s="133">
        <f aca="true" t="shared" si="6" ref="I35:O35">SUM(I36:I40)</f>
        <v>80936</v>
      </c>
      <c r="J35" s="133">
        <f t="shared" si="6"/>
        <v>83020</v>
      </c>
      <c r="K35" s="133">
        <f t="shared" si="6"/>
        <v>6921965</v>
      </c>
      <c r="L35" s="133">
        <f t="shared" si="6"/>
        <v>3171</v>
      </c>
      <c r="M35" s="133">
        <f t="shared" si="6"/>
        <v>161374</v>
      </c>
      <c r="N35" s="133">
        <f t="shared" si="6"/>
        <v>283652</v>
      </c>
      <c r="O35" s="133">
        <f t="shared" si="6"/>
        <v>527550</v>
      </c>
      <c r="P35" s="133" t="s">
        <v>643</v>
      </c>
      <c r="Q35" s="169" t="s">
        <v>99</v>
      </c>
      <c r="R35" s="133">
        <f aca="true" t="shared" si="7" ref="R35:X35">SUM(R36:R40)</f>
        <v>820357</v>
      </c>
      <c r="S35" s="133">
        <f t="shared" si="7"/>
        <v>25860</v>
      </c>
      <c r="T35" s="133">
        <f t="shared" si="7"/>
        <v>25923</v>
      </c>
      <c r="U35" s="133">
        <v>1145847</v>
      </c>
      <c r="V35" s="133">
        <f t="shared" si="7"/>
        <v>736180</v>
      </c>
      <c r="W35" s="133">
        <f t="shared" si="7"/>
        <v>241522</v>
      </c>
      <c r="X35" s="133">
        <f t="shared" si="7"/>
        <v>1555700</v>
      </c>
      <c r="AW35" s="20"/>
    </row>
    <row r="36" spans="1:49" ht="18.75" customHeight="1">
      <c r="A36" s="112" t="s">
        <v>18</v>
      </c>
      <c r="B36" s="258">
        <v>1850278</v>
      </c>
      <c r="C36" s="259">
        <v>400655</v>
      </c>
      <c r="D36" s="260">
        <v>13910</v>
      </c>
      <c r="E36" s="260">
        <v>6892</v>
      </c>
      <c r="F36" s="261">
        <v>18183</v>
      </c>
      <c r="G36" s="260">
        <v>18792</v>
      </c>
      <c r="H36" s="262" t="s">
        <v>555</v>
      </c>
      <c r="I36" s="260">
        <v>9328</v>
      </c>
      <c r="J36" s="259">
        <v>4377</v>
      </c>
      <c r="K36" s="260">
        <v>748399</v>
      </c>
      <c r="L36" s="260">
        <v>795</v>
      </c>
      <c r="M36" s="260">
        <v>32278</v>
      </c>
      <c r="N36" s="265">
        <v>27294</v>
      </c>
      <c r="O36" s="260">
        <v>29211</v>
      </c>
      <c r="P36" s="215" t="s">
        <v>643</v>
      </c>
      <c r="Q36" s="112" t="s">
        <v>18</v>
      </c>
      <c r="R36" s="260">
        <v>119345</v>
      </c>
      <c r="S36" s="260">
        <v>2909</v>
      </c>
      <c r="T36" s="260">
        <v>200</v>
      </c>
      <c r="U36" s="260">
        <v>201328</v>
      </c>
      <c r="V36" s="260">
        <v>49875</v>
      </c>
      <c r="W36" s="260">
        <v>6007</v>
      </c>
      <c r="X36" s="260">
        <v>160500</v>
      </c>
      <c r="AW36" s="20"/>
    </row>
    <row r="37" spans="1:49" ht="18.75" customHeight="1">
      <c r="A37" s="112" t="s">
        <v>100</v>
      </c>
      <c r="B37" s="258">
        <v>2705605</v>
      </c>
      <c r="C37" s="259">
        <v>322159</v>
      </c>
      <c r="D37" s="260">
        <v>17294</v>
      </c>
      <c r="E37" s="260">
        <v>19200</v>
      </c>
      <c r="F37" s="261">
        <v>33704</v>
      </c>
      <c r="G37" s="262" t="s">
        <v>555</v>
      </c>
      <c r="H37" s="262" t="s">
        <v>555</v>
      </c>
      <c r="I37" s="260">
        <v>11513</v>
      </c>
      <c r="J37" s="259">
        <v>13905</v>
      </c>
      <c r="K37" s="260">
        <v>1266517</v>
      </c>
      <c r="L37" s="260">
        <v>496</v>
      </c>
      <c r="M37" s="260">
        <v>27526</v>
      </c>
      <c r="N37" s="265">
        <v>44084</v>
      </c>
      <c r="O37" s="260">
        <v>133086</v>
      </c>
      <c r="P37" s="215" t="s">
        <v>643</v>
      </c>
      <c r="Q37" s="112" t="s">
        <v>100</v>
      </c>
      <c r="R37" s="260">
        <v>177482</v>
      </c>
      <c r="S37" s="260">
        <v>1135</v>
      </c>
      <c r="T37" s="260">
        <v>9823</v>
      </c>
      <c r="U37" s="260">
        <v>27046</v>
      </c>
      <c r="V37" s="260">
        <v>159893</v>
      </c>
      <c r="W37" s="260">
        <v>34842</v>
      </c>
      <c r="X37" s="260">
        <v>405900</v>
      </c>
      <c r="AW37" s="20"/>
    </row>
    <row r="38" spans="1:49" ht="18.75" customHeight="1">
      <c r="A38" s="112" t="s">
        <v>20</v>
      </c>
      <c r="B38" s="258">
        <v>5361803</v>
      </c>
      <c r="C38" s="259">
        <v>1088543</v>
      </c>
      <c r="D38" s="260">
        <v>39624</v>
      </c>
      <c r="E38" s="260">
        <v>52582</v>
      </c>
      <c r="F38" s="261">
        <v>109626</v>
      </c>
      <c r="G38" s="262" t="s">
        <v>555</v>
      </c>
      <c r="H38" s="262" t="s">
        <v>555</v>
      </c>
      <c r="I38" s="260">
        <v>26350</v>
      </c>
      <c r="J38" s="259">
        <v>37406</v>
      </c>
      <c r="K38" s="260">
        <v>1874310</v>
      </c>
      <c r="L38" s="260">
        <v>854</v>
      </c>
      <c r="M38" s="260">
        <v>53804</v>
      </c>
      <c r="N38" s="265">
        <v>93753</v>
      </c>
      <c r="O38" s="260">
        <v>147515</v>
      </c>
      <c r="P38" s="215" t="s">
        <v>643</v>
      </c>
      <c r="Q38" s="112" t="s">
        <v>20</v>
      </c>
      <c r="R38" s="260">
        <v>220118</v>
      </c>
      <c r="S38" s="260">
        <v>9647</v>
      </c>
      <c r="T38" s="260">
        <v>10500</v>
      </c>
      <c r="U38" s="260">
        <v>813973</v>
      </c>
      <c r="V38" s="260">
        <v>261733</v>
      </c>
      <c r="W38" s="260">
        <v>76565</v>
      </c>
      <c r="X38" s="260">
        <v>444900</v>
      </c>
      <c r="AW38" s="20"/>
    </row>
    <row r="39" spans="1:49" ht="18.75" customHeight="1">
      <c r="A39" s="112" t="s">
        <v>101</v>
      </c>
      <c r="B39" s="258">
        <v>2245832</v>
      </c>
      <c r="C39" s="259">
        <v>330250</v>
      </c>
      <c r="D39" s="260">
        <v>23101</v>
      </c>
      <c r="E39" s="260">
        <v>17564</v>
      </c>
      <c r="F39" s="261">
        <v>38217</v>
      </c>
      <c r="G39" s="262" t="s">
        <v>555</v>
      </c>
      <c r="H39" s="262" t="s">
        <v>555</v>
      </c>
      <c r="I39" s="260">
        <v>15292</v>
      </c>
      <c r="J39" s="259">
        <v>12735</v>
      </c>
      <c r="K39" s="260">
        <v>1173117</v>
      </c>
      <c r="L39" s="260">
        <v>534</v>
      </c>
      <c r="M39" s="260">
        <v>41642</v>
      </c>
      <c r="N39" s="265">
        <v>12700</v>
      </c>
      <c r="O39" s="260">
        <v>86792</v>
      </c>
      <c r="P39" s="215" t="s">
        <v>643</v>
      </c>
      <c r="Q39" s="112" t="s">
        <v>101</v>
      </c>
      <c r="R39" s="260">
        <v>170023</v>
      </c>
      <c r="S39" s="260">
        <v>498</v>
      </c>
      <c r="T39" s="260">
        <v>3800</v>
      </c>
      <c r="U39" s="262" t="s">
        <v>620</v>
      </c>
      <c r="V39" s="260">
        <v>124858</v>
      </c>
      <c r="W39" s="260">
        <v>44809</v>
      </c>
      <c r="X39" s="260">
        <v>149900</v>
      </c>
      <c r="AW39" s="20"/>
    </row>
    <row r="40" spans="1:49" ht="18.75" customHeight="1">
      <c r="A40" s="112" t="s">
        <v>102</v>
      </c>
      <c r="B40" s="258">
        <v>3548746</v>
      </c>
      <c r="C40" s="259">
        <v>446328</v>
      </c>
      <c r="D40" s="260">
        <v>27812</v>
      </c>
      <c r="E40" s="260">
        <v>22289</v>
      </c>
      <c r="F40" s="261">
        <v>52482</v>
      </c>
      <c r="G40" s="262" t="s">
        <v>555</v>
      </c>
      <c r="H40" s="262" t="s">
        <v>555</v>
      </c>
      <c r="I40" s="260">
        <v>18453</v>
      </c>
      <c r="J40" s="259">
        <v>14597</v>
      </c>
      <c r="K40" s="260">
        <v>1859622</v>
      </c>
      <c r="L40" s="260">
        <v>492</v>
      </c>
      <c r="M40" s="260">
        <v>6124</v>
      </c>
      <c r="N40" s="265">
        <v>105821</v>
      </c>
      <c r="O40" s="260">
        <v>130946</v>
      </c>
      <c r="P40" s="215" t="s">
        <v>643</v>
      </c>
      <c r="Q40" s="112" t="s">
        <v>102</v>
      </c>
      <c r="R40" s="260">
        <v>133389</v>
      </c>
      <c r="S40" s="260">
        <v>11671</v>
      </c>
      <c r="T40" s="260">
        <v>1600</v>
      </c>
      <c r="U40" s="260">
        <v>103500</v>
      </c>
      <c r="V40" s="260">
        <v>139821</v>
      </c>
      <c r="W40" s="260">
        <v>79299</v>
      </c>
      <c r="X40" s="260">
        <v>394500</v>
      </c>
      <c r="AW40" s="20"/>
    </row>
    <row r="41" spans="1:49" ht="18.75" customHeight="1">
      <c r="A41" s="169" t="s">
        <v>103</v>
      </c>
      <c r="B41" s="250">
        <f aca="true" t="shared" si="8" ref="B41:G41">SUM(B42:B48)</f>
        <v>28445820</v>
      </c>
      <c r="C41" s="133">
        <f t="shared" si="8"/>
        <v>4182059</v>
      </c>
      <c r="D41" s="133">
        <f t="shared" si="8"/>
        <v>251694</v>
      </c>
      <c r="E41" s="133">
        <f t="shared" si="8"/>
        <v>198012</v>
      </c>
      <c r="F41" s="133">
        <f t="shared" si="8"/>
        <v>432280</v>
      </c>
      <c r="G41" s="133">
        <f t="shared" si="8"/>
        <v>57409</v>
      </c>
      <c r="H41" s="133" t="s">
        <v>555</v>
      </c>
      <c r="I41" s="133">
        <f>I42+I43+I44+AH5+AH6+AH7+AH8</f>
        <v>73425</v>
      </c>
      <c r="J41" s="133">
        <f aca="true" t="shared" si="9" ref="J41:O41">J42+J43+J44+AI5+AI6+AI7+AI8</f>
        <v>81149</v>
      </c>
      <c r="K41" s="133">
        <f t="shared" si="9"/>
        <v>5190058</v>
      </c>
      <c r="L41" s="133">
        <v>7870</v>
      </c>
      <c r="M41" s="133">
        <f t="shared" si="9"/>
        <v>129850</v>
      </c>
      <c r="N41" s="133">
        <f t="shared" si="9"/>
        <v>376526</v>
      </c>
      <c r="O41" s="133">
        <f t="shared" si="9"/>
        <v>736692</v>
      </c>
      <c r="P41" s="133" t="s">
        <v>555</v>
      </c>
      <c r="Q41" s="169" t="s">
        <v>103</v>
      </c>
      <c r="R41" s="133">
        <f aca="true" t="shared" si="10" ref="R41:X41">SUM(R42:R48)</f>
        <v>1582696</v>
      </c>
      <c r="S41" s="133">
        <f t="shared" si="10"/>
        <v>372094</v>
      </c>
      <c r="T41" s="133">
        <f t="shared" si="10"/>
        <v>215034</v>
      </c>
      <c r="U41" s="133">
        <f t="shared" si="10"/>
        <v>1116198</v>
      </c>
      <c r="V41" s="133">
        <f t="shared" si="10"/>
        <v>1146160</v>
      </c>
      <c r="W41" s="133">
        <f t="shared" si="10"/>
        <v>480215</v>
      </c>
      <c r="X41" s="133">
        <f t="shared" si="10"/>
        <v>3265706</v>
      </c>
      <c r="AW41" s="20"/>
    </row>
    <row r="42" spans="1:49" ht="18.75" customHeight="1">
      <c r="A42" s="111" t="s">
        <v>104</v>
      </c>
      <c r="B42" s="258">
        <v>5486077</v>
      </c>
      <c r="C42" s="259">
        <v>1252533</v>
      </c>
      <c r="D42" s="260">
        <v>59704</v>
      </c>
      <c r="E42" s="260">
        <v>63628</v>
      </c>
      <c r="F42" s="261">
        <v>127570</v>
      </c>
      <c r="G42" s="262" t="s">
        <v>555</v>
      </c>
      <c r="H42" s="262" t="s">
        <v>555</v>
      </c>
      <c r="I42" s="260">
        <v>39750</v>
      </c>
      <c r="J42" s="259">
        <v>52609</v>
      </c>
      <c r="K42" s="260">
        <v>1849779</v>
      </c>
      <c r="L42" s="260">
        <v>2548</v>
      </c>
      <c r="M42" s="260">
        <v>71797</v>
      </c>
      <c r="N42" s="265">
        <v>204317</v>
      </c>
      <c r="O42" s="260">
        <v>317195</v>
      </c>
      <c r="P42" s="133" t="s">
        <v>555</v>
      </c>
      <c r="Q42" s="111" t="s">
        <v>104</v>
      </c>
      <c r="R42" s="260">
        <v>378395</v>
      </c>
      <c r="S42" s="260">
        <v>22752</v>
      </c>
      <c r="T42" s="260">
        <v>159346</v>
      </c>
      <c r="U42" s="260">
        <v>60403</v>
      </c>
      <c r="V42" s="260">
        <v>248558</v>
      </c>
      <c r="W42" s="260">
        <v>107793</v>
      </c>
      <c r="X42" s="260">
        <v>467400</v>
      </c>
      <c r="AW42" s="20"/>
    </row>
    <row r="43" spans="1:49" ht="18.75" customHeight="1">
      <c r="A43" s="111" t="s">
        <v>105</v>
      </c>
      <c r="B43" s="258">
        <v>3551809</v>
      </c>
      <c r="C43" s="259">
        <v>341904</v>
      </c>
      <c r="D43" s="260">
        <v>21118</v>
      </c>
      <c r="E43" s="260">
        <v>21057</v>
      </c>
      <c r="F43" s="261">
        <v>42785</v>
      </c>
      <c r="G43" s="260">
        <v>487</v>
      </c>
      <c r="H43" s="262" t="s">
        <v>555</v>
      </c>
      <c r="I43" s="260">
        <v>14026</v>
      </c>
      <c r="J43" s="259">
        <v>15669</v>
      </c>
      <c r="K43" s="260">
        <v>1450038</v>
      </c>
      <c r="L43" s="260">
        <v>695</v>
      </c>
      <c r="M43" s="260">
        <v>26635</v>
      </c>
      <c r="N43" s="265">
        <v>92947</v>
      </c>
      <c r="O43" s="260">
        <v>278173</v>
      </c>
      <c r="P43" s="133" t="s">
        <v>555</v>
      </c>
      <c r="Q43" s="111" t="s">
        <v>105</v>
      </c>
      <c r="R43" s="260">
        <v>141206</v>
      </c>
      <c r="S43" s="260">
        <v>69116</v>
      </c>
      <c r="T43" s="260">
        <v>16100</v>
      </c>
      <c r="U43" s="260">
        <v>324157</v>
      </c>
      <c r="V43" s="260">
        <v>97046</v>
      </c>
      <c r="W43" s="260">
        <v>8618</v>
      </c>
      <c r="X43" s="260">
        <v>590032</v>
      </c>
      <c r="AW43" s="20"/>
    </row>
    <row r="44" spans="1:49" ht="18.75" customHeight="1">
      <c r="A44" s="111" t="s">
        <v>106</v>
      </c>
      <c r="B44" s="258">
        <v>3186988</v>
      </c>
      <c r="C44" s="259">
        <v>318570</v>
      </c>
      <c r="D44" s="260">
        <v>29544</v>
      </c>
      <c r="E44" s="260">
        <v>18549</v>
      </c>
      <c r="F44" s="261">
        <v>46231</v>
      </c>
      <c r="G44" s="260">
        <v>10876</v>
      </c>
      <c r="H44" s="262" t="s">
        <v>555</v>
      </c>
      <c r="I44" s="260">
        <v>19649</v>
      </c>
      <c r="J44" s="259">
        <v>12871</v>
      </c>
      <c r="K44" s="260">
        <v>1890241</v>
      </c>
      <c r="L44" s="260">
        <v>804</v>
      </c>
      <c r="M44" s="260">
        <v>31418</v>
      </c>
      <c r="N44" s="265">
        <v>79262</v>
      </c>
      <c r="O44" s="260">
        <v>141324</v>
      </c>
      <c r="P44" s="133" t="s">
        <v>642</v>
      </c>
      <c r="Q44" s="111" t="s">
        <v>106</v>
      </c>
      <c r="R44" s="260">
        <v>171653</v>
      </c>
      <c r="S44" s="260">
        <v>3068</v>
      </c>
      <c r="T44" s="260">
        <v>1150</v>
      </c>
      <c r="U44" s="262" t="s">
        <v>620</v>
      </c>
      <c r="V44" s="260">
        <v>90323</v>
      </c>
      <c r="W44" s="260">
        <v>105119</v>
      </c>
      <c r="X44" s="260">
        <v>216336</v>
      </c>
      <c r="AW44" s="20"/>
    </row>
    <row r="45" spans="1:46" ht="18.75" customHeight="1">
      <c r="A45" s="111" t="s">
        <v>517</v>
      </c>
      <c r="B45" s="258">
        <v>3052121</v>
      </c>
      <c r="C45" s="259">
        <v>386903</v>
      </c>
      <c r="D45" s="260">
        <v>30963</v>
      </c>
      <c r="E45" s="260">
        <v>9444</v>
      </c>
      <c r="F45" s="261">
        <v>20699</v>
      </c>
      <c r="G45" s="262" t="s">
        <v>555</v>
      </c>
      <c r="H45" s="262" t="s">
        <v>585</v>
      </c>
      <c r="I45" s="289">
        <v>20405</v>
      </c>
      <c r="J45" s="259">
        <v>7256</v>
      </c>
      <c r="K45" s="260">
        <v>1571953</v>
      </c>
      <c r="L45" s="262" t="s">
        <v>642</v>
      </c>
      <c r="M45" s="260">
        <v>37389</v>
      </c>
      <c r="N45" s="265">
        <v>61461</v>
      </c>
      <c r="O45" s="260">
        <v>131901</v>
      </c>
      <c r="P45" s="262" t="s">
        <v>642</v>
      </c>
      <c r="R45" s="260">
        <v>191474</v>
      </c>
      <c r="S45" s="260">
        <v>13212</v>
      </c>
      <c r="T45" s="260">
        <v>15700</v>
      </c>
      <c r="U45" s="260">
        <v>73887</v>
      </c>
      <c r="V45" s="260">
        <v>101478</v>
      </c>
      <c r="W45" s="260">
        <v>115196</v>
      </c>
      <c r="X45" s="260">
        <v>262800</v>
      </c>
      <c r="AN45" s="20"/>
      <c r="AO45" s="20"/>
      <c r="AT45" s="180" t="s">
        <v>597</v>
      </c>
    </row>
    <row r="46" spans="1:24" ht="18.75" customHeight="1">
      <c r="A46" s="111" t="s">
        <v>518</v>
      </c>
      <c r="B46" s="258">
        <v>5145739</v>
      </c>
      <c r="C46" s="259">
        <v>877523</v>
      </c>
      <c r="D46" s="260">
        <v>41933</v>
      </c>
      <c r="E46" s="260">
        <v>38441</v>
      </c>
      <c r="F46" s="261">
        <v>91177</v>
      </c>
      <c r="G46" s="260">
        <v>350</v>
      </c>
      <c r="H46" s="262" t="s">
        <v>585</v>
      </c>
      <c r="I46" s="289">
        <v>27800</v>
      </c>
      <c r="J46" s="259">
        <v>33237</v>
      </c>
      <c r="K46" s="260">
        <v>2006623</v>
      </c>
      <c r="L46" s="260">
        <v>1619</v>
      </c>
      <c r="M46" s="260">
        <v>131875</v>
      </c>
      <c r="N46" s="265">
        <v>43649</v>
      </c>
      <c r="O46" s="260">
        <v>174454</v>
      </c>
      <c r="P46" s="262" t="s">
        <v>642</v>
      </c>
      <c r="R46" s="260">
        <v>190899</v>
      </c>
      <c r="S46" s="260">
        <v>139742</v>
      </c>
      <c r="T46" s="260">
        <v>2792</v>
      </c>
      <c r="U46" s="260">
        <v>239736</v>
      </c>
      <c r="V46" s="260">
        <v>345372</v>
      </c>
      <c r="W46" s="260">
        <v>68637</v>
      </c>
      <c r="X46" s="260">
        <v>689880</v>
      </c>
    </row>
    <row r="47" spans="1:24" ht="18.75" customHeight="1">
      <c r="A47" s="111" t="s">
        <v>519</v>
      </c>
      <c r="B47" s="258">
        <v>4959158</v>
      </c>
      <c r="C47" s="259">
        <v>601746</v>
      </c>
      <c r="D47" s="260">
        <v>40177</v>
      </c>
      <c r="E47" s="260">
        <v>28463</v>
      </c>
      <c r="F47" s="261">
        <v>61622</v>
      </c>
      <c r="G47" s="262" t="s">
        <v>555</v>
      </c>
      <c r="H47" s="262" t="s">
        <v>585</v>
      </c>
      <c r="I47" s="289">
        <v>26813</v>
      </c>
      <c r="J47" s="259">
        <v>23498</v>
      </c>
      <c r="K47" s="260">
        <v>1857317</v>
      </c>
      <c r="L47" s="260">
        <v>1258</v>
      </c>
      <c r="M47" s="260">
        <v>48710</v>
      </c>
      <c r="N47" s="265">
        <v>113544</v>
      </c>
      <c r="O47" s="260">
        <v>603056</v>
      </c>
      <c r="P47" s="262" t="s">
        <v>642</v>
      </c>
      <c r="R47" s="260">
        <v>353699</v>
      </c>
      <c r="S47" s="260">
        <v>22321</v>
      </c>
      <c r="T47" s="260">
        <v>19946</v>
      </c>
      <c r="U47" s="260">
        <v>319953</v>
      </c>
      <c r="V47" s="260">
        <v>142237</v>
      </c>
      <c r="W47" s="260">
        <v>59840</v>
      </c>
      <c r="X47" s="260">
        <v>634958</v>
      </c>
    </row>
    <row r="48" spans="1:24" ht="18.75" customHeight="1">
      <c r="A48" s="111" t="s">
        <v>520</v>
      </c>
      <c r="B48" s="258">
        <v>3063928</v>
      </c>
      <c r="C48" s="259">
        <v>402880</v>
      </c>
      <c r="D48" s="260">
        <v>28255</v>
      </c>
      <c r="E48" s="260">
        <v>18430</v>
      </c>
      <c r="F48" s="261">
        <v>42196</v>
      </c>
      <c r="G48" s="260">
        <v>45696</v>
      </c>
      <c r="H48" s="262" t="s">
        <v>585</v>
      </c>
      <c r="I48" s="289">
        <v>18829</v>
      </c>
      <c r="J48" s="259">
        <v>13320</v>
      </c>
      <c r="K48" s="260">
        <v>1430736</v>
      </c>
      <c r="L48" s="260">
        <v>946</v>
      </c>
      <c r="M48" s="260">
        <v>27381</v>
      </c>
      <c r="N48" s="265">
        <v>61065</v>
      </c>
      <c r="O48" s="260">
        <v>78421</v>
      </c>
      <c r="P48" s="262" t="s">
        <v>642</v>
      </c>
      <c r="R48" s="260">
        <v>155370</v>
      </c>
      <c r="S48" s="260">
        <v>101883</v>
      </c>
      <c r="T48" s="266" t="s">
        <v>642</v>
      </c>
      <c r="U48" s="260">
        <v>98062</v>
      </c>
      <c r="V48" s="260">
        <v>121146</v>
      </c>
      <c r="W48" s="260">
        <v>15012</v>
      </c>
      <c r="X48" s="260">
        <v>404300</v>
      </c>
    </row>
    <row r="49" spans="1:24" ht="18.75" customHeight="1">
      <c r="A49" s="169" t="s">
        <v>107</v>
      </c>
      <c r="B49" s="250">
        <f aca="true" t="shared" si="11" ref="B49:G49">SUM(B50:B60)</f>
        <v>60734567</v>
      </c>
      <c r="C49" s="133">
        <f t="shared" si="11"/>
        <v>22192932</v>
      </c>
      <c r="D49" s="133">
        <f t="shared" si="11"/>
        <v>638503</v>
      </c>
      <c r="E49" s="133">
        <f t="shared" si="11"/>
        <v>919723</v>
      </c>
      <c r="F49" s="133">
        <f t="shared" si="11"/>
        <v>1591461</v>
      </c>
      <c r="G49" s="133">
        <f t="shared" si="11"/>
        <v>26087</v>
      </c>
      <c r="H49" s="262" t="s">
        <v>555</v>
      </c>
      <c r="I49" s="250">
        <f aca="true" t="shared" si="12" ref="I49:O49">SUM(I50:I60)</f>
        <v>426317</v>
      </c>
      <c r="J49" s="133">
        <f t="shared" si="12"/>
        <v>782183</v>
      </c>
      <c r="K49" s="133">
        <f t="shared" si="12"/>
        <v>13905659</v>
      </c>
      <c r="L49" s="133">
        <f t="shared" si="12"/>
        <v>36642</v>
      </c>
      <c r="M49" s="133">
        <f t="shared" si="12"/>
        <v>849419</v>
      </c>
      <c r="N49" s="133">
        <f t="shared" si="12"/>
        <v>1570956</v>
      </c>
      <c r="O49" s="133">
        <f t="shared" si="12"/>
        <v>3477227</v>
      </c>
      <c r="P49" s="133" t="s">
        <v>622</v>
      </c>
      <c r="Q49" s="133">
        <f>SUM(Q50:Q60)</f>
        <v>2780578</v>
      </c>
      <c r="R49" s="133">
        <f>SUM(R50:R60)</f>
        <v>2780578</v>
      </c>
      <c r="S49" s="133">
        <f aca="true" t="shared" si="13" ref="S49:X49">SUM(S50:S60)</f>
        <v>209998</v>
      </c>
      <c r="T49" s="133">
        <f t="shared" si="13"/>
        <v>31646</v>
      </c>
      <c r="U49" s="133">
        <f t="shared" si="13"/>
        <v>2376776</v>
      </c>
      <c r="V49" s="133">
        <f t="shared" si="13"/>
        <v>2065929</v>
      </c>
      <c r="W49" s="133">
        <f t="shared" si="13"/>
        <v>787831</v>
      </c>
      <c r="X49" s="133">
        <f t="shared" si="13"/>
        <v>6064700</v>
      </c>
    </row>
    <row r="50" spans="1:24" ht="18.75" customHeight="1">
      <c r="A50" s="111" t="s">
        <v>521</v>
      </c>
      <c r="B50" s="258">
        <v>9287194</v>
      </c>
      <c r="C50" s="259">
        <v>4332593</v>
      </c>
      <c r="D50" s="260">
        <v>95573</v>
      </c>
      <c r="E50" s="260">
        <v>224391</v>
      </c>
      <c r="F50" s="261">
        <v>344314</v>
      </c>
      <c r="G50" s="262" t="s">
        <v>555</v>
      </c>
      <c r="H50" s="262" t="s">
        <v>555</v>
      </c>
      <c r="I50" s="290">
        <v>63554</v>
      </c>
      <c r="J50" s="259">
        <v>167464</v>
      </c>
      <c r="K50" s="260">
        <v>1797916</v>
      </c>
      <c r="L50" s="260">
        <v>10385</v>
      </c>
      <c r="M50" s="260">
        <v>140358</v>
      </c>
      <c r="N50" s="265">
        <v>164498</v>
      </c>
      <c r="O50" s="260">
        <v>491925</v>
      </c>
      <c r="P50" s="133" t="s">
        <v>622</v>
      </c>
      <c r="Q50" s="260">
        <v>428080</v>
      </c>
      <c r="R50" s="260">
        <v>428080</v>
      </c>
      <c r="S50" s="260">
        <v>43456</v>
      </c>
      <c r="T50" s="260">
        <v>317</v>
      </c>
      <c r="U50" s="260">
        <v>273952</v>
      </c>
      <c r="V50" s="260">
        <v>122843</v>
      </c>
      <c r="W50" s="260">
        <v>95375</v>
      </c>
      <c r="X50" s="260">
        <v>490200</v>
      </c>
    </row>
    <row r="51" spans="1:24" ht="18.75" customHeight="1">
      <c r="A51" s="111" t="s">
        <v>522</v>
      </c>
      <c r="B51" s="258">
        <v>6289088</v>
      </c>
      <c r="C51" s="259">
        <v>1801908</v>
      </c>
      <c r="D51" s="260">
        <v>62643</v>
      </c>
      <c r="E51" s="260">
        <v>107145</v>
      </c>
      <c r="F51" s="261">
        <v>142757</v>
      </c>
      <c r="G51" s="260">
        <v>26087</v>
      </c>
      <c r="H51" s="262" t="s">
        <v>555</v>
      </c>
      <c r="I51" s="290">
        <v>41833</v>
      </c>
      <c r="J51" s="259">
        <v>72547</v>
      </c>
      <c r="K51" s="260">
        <v>1720194</v>
      </c>
      <c r="L51" s="260">
        <v>4135</v>
      </c>
      <c r="M51" s="260">
        <v>139255</v>
      </c>
      <c r="N51" s="265">
        <v>160666</v>
      </c>
      <c r="O51" s="260">
        <v>256796</v>
      </c>
      <c r="P51" s="133" t="s">
        <v>622</v>
      </c>
      <c r="Q51" s="260">
        <v>290433</v>
      </c>
      <c r="R51" s="260">
        <v>290433</v>
      </c>
      <c r="S51" s="260">
        <v>16212</v>
      </c>
      <c r="T51" s="260">
        <v>3225</v>
      </c>
      <c r="U51" s="260">
        <v>22907</v>
      </c>
      <c r="V51" s="260">
        <v>299509</v>
      </c>
      <c r="W51" s="260">
        <v>23936</v>
      </c>
      <c r="X51" s="260">
        <v>1096900</v>
      </c>
    </row>
    <row r="52" spans="1:24" ht="18.75" customHeight="1">
      <c r="A52" s="111" t="s">
        <v>523</v>
      </c>
      <c r="B52" s="258">
        <v>3874641</v>
      </c>
      <c r="C52" s="259">
        <v>1760046</v>
      </c>
      <c r="D52" s="260">
        <v>46816</v>
      </c>
      <c r="E52" s="260">
        <v>61060</v>
      </c>
      <c r="F52" s="261">
        <v>123622</v>
      </c>
      <c r="G52" s="262" t="s">
        <v>555</v>
      </c>
      <c r="H52" s="262" t="s">
        <v>555</v>
      </c>
      <c r="I52" s="290">
        <v>31542</v>
      </c>
      <c r="J52" s="259">
        <v>64834</v>
      </c>
      <c r="K52" s="260">
        <v>736433</v>
      </c>
      <c r="L52" s="260">
        <v>1560</v>
      </c>
      <c r="M52" s="260">
        <v>3706</v>
      </c>
      <c r="N52" s="265">
        <v>84333</v>
      </c>
      <c r="O52" s="260">
        <v>84392</v>
      </c>
      <c r="P52" s="133" t="s">
        <v>622</v>
      </c>
      <c r="Q52" s="260">
        <v>120826</v>
      </c>
      <c r="R52" s="260">
        <v>120826</v>
      </c>
      <c r="S52" s="260">
        <v>2045</v>
      </c>
      <c r="T52" s="260">
        <v>133</v>
      </c>
      <c r="U52" s="260">
        <v>143916</v>
      </c>
      <c r="V52" s="260">
        <v>152144</v>
      </c>
      <c r="W52" s="260">
        <v>139633</v>
      </c>
      <c r="X52" s="260">
        <v>317600</v>
      </c>
    </row>
    <row r="53" spans="1:24" ht="18.75" customHeight="1">
      <c r="A53" s="111" t="s">
        <v>524</v>
      </c>
      <c r="B53" s="258">
        <v>7665800</v>
      </c>
      <c r="C53" s="259">
        <v>4628296</v>
      </c>
      <c r="D53" s="260">
        <v>64356</v>
      </c>
      <c r="E53" s="260">
        <v>98209</v>
      </c>
      <c r="F53" s="261">
        <v>203686</v>
      </c>
      <c r="G53" s="262" t="s">
        <v>555</v>
      </c>
      <c r="H53" s="262" t="s">
        <v>555</v>
      </c>
      <c r="I53" s="290">
        <v>43226</v>
      </c>
      <c r="J53" s="259">
        <v>144494</v>
      </c>
      <c r="K53" s="260">
        <v>4043</v>
      </c>
      <c r="L53" s="260">
        <v>5462</v>
      </c>
      <c r="M53" s="260">
        <v>149272</v>
      </c>
      <c r="N53" s="265">
        <v>56047</v>
      </c>
      <c r="O53" s="260">
        <v>740953</v>
      </c>
      <c r="P53" s="133" t="s">
        <v>622</v>
      </c>
      <c r="Q53" s="260">
        <v>231805</v>
      </c>
      <c r="R53" s="260">
        <v>231805</v>
      </c>
      <c r="S53" s="260">
        <v>69497</v>
      </c>
      <c r="T53" s="260">
        <v>2700</v>
      </c>
      <c r="U53" s="260">
        <v>321793</v>
      </c>
      <c r="V53" s="260">
        <v>254382</v>
      </c>
      <c r="W53" s="260">
        <v>66479</v>
      </c>
      <c r="X53" s="260">
        <v>581100</v>
      </c>
    </row>
    <row r="54" spans="1:24" ht="18.75" customHeight="1">
      <c r="A54" s="111" t="s">
        <v>525</v>
      </c>
      <c r="B54" s="258">
        <v>4926542</v>
      </c>
      <c r="C54" s="259">
        <v>2206039</v>
      </c>
      <c r="D54" s="260">
        <v>62640</v>
      </c>
      <c r="E54" s="260">
        <v>93569</v>
      </c>
      <c r="F54" s="261">
        <v>164067</v>
      </c>
      <c r="G54" s="262" t="s">
        <v>555</v>
      </c>
      <c r="H54" s="262" t="s">
        <v>555</v>
      </c>
      <c r="I54" s="290">
        <v>41941</v>
      </c>
      <c r="J54" s="259">
        <v>68753</v>
      </c>
      <c r="K54" s="260">
        <v>1008417</v>
      </c>
      <c r="L54" s="260">
        <v>3596</v>
      </c>
      <c r="M54" s="260">
        <v>57018</v>
      </c>
      <c r="N54" s="265">
        <v>171075</v>
      </c>
      <c r="O54" s="260">
        <v>176165</v>
      </c>
      <c r="P54" s="133" t="s">
        <v>622</v>
      </c>
      <c r="Q54" s="260">
        <v>205502</v>
      </c>
      <c r="R54" s="260">
        <v>205502</v>
      </c>
      <c r="S54" s="260">
        <v>1062</v>
      </c>
      <c r="T54" s="260">
        <v>3778</v>
      </c>
      <c r="U54" s="260">
        <v>18178</v>
      </c>
      <c r="V54" s="260">
        <v>178915</v>
      </c>
      <c r="W54" s="260">
        <v>41227</v>
      </c>
      <c r="X54" s="260">
        <v>424600</v>
      </c>
    </row>
    <row r="55" spans="1:24" ht="18.75" customHeight="1">
      <c r="A55" s="111" t="s">
        <v>526</v>
      </c>
      <c r="B55" s="258">
        <v>3173031</v>
      </c>
      <c r="C55" s="259">
        <v>864184</v>
      </c>
      <c r="D55" s="260">
        <v>22796</v>
      </c>
      <c r="E55" s="260">
        <v>33282</v>
      </c>
      <c r="F55" s="261">
        <v>60396</v>
      </c>
      <c r="G55" s="262" t="s">
        <v>555</v>
      </c>
      <c r="H55" s="262" t="s">
        <v>555</v>
      </c>
      <c r="I55" s="290">
        <v>15207</v>
      </c>
      <c r="J55" s="259">
        <v>26706</v>
      </c>
      <c r="K55" s="260">
        <v>960140</v>
      </c>
      <c r="L55" s="260">
        <v>1219</v>
      </c>
      <c r="M55" s="260">
        <v>7565</v>
      </c>
      <c r="N55" s="265">
        <v>89905</v>
      </c>
      <c r="O55" s="260">
        <v>269852</v>
      </c>
      <c r="P55" s="133" t="s">
        <v>622</v>
      </c>
      <c r="Q55" s="260">
        <v>106704</v>
      </c>
      <c r="R55" s="260">
        <v>106704</v>
      </c>
      <c r="S55" s="260">
        <v>50110</v>
      </c>
      <c r="T55" s="260">
        <v>7600</v>
      </c>
      <c r="U55" s="260">
        <v>331305</v>
      </c>
      <c r="V55" s="260">
        <v>93333</v>
      </c>
      <c r="W55" s="260">
        <v>12027</v>
      </c>
      <c r="X55" s="260">
        <v>220700</v>
      </c>
    </row>
    <row r="56" spans="1:24" ht="18.75" customHeight="1">
      <c r="A56" s="111" t="s">
        <v>527</v>
      </c>
      <c r="B56" s="258">
        <v>7201982</v>
      </c>
      <c r="C56" s="259">
        <v>1921483</v>
      </c>
      <c r="D56" s="260">
        <v>83268</v>
      </c>
      <c r="E56" s="260">
        <v>92773</v>
      </c>
      <c r="F56" s="261">
        <v>164934</v>
      </c>
      <c r="G56" s="262" t="s">
        <v>555</v>
      </c>
      <c r="H56" s="262" t="s">
        <v>555</v>
      </c>
      <c r="I56" s="290">
        <v>55425</v>
      </c>
      <c r="J56" s="259">
        <v>69183</v>
      </c>
      <c r="K56" s="260">
        <v>1949252</v>
      </c>
      <c r="L56" s="260">
        <v>3643</v>
      </c>
      <c r="M56" s="260">
        <v>11583</v>
      </c>
      <c r="N56" s="265">
        <v>191185</v>
      </c>
      <c r="O56" s="260">
        <v>327812</v>
      </c>
      <c r="P56" s="133" t="s">
        <v>622</v>
      </c>
      <c r="Q56" s="260">
        <v>370176</v>
      </c>
      <c r="R56" s="260">
        <v>370176</v>
      </c>
      <c r="S56" s="260">
        <v>5844</v>
      </c>
      <c r="T56" s="260">
        <v>431</v>
      </c>
      <c r="U56" s="260">
        <v>355767</v>
      </c>
      <c r="V56" s="260">
        <v>181507</v>
      </c>
      <c r="W56" s="260">
        <v>281616</v>
      </c>
      <c r="X56" s="260">
        <v>1136100</v>
      </c>
    </row>
    <row r="57" spans="1:24" ht="18.75" customHeight="1">
      <c r="A57" s="111" t="s">
        <v>528</v>
      </c>
      <c r="B57" s="258">
        <v>1614146</v>
      </c>
      <c r="C57" s="259">
        <v>64699</v>
      </c>
      <c r="D57" s="260">
        <v>3673</v>
      </c>
      <c r="E57" s="260">
        <v>2581</v>
      </c>
      <c r="F57" s="261">
        <v>6015</v>
      </c>
      <c r="G57" s="262" t="s">
        <v>555</v>
      </c>
      <c r="H57" s="262" t="s">
        <v>555</v>
      </c>
      <c r="I57" s="290">
        <v>2479</v>
      </c>
      <c r="J57" s="259">
        <v>1823</v>
      </c>
      <c r="K57" s="260">
        <v>700846</v>
      </c>
      <c r="L57" s="262" t="s">
        <v>622</v>
      </c>
      <c r="M57" s="260">
        <v>4445</v>
      </c>
      <c r="N57" s="265">
        <v>40697</v>
      </c>
      <c r="O57" s="260">
        <v>114224</v>
      </c>
      <c r="P57" s="133" t="s">
        <v>622</v>
      </c>
      <c r="Q57" s="260">
        <v>104688</v>
      </c>
      <c r="R57" s="260">
        <v>104688</v>
      </c>
      <c r="S57" s="260">
        <v>276</v>
      </c>
      <c r="T57" s="260">
        <v>300</v>
      </c>
      <c r="U57" s="260">
        <v>216533</v>
      </c>
      <c r="V57" s="260">
        <v>26499</v>
      </c>
      <c r="W57" s="260">
        <v>3268</v>
      </c>
      <c r="X57" s="260">
        <v>321100</v>
      </c>
    </row>
    <row r="58" spans="1:24" ht="18.75" customHeight="1">
      <c r="A58" s="111" t="s">
        <v>529</v>
      </c>
      <c r="B58" s="258">
        <v>4653433</v>
      </c>
      <c r="C58" s="259">
        <v>926011</v>
      </c>
      <c r="D58" s="260">
        <v>50315</v>
      </c>
      <c r="E58" s="260">
        <v>51529</v>
      </c>
      <c r="F58" s="261">
        <v>83981</v>
      </c>
      <c r="G58" s="262" t="s">
        <v>555</v>
      </c>
      <c r="H58" s="262" t="s">
        <v>555</v>
      </c>
      <c r="I58" s="290">
        <v>33470</v>
      </c>
      <c r="J58" s="259">
        <v>36498</v>
      </c>
      <c r="K58" s="260">
        <v>1553507</v>
      </c>
      <c r="L58" s="260">
        <v>1867</v>
      </c>
      <c r="M58" s="260">
        <v>149233</v>
      </c>
      <c r="N58" s="265">
        <v>110238</v>
      </c>
      <c r="O58" s="260">
        <v>379586</v>
      </c>
      <c r="P58" s="133" t="s">
        <v>622</v>
      </c>
      <c r="Q58" s="260">
        <v>251715</v>
      </c>
      <c r="R58" s="260">
        <v>251715</v>
      </c>
      <c r="S58" s="260">
        <v>3912</v>
      </c>
      <c r="T58" s="260">
        <v>375</v>
      </c>
      <c r="U58" s="260">
        <v>462650</v>
      </c>
      <c r="V58" s="260">
        <v>208077</v>
      </c>
      <c r="W58" s="260">
        <v>26769</v>
      </c>
      <c r="X58" s="260">
        <v>323700</v>
      </c>
    </row>
    <row r="59" spans="1:24" ht="18.75" customHeight="1">
      <c r="A59" s="111" t="s">
        <v>530</v>
      </c>
      <c r="B59" s="258">
        <v>6822299</v>
      </c>
      <c r="C59" s="259">
        <v>1994570</v>
      </c>
      <c r="D59" s="260">
        <v>83740</v>
      </c>
      <c r="E59" s="260">
        <v>93766</v>
      </c>
      <c r="F59" s="261">
        <v>169596</v>
      </c>
      <c r="G59" s="262" t="s">
        <v>555</v>
      </c>
      <c r="H59" s="262" t="s">
        <v>555</v>
      </c>
      <c r="I59" s="290">
        <v>55733</v>
      </c>
      <c r="J59" s="259">
        <v>73924</v>
      </c>
      <c r="K59" s="260">
        <v>2096708</v>
      </c>
      <c r="L59" s="260">
        <v>2861</v>
      </c>
      <c r="M59" s="260">
        <v>150833</v>
      </c>
      <c r="N59" s="265">
        <v>172770</v>
      </c>
      <c r="O59" s="260">
        <v>392567</v>
      </c>
      <c r="P59" s="133" t="s">
        <v>622</v>
      </c>
      <c r="Q59" s="260">
        <v>434786</v>
      </c>
      <c r="R59" s="260">
        <v>434786</v>
      </c>
      <c r="S59" s="260">
        <v>6307</v>
      </c>
      <c r="T59" s="260">
        <v>12582</v>
      </c>
      <c r="U59" s="260">
        <v>229731</v>
      </c>
      <c r="V59" s="260">
        <v>372672</v>
      </c>
      <c r="W59" s="260">
        <v>78253</v>
      </c>
      <c r="X59" s="260">
        <v>400900</v>
      </c>
    </row>
    <row r="60" spans="1:24" ht="18.75" customHeight="1">
      <c r="A60" s="111" t="s">
        <v>531</v>
      </c>
      <c r="B60" s="258">
        <v>5226411</v>
      </c>
      <c r="C60" s="259">
        <v>1693103</v>
      </c>
      <c r="D60" s="260">
        <v>62683</v>
      </c>
      <c r="E60" s="260">
        <v>61418</v>
      </c>
      <c r="F60" s="261">
        <v>128093</v>
      </c>
      <c r="G60" s="262" t="s">
        <v>555</v>
      </c>
      <c r="H60" s="262" t="s">
        <v>555</v>
      </c>
      <c r="I60" s="290">
        <v>41907</v>
      </c>
      <c r="J60" s="259">
        <v>55957</v>
      </c>
      <c r="K60" s="260">
        <v>1378203</v>
      </c>
      <c r="L60" s="260">
        <v>1914</v>
      </c>
      <c r="M60" s="260">
        <v>36151</v>
      </c>
      <c r="N60" s="265">
        <v>329542</v>
      </c>
      <c r="O60" s="260">
        <v>242955</v>
      </c>
      <c r="P60" s="133" t="s">
        <v>622</v>
      </c>
      <c r="Q60" s="260">
        <v>235863</v>
      </c>
      <c r="R60" s="260">
        <v>235863</v>
      </c>
      <c r="S60" s="260">
        <v>11277</v>
      </c>
      <c r="T60" s="260">
        <v>205</v>
      </c>
      <c r="U60" s="260">
        <v>44</v>
      </c>
      <c r="V60" s="260">
        <v>176048</v>
      </c>
      <c r="W60" s="260">
        <v>19248</v>
      </c>
      <c r="X60" s="260">
        <v>751800</v>
      </c>
    </row>
    <row r="61" spans="1:24" ht="18.75" customHeight="1">
      <c r="A61" s="163" t="s">
        <v>108</v>
      </c>
      <c r="B61" s="264">
        <f>SUM(B62:B70)</f>
        <v>43493204</v>
      </c>
      <c r="C61" s="207">
        <f>SUM(C62:C70)</f>
        <v>8142146</v>
      </c>
      <c r="D61" s="207">
        <f aca="true" t="shared" si="14" ref="D61:O61">SUM(D62:D70)</f>
        <v>387702</v>
      </c>
      <c r="E61" s="207">
        <f t="shared" si="14"/>
        <v>285786</v>
      </c>
      <c r="F61" s="207">
        <f t="shared" si="14"/>
        <v>572843</v>
      </c>
      <c r="G61" s="207">
        <f t="shared" si="14"/>
        <v>139379</v>
      </c>
      <c r="H61" s="207">
        <f t="shared" si="14"/>
        <v>469</v>
      </c>
      <c r="I61" s="264">
        <f t="shared" si="14"/>
        <v>258822</v>
      </c>
      <c r="J61" s="207">
        <f>SUM(J62:J70)</f>
        <v>236248</v>
      </c>
      <c r="K61" s="207">
        <f>SUM(K62:K70)</f>
        <v>14177773</v>
      </c>
      <c r="L61" s="207">
        <f t="shared" si="14"/>
        <v>11187</v>
      </c>
      <c r="M61" s="207">
        <f t="shared" si="14"/>
        <v>616078</v>
      </c>
      <c r="N61" s="207">
        <f t="shared" si="14"/>
        <v>1257702</v>
      </c>
      <c r="O61" s="207">
        <f t="shared" si="14"/>
        <v>2201108</v>
      </c>
      <c r="P61" s="207" t="s">
        <v>555</v>
      </c>
      <c r="Q61" s="207">
        <f>SUM(Q62:Q70)</f>
        <v>3162193</v>
      </c>
      <c r="R61" s="207">
        <f>SUM(R62:R70)</f>
        <v>3162193</v>
      </c>
      <c r="S61" s="207">
        <f aca="true" t="shared" si="15" ref="S61:X61">SUM(S62:S70)</f>
        <v>200967</v>
      </c>
      <c r="T61" s="207">
        <f t="shared" si="15"/>
        <v>294139</v>
      </c>
      <c r="U61" s="207">
        <f t="shared" si="15"/>
        <v>2599224</v>
      </c>
      <c r="V61" s="207">
        <f t="shared" si="15"/>
        <v>1868647</v>
      </c>
      <c r="W61" s="207">
        <f t="shared" si="15"/>
        <v>741556</v>
      </c>
      <c r="X61" s="207">
        <f t="shared" si="15"/>
        <v>6339235</v>
      </c>
    </row>
    <row r="62" spans="1:24" ht="18.75" customHeight="1">
      <c r="A62" s="111" t="s">
        <v>532</v>
      </c>
      <c r="B62" s="258">
        <v>4777655</v>
      </c>
      <c r="C62" s="259">
        <v>1341943</v>
      </c>
      <c r="D62" s="260">
        <v>42565</v>
      </c>
      <c r="E62" s="260">
        <v>64067</v>
      </c>
      <c r="F62" s="261">
        <v>108954</v>
      </c>
      <c r="G62" s="260">
        <v>19030</v>
      </c>
      <c r="H62" s="262" t="s">
        <v>555</v>
      </c>
      <c r="I62" s="290">
        <v>28629</v>
      </c>
      <c r="J62" s="259">
        <v>50533</v>
      </c>
      <c r="K62" s="260">
        <v>1306089</v>
      </c>
      <c r="L62" s="260">
        <v>1938</v>
      </c>
      <c r="M62" s="260">
        <v>47533</v>
      </c>
      <c r="N62" s="265">
        <v>109627</v>
      </c>
      <c r="O62" s="260">
        <v>300031</v>
      </c>
      <c r="P62" s="133" t="s">
        <v>555</v>
      </c>
      <c r="Q62" s="260">
        <v>167249</v>
      </c>
      <c r="R62" s="260">
        <v>167249</v>
      </c>
      <c r="S62" s="260">
        <v>33750</v>
      </c>
      <c r="T62" s="260">
        <v>27956</v>
      </c>
      <c r="U62" s="260">
        <v>44802</v>
      </c>
      <c r="V62" s="260">
        <v>182228</v>
      </c>
      <c r="W62" s="260">
        <v>135331</v>
      </c>
      <c r="X62" s="260">
        <v>765400</v>
      </c>
    </row>
    <row r="63" spans="1:24" ht="18.75" customHeight="1">
      <c r="A63" s="111" t="s">
        <v>533</v>
      </c>
      <c r="B63" s="258">
        <v>3277598</v>
      </c>
      <c r="C63" s="259">
        <v>397079</v>
      </c>
      <c r="D63" s="260">
        <v>38492</v>
      </c>
      <c r="E63" s="260">
        <v>19028</v>
      </c>
      <c r="F63" s="261">
        <v>36612</v>
      </c>
      <c r="G63" s="260">
        <v>23772</v>
      </c>
      <c r="H63" s="262" t="s">
        <v>555</v>
      </c>
      <c r="I63" s="290">
        <v>25682</v>
      </c>
      <c r="J63" s="259">
        <v>13398</v>
      </c>
      <c r="K63" s="260">
        <v>1644513</v>
      </c>
      <c r="L63" s="260">
        <v>979</v>
      </c>
      <c r="M63" s="260">
        <v>95960</v>
      </c>
      <c r="N63" s="265">
        <v>73608</v>
      </c>
      <c r="O63" s="260">
        <v>97870</v>
      </c>
      <c r="P63" s="133" t="s">
        <v>555</v>
      </c>
      <c r="Q63" s="260">
        <v>175017</v>
      </c>
      <c r="R63" s="260">
        <v>175017</v>
      </c>
      <c r="S63" s="260">
        <v>8837</v>
      </c>
      <c r="T63" s="260">
        <v>57459</v>
      </c>
      <c r="U63" s="260">
        <v>28000</v>
      </c>
      <c r="V63" s="260">
        <v>236736</v>
      </c>
      <c r="W63" s="260">
        <v>91656</v>
      </c>
      <c r="X63" s="260">
        <v>212900</v>
      </c>
    </row>
    <row r="64" spans="1:24" ht="18.75" customHeight="1">
      <c r="A64" s="111" t="s">
        <v>534</v>
      </c>
      <c r="B64" s="258">
        <v>4763403</v>
      </c>
      <c r="C64" s="259">
        <v>859606</v>
      </c>
      <c r="D64" s="260">
        <v>51678</v>
      </c>
      <c r="E64" s="260">
        <v>28862</v>
      </c>
      <c r="F64" s="261">
        <v>69759</v>
      </c>
      <c r="G64" s="260">
        <v>21046</v>
      </c>
      <c r="H64" s="260">
        <v>187</v>
      </c>
      <c r="I64" s="290">
        <v>34461</v>
      </c>
      <c r="J64" s="259">
        <v>21583</v>
      </c>
      <c r="K64" s="260">
        <v>2076117</v>
      </c>
      <c r="L64" s="260">
        <v>1363</v>
      </c>
      <c r="M64" s="260">
        <v>25175</v>
      </c>
      <c r="N64" s="265">
        <v>115708</v>
      </c>
      <c r="O64" s="260">
        <v>290923</v>
      </c>
      <c r="P64" s="133" t="s">
        <v>555</v>
      </c>
      <c r="Q64" s="260">
        <v>352758</v>
      </c>
      <c r="R64" s="260">
        <v>352758</v>
      </c>
      <c r="S64" s="260">
        <v>4453</v>
      </c>
      <c r="T64" s="260">
        <v>3900</v>
      </c>
      <c r="U64" s="260">
        <v>224576</v>
      </c>
      <c r="V64" s="260">
        <v>82538</v>
      </c>
      <c r="W64" s="260">
        <v>50010</v>
      </c>
      <c r="X64" s="260">
        <v>448700</v>
      </c>
    </row>
    <row r="65" spans="1:24" ht="18.75" customHeight="1">
      <c r="A65" s="111" t="s">
        <v>535</v>
      </c>
      <c r="B65" s="258">
        <v>8566998</v>
      </c>
      <c r="C65" s="259">
        <v>1141148</v>
      </c>
      <c r="D65" s="260">
        <v>71702</v>
      </c>
      <c r="E65" s="260">
        <v>41477</v>
      </c>
      <c r="F65" s="261">
        <v>84989</v>
      </c>
      <c r="G65" s="260">
        <v>26368</v>
      </c>
      <c r="H65" s="262" t="s">
        <v>555</v>
      </c>
      <c r="I65" s="290">
        <v>47635</v>
      </c>
      <c r="J65" s="259">
        <v>30149</v>
      </c>
      <c r="K65" s="260">
        <v>2319764</v>
      </c>
      <c r="L65" s="260">
        <v>1513</v>
      </c>
      <c r="M65" s="260">
        <v>174447</v>
      </c>
      <c r="N65" s="265">
        <v>243715</v>
      </c>
      <c r="O65" s="260">
        <v>540120</v>
      </c>
      <c r="P65" s="133" t="s">
        <v>555</v>
      </c>
      <c r="Q65" s="260">
        <v>846900</v>
      </c>
      <c r="R65" s="260">
        <v>846900</v>
      </c>
      <c r="S65" s="260">
        <v>17805</v>
      </c>
      <c r="T65" s="260">
        <v>700</v>
      </c>
      <c r="U65" s="260">
        <v>711346</v>
      </c>
      <c r="V65" s="260">
        <v>279276</v>
      </c>
      <c r="W65" s="260">
        <v>40908</v>
      </c>
      <c r="X65" s="260">
        <v>1947036</v>
      </c>
    </row>
    <row r="66" spans="1:24" ht="18.75" customHeight="1">
      <c r="A66" s="111" t="s">
        <v>536</v>
      </c>
      <c r="B66" s="258">
        <v>7330154</v>
      </c>
      <c r="C66" s="259">
        <v>1404339</v>
      </c>
      <c r="D66" s="260">
        <v>62166</v>
      </c>
      <c r="E66" s="260">
        <v>48872</v>
      </c>
      <c r="F66" s="261">
        <v>99563</v>
      </c>
      <c r="G66" s="260">
        <v>4864</v>
      </c>
      <c r="H66" s="260">
        <v>282</v>
      </c>
      <c r="I66" s="290">
        <v>41413</v>
      </c>
      <c r="J66" s="259">
        <v>43679</v>
      </c>
      <c r="K66" s="260">
        <v>2360514</v>
      </c>
      <c r="L66" s="260">
        <v>1810</v>
      </c>
      <c r="M66" s="260">
        <v>60118</v>
      </c>
      <c r="N66" s="265">
        <v>154186</v>
      </c>
      <c r="O66" s="260">
        <v>326412</v>
      </c>
      <c r="P66" s="133" t="s">
        <v>555</v>
      </c>
      <c r="Q66" s="260">
        <v>572735</v>
      </c>
      <c r="R66" s="260">
        <v>572735</v>
      </c>
      <c r="S66" s="260">
        <v>42894</v>
      </c>
      <c r="T66" s="260">
        <v>6200</v>
      </c>
      <c r="U66" s="260">
        <v>488405</v>
      </c>
      <c r="V66" s="260">
        <v>399047</v>
      </c>
      <c r="W66" s="260">
        <v>211101</v>
      </c>
      <c r="X66" s="260">
        <v>1001554</v>
      </c>
    </row>
    <row r="67" spans="1:24" ht="18.75" customHeight="1">
      <c r="A67" s="111" t="s">
        <v>537</v>
      </c>
      <c r="B67" s="258">
        <v>4257705</v>
      </c>
      <c r="C67" s="259">
        <v>844536</v>
      </c>
      <c r="D67" s="260">
        <v>30152</v>
      </c>
      <c r="E67" s="260">
        <v>21665</v>
      </c>
      <c r="F67" s="261">
        <v>39464</v>
      </c>
      <c r="G67" s="262" t="s">
        <v>555</v>
      </c>
      <c r="H67" s="262" t="s">
        <v>555</v>
      </c>
      <c r="I67" s="290">
        <v>20144</v>
      </c>
      <c r="J67" s="259">
        <v>16887</v>
      </c>
      <c r="K67" s="260">
        <v>904452</v>
      </c>
      <c r="L67" s="260">
        <v>848</v>
      </c>
      <c r="M67" s="260">
        <v>19545</v>
      </c>
      <c r="N67" s="265">
        <v>117983</v>
      </c>
      <c r="O67" s="260">
        <v>217109</v>
      </c>
      <c r="P67" s="133" t="s">
        <v>555</v>
      </c>
      <c r="Q67" s="260">
        <v>380251</v>
      </c>
      <c r="R67" s="260">
        <v>380251</v>
      </c>
      <c r="S67" s="260">
        <v>9590</v>
      </c>
      <c r="T67" s="260">
        <v>86817</v>
      </c>
      <c r="U67" s="260">
        <v>596819</v>
      </c>
      <c r="V67" s="260">
        <v>195789</v>
      </c>
      <c r="W67" s="260">
        <v>15254</v>
      </c>
      <c r="X67" s="260">
        <v>740400</v>
      </c>
    </row>
    <row r="68" spans="1:24" ht="18.75" customHeight="1">
      <c r="A68" s="111" t="s">
        <v>538</v>
      </c>
      <c r="B68" s="258">
        <v>3745091</v>
      </c>
      <c r="C68" s="259">
        <v>1108967</v>
      </c>
      <c r="D68" s="260">
        <v>39242</v>
      </c>
      <c r="E68" s="260">
        <v>29492</v>
      </c>
      <c r="F68" s="261">
        <v>60930</v>
      </c>
      <c r="G68" s="260">
        <v>17175</v>
      </c>
      <c r="H68" s="262" t="s">
        <v>555</v>
      </c>
      <c r="I68" s="290">
        <v>26288</v>
      </c>
      <c r="J68" s="259">
        <v>29984</v>
      </c>
      <c r="K68" s="260">
        <v>1079191</v>
      </c>
      <c r="L68" s="260">
        <v>1136</v>
      </c>
      <c r="M68" s="260">
        <v>160939</v>
      </c>
      <c r="N68" s="265">
        <v>98548</v>
      </c>
      <c r="O68" s="260">
        <v>136238</v>
      </c>
      <c r="P68" s="133" t="s">
        <v>555</v>
      </c>
      <c r="Q68" s="260">
        <v>135340</v>
      </c>
      <c r="R68" s="260">
        <v>135340</v>
      </c>
      <c r="S68" s="260">
        <v>43278</v>
      </c>
      <c r="T68" s="260">
        <v>100000</v>
      </c>
      <c r="U68" s="260">
        <v>51253</v>
      </c>
      <c r="V68" s="260">
        <v>196223</v>
      </c>
      <c r="W68" s="260">
        <v>34422</v>
      </c>
      <c r="X68" s="260">
        <v>396445</v>
      </c>
    </row>
    <row r="69" spans="1:24" ht="18.75" customHeight="1">
      <c r="A69" s="111" t="s">
        <v>539</v>
      </c>
      <c r="B69" s="258">
        <v>4019149</v>
      </c>
      <c r="C69" s="259">
        <v>719937</v>
      </c>
      <c r="D69" s="260">
        <v>30796</v>
      </c>
      <c r="E69" s="260">
        <v>16860</v>
      </c>
      <c r="F69" s="261">
        <v>40609</v>
      </c>
      <c r="G69" s="260">
        <v>7295</v>
      </c>
      <c r="H69" s="262" t="s">
        <v>555</v>
      </c>
      <c r="I69" s="290">
        <v>20592</v>
      </c>
      <c r="J69" s="259">
        <v>19738</v>
      </c>
      <c r="K69" s="260">
        <v>1337015</v>
      </c>
      <c r="L69" s="260">
        <v>932</v>
      </c>
      <c r="M69" s="260">
        <v>30726</v>
      </c>
      <c r="N69" s="265">
        <v>200154</v>
      </c>
      <c r="O69" s="260">
        <v>175532</v>
      </c>
      <c r="P69" s="133" t="s">
        <v>555</v>
      </c>
      <c r="Q69" s="260">
        <v>368023</v>
      </c>
      <c r="R69" s="260">
        <v>368023</v>
      </c>
      <c r="S69" s="260">
        <v>17303</v>
      </c>
      <c r="T69" s="260">
        <v>2080</v>
      </c>
      <c r="U69" s="260">
        <v>245000</v>
      </c>
      <c r="V69" s="260">
        <v>139535</v>
      </c>
      <c r="W69" s="260">
        <v>48222</v>
      </c>
      <c r="X69" s="260">
        <v>598800</v>
      </c>
    </row>
    <row r="70" spans="1:24" ht="18.75" customHeight="1">
      <c r="A70" s="111" t="s">
        <v>540</v>
      </c>
      <c r="B70" s="258">
        <v>2755451</v>
      </c>
      <c r="C70" s="259">
        <v>324591</v>
      </c>
      <c r="D70" s="260">
        <v>20909</v>
      </c>
      <c r="E70" s="260">
        <v>15463</v>
      </c>
      <c r="F70" s="261">
        <v>31963</v>
      </c>
      <c r="G70" s="260">
        <v>19829</v>
      </c>
      <c r="H70" s="262" t="s">
        <v>555</v>
      </c>
      <c r="I70" s="290">
        <v>13978</v>
      </c>
      <c r="J70" s="259">
        <v>10297</v>
      </c>
      <c r="K70" s="260">
        <v>1150118</v>
      </c>
      <c r="L70" s="260">
        <v>668</v>
      </c>
      <c r="M70" s="260">
        <v>1635</v>
      </c>
      <c r="N70" s="265">
        <v>144173</v>
      </c>
      <c r="O70" s="260">
        <v>116873</v>
      </c>
      <c r="P70" s="133" t="s">
        <v>555</v>
      </c>
      <c r="Q70" s="260">
        <v>163920</v>
      </c>
      <c r="R70" s="260">
        <v>163920</v>
      </c>
      <c r="S70" s="260">
        <v>23057</v>
      </c>
      <c r="T70" s="260">
        <v>9027</v>
      </c>
      <c r="U70" s="260">
        <v>209023</v>
      </c>
      <c r="V70" s="260">
        <v>157275</v>
      </c>
      <c r="W70" s="260">
        <v>114652</v>
      </c>
      <c r="X70" s="260">
        <v>228000</v>
      </c>
    </row>
    <row r="71" spans="1:24" ht="18.75" customHeight="1">
      <c r="A71" s="169" t="s">
        <v>109</v>
      </c>
      <c r="B71" s="250">
        <f aca="true" t="shared" si="16" ref="B71:G71">SUM(B72:B80)</f>
        <v>31245812</v>
      </c>
      <c r="C71" s="133">
        <f t="shared" si="16"/>
        <v>10585234</v>
      </c>
      <c r="D71" s="133">
        <f t="shared" si="16"/>
        <v>234094</v>
      </c>
      <c r="E71" s="133">
        <f t="shared" si="16"/>
        <v>257694</v>
      </c>
      <c r="F71" s="133">
        <f t="shared" si="16"/>
        <v>521577</v>
      </c>
      <c r="G71" s="133">
        <f t="shared" si="16"/>
        <v>141583</v>
      </c>
      <c r="H71" s="257" t="s">
        <v>555</v>
      </c>
      <c r="I71" s="250">
        <f aca="true" t="shared" si="17" ref="I71:P71">SUM(I72:I80)</f>
        <v>155924</v>
      </c>
      <c r="J71" s="133">
        <f>SUM(J72:J80)</f>
        <v>402412</v>
      </c>
      <c r="K71" s="133">
        <f>SUM(K72:K80)</f>
        <v>6165304</v>
      </c>
      <c r="L71" s="133">
        <f t="shared" si="17"/>
        <v>7844</v>
      </c>
      <c r="M71" s="133">
        <f t="shared" si="17"/>
        <v>139253</v>
      </c>
      <c r="N71" s="133">
        <f t="shared" si="17"/>
        <v>1026601</v>
      </c>
      <c r="O71" s="133">
        <f t="shared" si="17"/>
        <v>2390723</v>
      </c>
      <c r="P71" s="133">
        <f t="shared" si="17"/>
        <v>5140</v>
      </c>
      <c r="Q71" s="133">
        <f>SUM(Q72:Q80)</f>
        <v>1425864</v>
      </c>
      <c r="R71" s="133">
        <f>SUM(R72:R80)</f>
        <v>1425864</v>
      </c>
      <c r="S71" s="133">
        <f aca="true" t="shared" si="18" ref="S71:X71">SUM(S72:S80)</f>
        <v>162864</v>
      </c>
      <c r="T71" s="133">
        <f t="shared" si="18"/>
        <v>1684097</v>
      </c>
      <c r="U71" s="133">
        <f t="shared" si="18"/>
        <v>1428681</v>
      </c>
      <c r="V71" s="133">
        <f t="shared" si="18"/>
        <v>1755034</v>
      </c>
      <c r="W71" s="133">
        <f t="shared" si="18"/>
        <v>828403</v>
      </c>
      <c r="X71" s="133">
        <f t="shared" si="18"/>
        <v>1927486</v>
      </c>
    </row>
    <row r="72" spans="1:24" ht="18.75" customHeight="1">
      <c r="A72" s="111" t="s">
        <v>541</v>
      </c>
      <c r="B72" s="258">
        <v>2799925</v>
      </c>
      <c r="C72" s="259">
        <v>187922</v>
      </c>
      <c r="D72" s="260">
        <v>16181</v>
      </c>
      <c r="E72" s="260">
        <v>11397</v>
      </c>
      <c r="F72" s="261">
        <v>22317</v>
      </c>
      <c r="G72" s="260">
        <v>22572</v>
      </c>
      <c r="H72" s="267" t="s">
        <v>555</v>
      </c>
      <c r="I72" s="290">
        <v>10782</v>
      </c>
      <c r="J72" s="259">
        <v>8315</v>
      </c>
      <c r="K72" s="260">
        <v>1131061</v>
      </c>
      <c r="L72" s="262" t="s">
        <v>644</v>
      </c>
      <c r="M72" s="260">
        <v>13559</v>
      </c>
      <c r="N72" s="265">
        <v>125399</v>
      </c>
      <c r="O72" s="260">
        <v>252924</v>
      </c>
      <c r="P72" s="133" t="s">
        <v>644</v>
      </c>
      <c r="Q72" s="260">
        <v>283451</v>
      </c>
      <c r="R72" s="260">
        <v>283451</v>
      </c>
      <c r="S72" s="260">
        <v>4707</v>
      </c>
      <c r="T72" s="260">
        <v>1000</v>
      </c>
      <c r="U72" s="273">
        <v>104000</v>
      </c>
      <c r="V72" s="260">
        <v>83817</v>
      </c>
      <c r="W72" s="260">
        <v>100421</v>
      </c>
      <c r="X72" s="260">
        <v>420100</v>
      </c>
    </row>
    <row r="73" spans="1:24" ht="18.75" customHeight="1">
      <c r="A73" s="111" t="s">
        <v>542</v>
      </c>
      <c r="B73" s="258">
        <v>2742412</v>
      </c>
      <c r="C73" s="259">
        <v>207085</v>
      </c>
      <c r="D73" s="260">
        <v>14412</v>
      </c>
      <c r="E73" s="260">
        <v>10134</v>
      </c>
      <c r="F73" s="261">
        <v>20646</v>
      </c>
      <c r="G73" s="267" t="s">
        <v>555</v>
      </c>
      <c r="H73" s="267" t="s">
        <v>555</v>
      </c>
      <c r="I73" s="290">
        <v>9548</v>
      </c>
      <c r="J73" s="259">
        <v>8464</v>
      </c>
      <c r="K73" s="260">
        <v>1151838</v>
      </c>
      <c r="L73" s="262" t="s">
        <v>644</v>
      </c>
      <c r="M73" s="260">
        <v>2201</v>
      </c>
      <c r="N73" s="265">
        <v>77085</v>
      </c>
      <c r="O73" s="260">
        <v>36674</v>
      </c>
      <c r="P73" s="133" t="s">
        <v>644</v>
      </c>
      <c r="Q73" s="260">
        <v>375523</v>
      </c>
      <c r="R73" s="260">
        <v>375523</v>
      </c>
      <c r="S73" s="260">
        <v>1338</v>
      </c>
      <c r="T73" s="260">
        <v>93802</v>
      </c>
      <c r="U73" s="260">
        <v>23444</v>
      </c>
      <c r="V73" s="260">
        <v>139070</v>
      </c>
      <c r="W73" s="260">
        <v>387648</v>
      </c>
      <c r="X73" s="260">
        <v>183500</v>
      </c>
    </row>
    <row r="74" spans="1:24" ht="18.75" customHeight="1">
      <c r="A74" s="111" t="s">
        <v>543</v>
      </c>
      <c r="B74" s="258">
        <v>2026972</v>
      </c>
      <c r="C74" s="259">
        <v>430290</v>
      </c>
      <c r="D74" s="260">
        <v>13393</v>
      </c>
      <c r="E74" s="260">
        <v>20241</v>
      </c>
      <c r="F74" s="261">
        <v>44082</v>
      </c>
      <c r="G74" s="267" t="s">
        <v>555</v>
      </c>
      <c r="H74" s="267" t="s">
        <v>555</v>
      </c>
      <c r="I74" s="290">
        <v>8942</v>
      </c>
      <c r="J74" s="259">
        <v>15997</v>
      </c>
      <c r="K74" s="260">
        <v>932683</v>
      </c>
      <c r="L74" s="260">
        <v>543</v>
      </c>
      <c r="M74" s="260">
        <v>17883</v>
      </c>
      <c r="N74" s="265">
        <v>126470</v>
      </c>
      <c r="O74" s="260">
        <v>75446</v>
      </c>
      <c r="P74" s="133" t="s">
        <v>644</v>
      </c>
      <c r="Q74" s="260">
        <v>79807</v>
      </c>
      <c r="R74" s="260">
        <v>79807</v>
      </c>
      <c r="S74" s="260">
        <v>4234</v>
      </c>
      <c r="T74" s="260">
        <v>3404</v>
      </c>
      <c r="U74" s="260">
        <v>84450</v>
      </c>
      <c r="V74" s="260">
        <v>48461</v>
      </c>
      <c r="W74" s="260">
        <v>43945</v>
      </c>
      <c r="X74" s="260">
        <v>76701</v>
      </c>
    </row>
    <row r="75" spans="1:24" ht="18.75" customHeight="1">
      <c r="A75" s="111" t="s">
        <v>544</v>
      </c>
      <c r="B75" s="258">
        <v>4324098</v>
      </c>
      <c r="C75" s="259">
        <v>2780997</v>
      </c>
      <c r="D75" s="260">
        <v>30996</v>
      </c>
      <c r="E75" s="260">
        <v>50332</v>
      </c>
      <c r="F75" s="261">
        <v>97343</v>
      </c>
      <c r="G75" s="267" t="s">
        <v>555</v>
      </c>
      <c r="H75" s="267" t="s">
        <v>555</v>
      </c>
      <c r="I75" s="290">
        <v>20733</v>
      </c>
      <c r="J75" s="259">
        <v>179641</v>
      </c>
      <c r="K75" s="260">
        <v>8444</v>
      </c>
      <c r="L75" s="260">
        <v>831</v>
      </c>
      <c r="M75" s="260">
        <v>6780</v>
      </c>
      <c r="N75" s="265">
        <v>81553</v>
      </c>
      <c r="O75" s="260">
        <v>529377</v>
      </c>
      <c r="P75" s="261">
        <v>360</v>
      </c>
      <c r="Q75" s="260">
        <v>122829</v>
      </c>
      <c r="R75" s="260">
        <v>122829</v>
      </c>
      <c r="S75" s="260">
        <v>22289</v>
      </c>
      <c r="T75" s="260">
        <v>3440</v>
      </c>
      <c r="U75" s="260">
        <v>7040</v>
      </c>
      <c r="V75" s="260">
        <v>233043</v>
      </c>
      <c r="W75" s="260">
        <v>89270</v>
      </c>
      <c r="X75" s="260">
        <v>58800</v>
      </c>
    </row>
    <row r="76" spans="1:24" ht="18.75" customHeight="1">
      <c r="A76" s="111" t="s">
        <v>545</v>
      </c>
      <c r="B76" s="258">
        <v>6016046</v>
      </c>
      <c r="C76" s="259">
        <v>2689670</v>
      </c>
      <c r="D76" s="260">
        <v>27886</v>
      </c>
      <c r="E76" s="260">
        <v>34921</v>
      </c>
      <c r="F76" s="261">
        <v>57368</v>
      </c>
      <c r="G76" s="260">
        <v>16755</v>
      </c>
      <c r="H76" s="267" t="s">
        <v>555</v>
      </c>
      <c r="I76" s="290">
        <v>18606</v>
      </c>
      <c r="J76" s="259">
        <v>98729</v>
      </c>
      <c r="K76" s="260">
        <v>21435</v>
      </c>
      <c r="L76" s="260">
        <v>1825</v>
      </c>
      <c r="M76" s="260">
        <v>39370</v>
      </c>
      <c r="N76" s="265">
        <v>212962</v>
      </c>
      <c r="O76" s="260">
        <v>624348</v>
      </c>
      <c r="P76" s="261">
        <v>4780</v>
      </c>
      <c r="Q76" s="260">
        <v>119169</v>
      </c>
      <c r="R76" s="260">
        <v>119169</v>
      </c>
      <c r="S76" s="260">
        <v>3702</v>
      </c>
      <c r="T76" s="260">
        <v>1500000</v>
      </c>
      <c r="U76" s="260">
        <v>75</v>
      </c>
      <c r="V76" s="260">
        <v>334514</v>
      </c>
      <c r="W76" s="260">
        <v>82431</v>
      </c>
      <c r="X76" s="260">
        <v>127500</v>
      </c>
    </row>
    <row r="77" spans="1:24" ht="18.75" customHeight="1">
      <c r="A77" s="111" t="s">
        <v>546</v>
      </c>
      <c r="B77" s="258">
        <v>7682244</v>
      </c>
      <c r="C77" s="259">
        <v>2876551</v>
      </c>
      <c r="D77" s="260">
        <v>73592</v>
      </c>
      <c r="E77" s="260">
        <v>96095</v>
      </c>
      <c r="F77" s="261">
        <v>207359</v>
      </c>
      <c r="G77" s="260">
        <v>43794</v>
      </c>
      <c r="H77" s="267" t="s">
        <v>555</v>
      </c>
      <c r="I77" s="290">
        <v>48968</v>
      </c>
      <c r="J77" s="259">
        <v>68555</v>
      </c>
      <c r="K77" s="260">
        <v>993265</v>
      </c>
      <c r="L77" s="260">
        <v>3446</v>
      </c>
      <c r="M77" s="260">
        <v>27046</v>
      </c>
      <c r="N77" s="265">
        <v>251818</v>
      </c>
      <c r="O77" s="260">
        <v>504268</v>
      </c>
      <c r="P77" s="133" t="s">
        <v>644</v>
      </c>
      <c r="Q77" s="260">
        <v>304103</v>
      </c>
      <c r="R77" s="260">
        <v>304103</v>
      </c>
      <c r="S77" s="260">
        <v>13033</v>
      </c>
      <c r="T77" s="260">
        <v>81403</v>
      </c>
      <c r="U77" s="260">
        <v>939169</v>
      </c>
      <c r="V77" s="260">
        <v>556395</v>
      </c>
      <c r="W77" s="260">
        <v>38192</v>
      </c>
      <c r="X77" s="260">
        <v>555192</v>
      </c>
    </row>
    <row r="78" spans="1:24" ht="18.75" customHeight="1">
      <c r="A78" s="111" t="s">
        <v>547</v>
      </c>
      <c r="B78" s="258">
        <v>2332470</v>
      </c>
      <c r="C78" s="259">
        <v>331418</v>
      </c>
      <c r="D78" s="260">
        <v>14878</v>
      </c>
      <c r="E78" s="260">
        <v>11697</v>
      </c>
      <c r="F78" s="261">
        <v>22055</v>
      </c>
      <c r="G78" s="260">
        <v>7317</v>
      </c>
      <c r="H78" s="267" t="s">
        <v>555</v>
      </c>
      <c r="I78" s="290">
        <v>9844</v>
      </c>
      <c r="J78" s="259">
        <v>8978</v>
      </c>
      <c r="K78" s="260">
        <v>657425</v>
      </c>
      <c r="L78" s="262" t="s">
        <v>644</v>
      </c>
      <c r="M78" s="260">
        <v>2420</v>
      </c>
      <c r="N78" s="265">
        <v>30898</v>
      </c>
      <c r="O78" s="260">
        <v>303379</v>
      </c>
      <c r="P78" s="133" t="s">
        <v>644</v>
      </c>
      <c r="Q78" s="260">
        <v>32738</v>
      </c>
      <c r="R78" s="260">
        <v>32738</v>
      </c>
      <c r="S78" s="260">
        <v>100428</v>
      </c>
      <c r="T78" s="260">
        <v>548</v>
      </c>
      <c r="U78" s="260">
        <v>128732</v>
      </c>
      <c r="V78" s="260">
        <v>271493</v>
      </c>
      <c r="W78" s="260">
        <v>42922</v>
      </c>
      <c r="X78" s="260">
        <v>355300</v>
      </c>
    </row>
    <row r="79" spans="1:24" ht="18.75" customHeight="1">
      <c r="A79" s="111" t="s">
        <v>548</v>
      </c>
      <c r="B79" s="258">
        <v>1271086</v>
      </c>
      <c r="C79" s="259">
        <v>158906</v>
      </c>
      <c r="D79" s="260">
        <v>11782</v>
      </c>
      <c r="E79" s="260">
        <v>7355</v>
      </c>
      <c r="F79" s="261">
        <v>14337</v>
      </c>
      <c r="G79" s="267" t="s">
        <v>555</v>
      </c>
      <c r="H79" s="267" t="s">
        <v>555</v>
      </c>
      <c r="I79" s="290">
        <v>7819</v>
      </c>
      <c r="J79" s="259">
        <v>4884</v>
      </c>
      <c r="K79" s="260">
        <v>769887</v>
      </c>
      <c r="L79" s="262" t="s">
        <v>644</v>
      </c>
      <c r="M79" s="260">
        <v>10051</v>
      </c>
      <c r="N79" s="265">
        <v>43676</v>
      </c>
      <c r="O79" s="260">
        <v>17439</v>
      </c>
      <c r="P79" s="133" t="s">
        <v>644</v>
      </c>
      <c r="Q79" s="260">
        <v>39918</v>
      </c>
      <c r="R79" s="260">
        <v>39918</v>
      </c>
      <c r="S79" s="260">
        <v>7351</v>
      </c>
      <c r="T79" s="262" t="s">
        <v>555</v>
      </c>
      <c r="U79" s="260">
        <v>41771</v>
      </c>
      <c r="V79" s="260">
        <v>31276</v>
      </c>
      <c r="W79" s="260">
        <v>23734</v>
      </c>
      <c r="X79" s="260">
        <v>80900</v>
      </c>
    </row>
    <row r="80" spans="1:24" ht="18.75" customHeight="1">
      <c r="A80" s="111" t="s">
        <v>549</v>
      </c>
      <c r="B80" s="258">
        <v>2050559</v>
      </c>
      <c r="C80" s="259">
        <v>922395</v>
      </c>
      <c r="D80" s="260">
        <v>30974</v>
      </c>
      <c r="E80" s="260">
        <v>15522</v>
      </c>
      <c r="F80" s="261">
        <v>36070</v>
      </c>
      <c r="G80" s="260">
        <v>51145</v>
      </c>
      <c r="H80" s="267" t="s">
        <v>555</v>
      </c>
      <c r="I80" s="290">
        <v>20682</v>
      </c>
      <c r="J80" s="259">
        <v>8849</v>
      </c>
      <c r="K80" s="260">
        <v>499266</v>
      </c>
      <c r="L80" s="260">
        <v>1199</v>
      </c>
      <c r="M80" s="260">
        <v>19943</v>
      </c>
      <c r="N80" s="265">
        <v>76740</v>
      </c>
      <c r="O80" s="260">
        <v>46868</v>
      </c>
      <c r="P80" s="133" t="s">
        <v>644</v>
      </c>
      <c r="Q80" s="260">
        <v>68326</v>
      </c>
      <c r="R80" s="260">
        <v>68326</v>
      </c>
      <c r="S80" s="260">
        <v>5782</v>
      </c>
      <c r="T80" s="260">
        <v>500</v>
      </c>
      <c r="U80" s="260">
        <v>100000</v>
      </c>
      <c r="V80" s="260">
        <v>56965</v>
      </c>
      <c r="W80" s="260">
        <v>19840</v>
      </c>
      <c r="X80" s="260">
        <v>69493</v>
      </c>
    </row>
    <row r="81" spans="1:24" ht="18.75" customHeight="1">
      <c r="A81" s="169" t="s">
        <v>110</v>
      </c>
      <c r="B81" s="250">
        <f>SUM(B82:B84)</f>
        <v>14000776</v>
      </c>
      <c r="C81" s="133">
        <f aca="true" t="shared" si="19" ref="C81:O81">SUM(C82:C84)</f>
        <v>3372572</v>
      </c>
      <c r="D81" s="133">
        <f t="shared" si="19"/>
        <v>110983</v>
      </c>
      <c r="E81" s="133">
        <f t="shared" si="19"/>
        <v>167176</v>
      </c>
      <c r="F81" s="133">
        <f t="shared" si="19"/>
        <v>280147</v>
      </c>
      <c r="G81" s="133">
        <f t="shared" si="19"/>
        <v>168816</v>
      </c>
      <c r="H81" s="133">
        <f t="shared" si="19"/>
        <v>113</v>
      </c>
      <c r="I81" s="250">
        <f t="shared" si="19"/>
        <v>73979</v>
      </c>
      <c r="J81" s="133">
        <f>SUM(J82:J84)</f>
        <v>140162</v>
      </c>
      <c r="K81" s="133">
        <f>SUM(K82:K84)</f>
        <v>4042273</v>
      </c>
      <c r="L81" s="133">
        <f t="shared" si="19"/>
        <v>4525</v>
      </c>
      <c r="M81" s="133">
        <f t="shared" si="19"/>
        <v>158029</v>
      </c>
      <c r="N81" s="133">
        <f t="shared" si="19"/>
        <v>463678</v>
      </c>
      <c r="O81" s="133">
        <f t="shared" si="19"/>
        <v>360722</v>
      </c>
      <c r="P81" s="133" t="s">
        <v>636</v>
      </c>
      <c r="Q81" s="133">
        <f>SUM(Q82:Q84)</f>
        <v>727219</v>
      </c>
      <c r="R81" s="133">
        <f>SUM(R82:R84)</f>
        <v>727219</v>
      </c>
      <c r="S81" s="133">
        <f aca="true" t="shared" si="20" ref="S81:X81">SUM(S82:S84)</f>
        <v>23571</v>
      </c>
      <c r="T81" s="133">
        <f t="shared" si="20"/>
        <v>3546</v>
      </c>
      <c r="U81" s="133">
        <f t="shared" si="20"/>
        <v>220624</v>
      </c>
      <c r="V81" s="133">
        <f t="shared" si="20"/>
        <v>1669326</v>
      </c>
      <c r="W81" s="133">
        <f t="shared" si="20"/>
        <v>524815</v>
      </c>
      <c r="X81" s="133">
        <f t="shared" si="20"/>
        <v>1488500</v>
      </c>
    </row>
    <row r="82" spans="1:24" ht="18.75" customHeight="1">
      <c r="A82" s="111" t="s">
        <v>550</v>
      </c>
      <c r="B82" s="258">
        <v>10093338</v>
      </c>
      <c r="C82" s="259">
        <v>3209731</v>
      </c>
      <c r="D82" s="260">
        <v>96897</v>
      </c>
      <c r="E82" s="260">
        <v>159096</v>
      </c>
      <c r="F82" s="261">
        <v>258827</v>
      </c>
      <c r="G82" s="261">
        <v>168816</v>
      </c>
      <c r="H82" s="261">
        <v>113</v>
      </c>
      <c r="I82" s="290">
        <v>64619</v>
      </c>
      <c r="J82" s="259">
        <v>134723</v>
      </c>
      <c r="K82" s="260">
        <v>2199199</v>
      </c>
      <c r="L82" s="260">
        <v>4525</v>
      </c>
      <c r="M82" s="260">
        <v>147199</v>
      </c>
      <c r="N82" s="265">
        <v>211572</v>
      </c>
      <c r="O82" s="260">
        <v>306834</v>
      </c>
      <c r="P82" s="133" t="s">
        <v>636</v>
      </c>
      <c r="Q82" s="260">
        <v>413449</v>
      </c>
      <c r="R82" s="260">
        <v>413449</v>
      </c>
      <c r="S82" s="260">
        <v>21123</v>
      </c>
      <c r="T82" s="260">
        <v>3346</v>
      </c>
      <c r="U82" s="260">
        <v>111549</v>
      </c>
      <c r="V82" s="260">
        <v>1329381</v>
      </c>
      <c r="W82" s="260">
        <v>75039</v>
      </c>
      <c r="X82" s="260">
        <v>1177300</v>
      </c>
    </row>
    <row r="83" spans="1:24" ht="18.75" customHeight="1">
      <c r="A83" s="111" t="s">
        <v>551</v>
      </c>
      <c r="B83" s="258">
        <v>2078421</v>
      </c>
      <c r="C83" s="259">
        <v>88457</v>
      </c>
      <c r="D83" s="260">
        <v>8018</v>
      </c>
      <c r="E83" s="260">
        <v>4737</v>
      </c>
      <c r="F83" s="261">
        <v>12393</v>
      </c>
      <c r="G83" s="267" t="s">
        <v>555</v>
      </c>
      <c r="H83" s="267" t="s">
        <v>555</v>
      </c>
      <c r="I83" s="290">
        <v>5350</v>
      </c>
      <c r="J83" s="259">
        <v>3191</v>
      </c>
      <c r="K83" s="260">
        <v>955322</v>
      </c>
      <c r="L83" s="262" t="s">
        <v>636</v>
      </c>
      <c r="M83" s="260">
        <v>7642</v>
      </c>
      <c r="N83" s="265">
        <v>45836</v>
      </c>
      <c r="O83" s="260">
        <v>38668</v>
      </c>
      <c r="P83" s="133" t="s">
        <v>636</v>
      </c>
      <c r="Q83" s="260">
        <v>158246</v>
      </c>
      <c r="R83" s="260">
        <v>158246</v>
      </c>
      <c r="S83" s="260">
        <v>1133</v>
      </c>
      <c r="T83" s="260">
        <v>200</v>
      </c>
      <c r="U83" s="260">
        <v>81075</v>
      </c>
      <c r="V83" s="260">
        <v>146236</v>
      </c>
      <c r="W83" s="260">
        <v>324117</v>
      </c>
      <c r="X83" s="260">
        <v>197800</v>
      </c>
    </row>
    <row r="84" spans="1:24" ht="18.75" customHeight="1">
      <c r="A84" s="179" t="s">
        <v>552</v>
      </c>
      <c r="B84" s="268">
        <v>1829017</v>
      </c>
      <c r="C84" s="269">
        <v>74384</v>
      </c>
      <c r="D84" s="270">
        <v>6068</v>
      </c>
      <c r="E84" s="270">
        <v>3343</v>
      </c>
      <c r="F84" s="271">
        <v>8927</v>
      </c>
      <c r="G84" s="272" t="s">
        <v>555</v>
      </c>
      <c r="H84" s="272" t="s">
        <v>555</v>
      </c>
      <c r="I84" s="291">
        <v>4010</v>
      </c>
      <c r="J84" s="269">
        <v>2248</v>
      </c>
      <c r="K84" s="270">
        <v>887752</v>
      </c>
      <c r="L84" s="274" t="s">
        <v>636</v>
      </c>
      <c r="M84" s="270">
        <v>3188</v>
      </c>
      <c r="N84" s="275">
        <v>206270</v>
      </c>
      <c r="O84" s="270">
        <v>15220</v>
      </c>
      <c r="P84" s="134" t="s">
        <v>636</v>
      </c>
      <c r="Q84" s="270">
        <v>155524</v>
      </c>
      <c r="R84" s="270">
        <v>155524</v>
      </c>
      <c r="S84" s="270">
        <v>1315</v>
      </c>
      <c r="T84" s="274" t="s">
        <v>555</v>
      </c>
      <c r="U84" s="270">
        <v>28000</v>
      </c>
      <c r="V84" s="270">
        <v>193709</v>
      </c>
      <c r="W84" s="270">
        <v>125659</v>
      </c>
      <c r="X84" s="270">
        <v>113400</v>
      </c>
    </row>
  </sheetData>
  <hyperlinks>
    <hyperlink ref="A1" r:id="rId1" display="平成１５年刊行　統計年鑑&lt;&lt;"/>
  </hyperlinks>
  <printOptions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rowBreaks count="1" manualBreakCount="1">
    <brk id="48" max="23" man="1"/>
  </rowBreaks>
  <colBreaks count="2" manualBreakCount="2">
    <brk id="8" min="1" max="83" man="1"/>
    <brk id="15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3.125" style="1" customWidth="1"/>
    <col min="3" max="3" width="10.125" style="1" customWidth="1"/>
    <col min="4" max="4" width="12.875" style="1" customWidth="1"/>
    <col min="5" max="5" width="10.75390625" style="1" customWidth="1"/>
    <col min="6" max="6" width="13.75390625" style="1" customWidth="1"/>
    <col min="7" max="7" width="11.625" style="1" customWidth="1"/>
    <col min="8" max="8" width="12.50390625" style="1" customWidth="1"/>
    <col min="9" max="9" width="9.875" style="1" customWidth="1"/>
    <col min="10" max="10" width="10.00390625" style="1" customWidth="1"/>
    <col min="11" max="11" width="10.25390625" style="1" customWidth="1"/>
    <col min="12" max="12" width="10.00390625" style="1" customWidth="1"/>
    <col min="13" max="13" width="10.375" style="1" customWidth="1"/>
    <col min="14" max="14" width="11.125" style="1" customWidth="1"/>
    <col min="15" max="16" width="8.75390625" style="1" customWidth="1"/>
    <col min="17" max="17" width="11.625" style="1" customWidth="1"/>
    <col min="18" max="18" width="13.125" style="1" customWidth="1"/>
    <col min="19" max="19" width="10.25390625" style="1" customWidth="1"/>
    <col min="20" max="20" width="13.00390625" style="1" customWidth="1"/>
    <col min="21" max="21" width="10.875" style="1" customWidth="1"/>
    <col min="22" max="22" width="13.75390625" style="1" customWidth="1"/>
    <col min="23" max="23" width="11.75390625" style="1" customWidth="1"/>
    <col min="24" max="24" width="12.50390625" style="1" customWidth="1"/>
    <col min="25" max="25" width="9.875" style="1" customWidth="1"/>
    <col min="26" max="26" width="10.50390625" style="1" customWidth="1"/>
    <col min="27" max="27" width="9.00390625" style="1" customWidth="1"/>
    <col min="28" max="29" width="10.50390625" style="1" customWidth="1"/>
    <col min="30" max="30" width="11.125" style="1" customWidth="1"/>
    <col min="31" max="32" width="8.75390625" style="1" customWidth="1"/>
    <col min="33" max="16384" width="9.00390625" style="1" customWidth="1"/>
  </cols>
  <sheetData>
    <row r="1" s="2" customFormat="1" ht="13.5">
      <c r="A1" s="294" t="s">
        <v>645</v>
      </c>
    </row>
    <row r="2" ht="13.5">
      <c r="A2" s="3" t="s">
        <v>629</v>
      </c>
    </row>
    <row r="3" spans="1:16" ht="14.25" thickBot="1">
      <c r="A3" s="181"/>
      <c r="O3" s="1" t="s">
        <v>553</v>
      </c>
      <c r="P3" s="182"/>
    </row>
    <row r="4" spans="1:16" s="188" customFormat="1" ht="27.75" thickTop="1">
      <c r="A4" s="183" t="s">
        <v>515</v>
      </c>
      <c r="B4" s="184" t="s">
        <v>111</v>
      </c>
      <c r="C4" s="184" t="s">
        <v>112</v>
      </c>
      <c r="D4" s="184" t="s">
        <v>113</v>
      </c>
      <c r="E4" s="184" t="s">
        <v>114</v>
      </c>
      <c r="F4" s="185" t="s">
        <v>115</v>
      </c>
      <c r="G4" s="186" t="s">
        <v>116</v>
      </c>
      <c r="H4" s="187" t="s">
        <v>117</v>
      </c>
      <c r="I4" s="185" t="s">
        <v>118</v>
      </c>
      <c r="J4" s="185" t="s">
        <v>119</v>
      </c>
      <c r="K4" s="185" t="s">
        <v>120</v>
      </c>
      <c r="L4" s="185" t="s">
        <v>121</v>
      </c>
      <c r="M4" s="184" t="s">
        <v>122</v>
      </c>
      <c r="N4" s="184" t="s">
        <v>123</v>
      </c>
      <c r="O4" s="184" t="s">
        <v>124</v>
      </c>
      <c r="P4" s="186" t="s">
        <v>125</v>
      </c>
    </row>
    <row r="5" spans="1:34" ht="18.75" customHeight="1">
      <c r="A5" s="110"/>
      <c r="B5" s="115"/>
      <c r="C5" s="116"/>
      <c r="D5" s="116"/>
      <c r="E5" s="116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7"/>
      <c r="AG5" s="64"/>
      <c r="AH5" s="64"/>
    </row>
    <row r="6" spans="1:16" ht="18.75" customHeight="1">
      <c r="A6" s="164" t="s">
        <v>554</v>
      </c>
      <c r="B6" s="276">
        <v>383775994</v>
      </c>
      <c r="C6" s="237">
        <v>70679691</v>
      </c>
      <c r="D6" s="237">
        <v>48576458</v>
      </c>
      <c r="E6" s="237">
        <v>2378626</v>
      </c>
      <c r="F6" s="237">
        <v>23572776</v>
      </c>
      <c r="G6" s="237">
        <v>45035154</v>
      </c>
      <c r="H6" s="237">
        <v>91743717</v>
      </c>
      <c r="I6" s="237">
        <v>817989</v>
      </c>
      <c r="J6" s="133" t="s">
        <v>622</v>
      </c>
      <c r="K6" s="237">
        <v>48919828</v>
      </c>
      <c r="L6" s="237">
        <v>14841150</v>
      </c>
      <c r="M6" s="237">
        <v>1890769</v>
      </c>
      <c r="N6" s="237">
        <v>5076509</v>
      </c>
      <c r="O6" s="237">
        <v>30243327</v>
      </c>
      <c r="P6" s="133" t="s">
        <v>622</v>
      </c>
    </row>
    <row r="7" spans="1:16" ht="18.75" customHeight="1">
      <c r="A7" s="164"/>
      <c r="B7" s="165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ht="18.75" customHeight="1">
      <c r="A8" s="164" t="s">
        <v>76</v>
      </c>
      <c r="B8" s="276">
        <v>151125983</v>
      </c>
      <c r="C8" s="237">
        <v>30563653</v>
      </c>
      <c r="D8" s="237">
        <v>16237876</v>
      </c>
      <c r="E8" s="237">
        <v>1376051</v>
      </c>
      <c r="F8" s="237">
        <v>14359718</v>
      </c>
      <c r="G8" s="237">
        <v>19731920</v>
      </c>
      <c r="H8" s="237">
        <v>32012070</v>
      </c>
      <c r="I8" s="237">
        <v>223129</v>
      </c>
      <c r="J8" s="133" t="s">
        <v>622</v>
      </c>
      <c r="K8" s="237">
        <v>19101717</v>
      </c>
      <c r="L8" s="237">
        <v>1966136</v>
      </c>
      <c r="M8" s="237">
        <v>909909</v>
      </c>
      <c r="N8" s="237">
        <v>4862866</v>
      </c>
      <c r="O8" s="237">
        <v>9780938</v>
      </c>
      <c r="P8" s="133" t="s">
        <v>622</v>
      </c>
    </row>
    <row r="9" spans="1:25" ht="18.75" customHeight="1">
      <c r="A9" s="164"/>
      <c r="B9" s="16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89"/>
      <c r="R9" s="189"/>
      <c r="S9" s="189"/>
      <c r="T9" s="189"/>
      <c r="U9" s="189"/>
      <c r="V9" s="189"/>
      <c r="W9" s="189"/>
      <c r="X9" s="189"/>
      <c r="Y9" s="189"/>
    </row>
    <row r="10" spans="1:16" ht="18.75" customHeight="1">
      <c r="A10" s="166" t="s">
        <v>77</v>
      </c>
      <c r="B10" s="276">
        <v>232650011</v>
      </c>
      <c r="C10" s="237">
        <v>40116038</v>
      </c>
      <c r="D10" s="237">
        <v>32338582</v>
      </c>
      <c r="E10" s="237">
        <v>1002575</v>
      </c>
      <c r="F10" s="237">
        <v>9213058</v>
      </c>
      <c r="G10" s="237">
        <v>25303234</v>
      </c>
      <c r="H10" s="237">
        <v>59731647</v>
      </c>
      <c r="I10" s="237">
        <v>594860</v>
      </c>
      <c r="J10" s="133" t="s">
        <v>622</v>
      </c>
      <c r="K10" s="237">
        <v>29818111</v>
      </c>
      <c r="L10" s="237">
        <v>12875014</v>
      </c>
      <c r="M10" s="237">
        <v>980860</v>
      </c>
      <c r="N10" s="237">
        <v>213643</v>
      </c>
      <c r="O10" s="237">
        <v>20462389</v>
      </c>
      <c r="P10" s="133" t="s">
        <v>622</v>
      </c>
    </row>
    <row r="11" spans="1:16" ht="18.75" customHeight="1">
      <c r="A11" s="167"/>
      <c r="B11" s="165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8.75" customHeight="1">
      <c r="A12" s="164" t="s">
        <v>78</v>
      </c>
      <c r="B12" s="276">
        <v>62226507</v>
      </c>
      <c r="C12" s="280">
        <v>12754875</v>
      </c>
      <c r="D12" s="280">
        <v>4359874</v>
      </c>
      <c r="E12" s="280">
        <v>763283</v>
      </c>
      <c r="F12" s="280">
        <v>8021593</v>
      </c>
      <c r="G12" s="280">
        <v>11338935</v>
      </c>
      <c r="H12" s="280">
        <v>7987468</v>
      </c>
      <c r="I12" s="280">
        <v>35884</v>
      </c>
      <c r="J12" s="133" t="s">
        <v>622</v>
      </c>
      <c r="K12" s="280">
        <v>9571535</v>
      </c>
      <c r="L12" s="280">
        <v>10228</v>
      </c>
      <c r="M12" s="280">
        <v>28841</v>
      </c>
      <c r="N12" s="280">
        <v>4025265</v>
      </c>
      <c r="O12" s="280">
        <v>3328726</v>
      </c>
      <c r="P12" s="133" t="s">
        <v>622</v>
      </c>
    </row>
    <row r="13" spans="1:16" ht="18.75" customHeight="1">
      <c r="A13" s="164" t="s">
        <v>1</v>
      </c>
      <c r="B13" s="276">
        <v>22585022</v>
      </c>
      <c r="C13" s="280">
        <v>3445720</v>
      </c>
      <c r="D13" s="280">
        <v>3276052</v>
      </c>
      <c r="E13" s="280">
        <v>185339</v>
      </c>
      <c r="F13" s="280">
        <v>1248830</v>
      </c>
      <c r="G13" s="280">
        <v>2053038</v>
      </c>
      <c r="H13" s="280">
        <v>8634529</v>
      </c>
      <c r="I13" s="281" t="s">
        <v>622</v>
      </c>
      <c r="J13" s="133" t="s">
        <v>622</v>
      </c>
      <c r="K13" s="280">
        <v>1554040</v>
      </c>
      <c r="L13" s="280">
        <v>15685</v>
      </c>
      <c r="M13" s="280">
        <v>5070</v>
      </c>
      <c r="N13" s="280">
        <v>268927</v>
      </c>
      <c r="O13" s="280">
        <v>1897792</v>
      </c>
      <c r="P13" s="133" t="s">
        <v>622</v>
      </c>
    </row>
    <row r="14" spans="1:16" ht="18.75" customHeight="1">
      <c r="A14" s="164" t="s">
        <v>79</v>
      </c>
      <c r="B14" s="276">
        <v>11451032</v>
      </c>
      <c r="C14" s="280">
        <v>2333367</v>
      </c>
      <c r="D14" s="280">
        <v>1319894</v>
      </c>
      <c r="E14" s="280">
        <v>62552</v>
      </c>
      <c r="F14" s="280">
        <v>1025556</v>
      </c>
      <c r="G14" s="280">
        <v>946562</v>
      </c>
      <c r="H14" s="280">
        <v>3131323</v>
      </c>
      <c r="I14" s="280">
        <v>6064</v>
      </c>
      <c r="J14" s="133" t="s">
        <v>622</v>
      </c>
      <c r="K14" s="280">
        <v>1298359</v>
      </c>
      <c r="L14" s="280">
        <v>79670</v>
      </c>
      <c r="M14" s="280">
        <v>128516</v>
      </c>
      <c r="N14" s="280">
        <v>150000</v>
      </c>
      <c r="O14" s="280">
        <v>969169</v>
      </c>
      <c r="P14" s="133" t="s">
        <v>622</v>
      </c>
    </row>
    <row r="15" spans="1:16" ht="18.75" customHeight="1">
      <c r="A15" s="164" t="s">
        <v>80</v>
      </c>
      <c r="B15" s="276">
        <v>14087262</v>
      </c>
      <c r="C15" s="280">
        <v>3737662</v>
      </c>
      <c r="D15" s="280">
        <v>1962980</v>
      </c>
      <c r="E15" s="280">
        <v>114797</v>
      </c>
      <c r="F15" s="280">
        <v>1264802</v>
      </c>
      <c r="G15" s="280">
        <v>1366585</v>
      </c>
      <c r="H15" s="280">
        <v>2184566</v>
      </c>
      <c r="I15" s="280">
        <v>5963</v>
      </c>
      <c r="J15" s="133" t="s">
        <v>622</v>
      </c>
      <c r="K15" s="280">
        <v>2182972</v>
      </c>
      <c r="L15" s="280">
        <v>606978</v>
      </c>
      <c r="M15" s="280">
        <v>920</v>
      </c>
      <c r="N15" s="133" t="s">
        <v>622</v>
      </c>
      <c r="O15" s="280">
        <v>659037</v>
      </c>
      <c r="P15" s="133" t="s">
        <v>622</v>
      </c>
    </row>
    <row r="16" spans="1:16" ht="18.75" customHeight="1">
      <c r="A16" s="164" t="s">
        <v>81</v>
      </c>
      <c r="B16" s="276">
        <v>13074355</v>
      </c>
      <c r="C16" s="280">
        <v>2470977</v>
      </c>
      <c r="D16" s="280">
        <v>1744976</v>
      </c>
      <c r="E16" s="280">
        <v>74814</v>
      </c>
      <c r="F16" s="280">
        <v>1149418</v>
      </c>
      <c r="G16" s="280">
        <v>890320</v>
      </c>
      <c r="H16" s="280">
        <v>4077962</v>
      </c>
      <c r="I16" s="280">
        <v>26029</v>
      </c>
      <c r="J16" s="133" t="s">
        <v>622</v>
      </c>
      <c r="K16" s="280">
        <v>1222791</v>
      </c>
      <c r="L16" s="280">
        <v>40713</v>
      </c>
      <c r="M16" s="280">
        <v>139814</v>
      </c>
      <c r="N16" s="280">
        <v>190694</v>
      </c>
      <c r="O16" s="280">
        <v>1045847</v>
      </c>
      <c r="P16" s="133" t="s">
        <v>622</v>
      </c>
    </row>
    <row r="17" spans="1:16" ht="18.75" customHeight="1">
      <c r="A17" s="164" t="s">
        <v>82</v>
      </c>
      <c r="B17" s="276">
        <v>14255048</v>
      </c>
      <c r="C17" s="280">
        <v>3430112</v>
      </c>
      <c r="D17" s="280">
        <v>1755871</v>
      </c>
      <c r="E17" s="280">
        <v>116238</v>
      </c>
      <c r="F17" s="280">
        <v>808833</v>
      </c>
      <c r="G17" s="280">
        <v>1674435</v>
      </c>
      <c r="H17" s="280">
        <v>2707545</v>
      </c>
      <c r="I17" s="280">
        <v>143728</v>
      </c>
      <c r="J17" s="133" t="s">
        <v>622</v>
      </c>
      <c r="K17" s="280">
        <v>1853848</v>
      </c>
      <c r="L17" s="280">
        <v>224888</v>
      </c>
      <c r="M17" s="280">
        <v>605878</v>
      </c>
      <c r="N17" s="133" t="s">
        <v>622</v>
      </c>
      <c r="O17" s="280">
        <v>933672</v>
      </c>
      <c r="P17" s="133" t="s">
        <v>622</v>
      </c>
    </row>
    <row r="18" spans="1:16" ht="18.75" customHeight="1">
      <c r="A18" s="164" t="s">
        <v>83</v>
      </c>
      <c r="B18" s="276">
        <v>13446757</v>
      </c>
      <c r="C18" s="280">
        <v>2390940</v>
      </c>
      <c r="D18" s="280">
        <v>1818229</v>
      </c>
      <c r="E18" s="280">
        <v>59028</v>
      </c>
      <c r="F18" s="280">
        <v>840686</v>
      </c>
      <c r="G18" s="280">
        <v>1462045</v>
      </c>
      <c r="H18" s="280">
        <v>3288677</v>
      </c>
      <c r="I18" s="280">
        <v>5461</v>
      </c>
      <c r="J18" s="133" t="s">
        <v>622</v>
      </c>
      <c r="K18" s="280">
        <v>1418172</v>
      </c>
      <c r="L18" s="280">
        <v>987974</v>
      </c>
      <c r="M18" s="280">
        <v>870</v>
      </c>
      <c r="N18" s="280">
        <v>227980</v>
      </c>
      <c r="O18" s="280">
        <v>946695</v>
      </c>
      <c r="P18" s="133" t="s">
        <v>622</v>
      </c>
    </row>
    <row r="19" spans="1:16" ht="18.75" customHeight="1">
      <c r="A19" s="44"/>
      <c r="B19" s="165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 ht="18.75" customHeight="1">
      <c r="A20" s="163" t="s">
        <v>84</v>
      </c>
      <c r="B20" s="250">
        <f>SUM(B21:B25)</f>
        <v>17197298</v>
      </c>
      <c r="C20" s="133">
        <f aca="true" t="shared" si="0" ref="C20:O20">SUM(C21:C25)</f>
        <v>2867331</v>
      </c>
      <c r="D20" s="133">
        <f t="shared" si="0"/>
        <v>1705367</v>
      </c>
      <c r="E20" s="133">
        <f t="shared" si="0"/>
        <v>46750</v>
      </c>
      <c r="F20" s="133">
        <f t="shared" si="0"/>
        <v>490670</v>
      </c>
      <c r="G20" s="133">
        <f t="shared" si="0"/>
        <v>1860221</v>
      </c>
      <c r="H20" s="133">
        <f t="shared" si="0"/>
        <v>4529580</v>
      </c>
      <c r="I20" s="133">
        <f t="shared" si="0"/>
        <v>75376</v>
      </c>
      <c r="J20" s="133" t="s">
        <v>623</v>
      </c>
      <c r="K20" s="133">
        <f t="shared" si="0"/>
        <v>2843119</v>
      </c>
      <c r="L20" s="133">
        <f t="shared" si="0"/>
        <v>1117770</v>
      </c>
      <c r="M20" s="133">
        <f t="shared" si="0"/>
        <v>203037</v>
      </c>
      <c r="N20" s="133">
        <f t="shared" si="0"/>
        <v>100000</v>
      </c>
      <c r="O20" s="133">
        <f t="shared" si="0"/>
        <v>1358077</v>
      </c>
      <c r="P20" s="133" t="s">
        <v>585</v>
      </c>
    </row>
    <row r="21" spans="1:16" ht="18.75" customHeight="1">
      <c r="A21" s="111" t="s">
        <v>85</v>
      </c>
      <c r="B21" s="277">
        <v>4285123</v>
      </c>
      <c r="C21" s="278">
        <v>663073</v>
      </c>
      <c r="D21" s="278">
        <v>440470</v>
      </c>
      <c r="E21" s="278">
        <v>12820</v>
      </c>
      <c r="F21" s="278">
        <v>83050</v>
      </c>
      <c r="G21" s="278">
        <v>363121</v>
      </c>
      <c r="H21" s="278">
        <v>1429137</v>
      </c>
      <c r="I21" s="279" t="s">
        <v>585</v>
      </c>
      <c r="J21" s="113" t="s">
        <v>585</v>
      </c>
      <c r="K21" s="278">
        <v>371978</v>
      </c>
      <c r="L21" s="278">
        <v>484906</v>
      </c>
      <c r="M21" s="278">
        <v>76518</v>
      </c>
      <c r="N21" s="113" t="s">
        <v>585</v>
      </c>
      <c r="O21" s="278">
        <v>360050</v>
      </c>
      <c r="P21" s="133" t="s">
        <v>585</v>
      </c>
    </row>
    <row r="22" spans="1:16" ht="18.75" customHeight="1">
      <c r="A22" s="111" t="s">
        <v>86</v>
      </c>
      <c r="B22" s="277">
        <v>3843815</v>
      </c>
      <c r="C22" s="278">
        <v>791572</v>
      </c>
      <c r="D22" s="278">
        <v>304758</v>
      </c>
      <c r="E22" s="278">
        <v>9565</v>
      </c>
      <c r="F22" s="278">
        <v>86648</v>
      </c>
      <c r="G22" s="278">
        <v>658960</v>
      </c>
      <c r="H22" s="278">
        <v>394703</v>
      </c>
      <c r="I22" s="278">
        <v>18790</v>
      </c>
      <c r="J22" s="113" t="s">
        <v>585</v>
      </c>
      <c r="K22" s="278">
        <v>1053757</v>
      </c>
      <c r="L22" s="278">
        <v>155973</v>
      </c>
      <c r="M22" s="278">
        <v>75279</v>
      </c>
      <c r="N22" s="113" t="s">
        <v>585</v>
      </c>
      <c r="O22" s="278">
        <v>293810</v>
      </c>
      <c r="P22" s="133" t="s">
        <v>585</v>
      </c>
    </row>
    <row r="23" spans="1:16" ht="18.75" customHeight="1">
      <c r="A23" s="111" t="s">
        <v>87</v>
      </c>
      <c r="B23" s="277">
        <v>1753644</v>
      </c>
      <c r="C23" s="278">
        <v>310341</v>
      </c>
      <c r="D23" s="278">
        <v>207104</v>
      </c>
      <c r="E23" s="278">
        <v>9229</v>
      </c>
      <c r="F23" s="278">
        <v>22386</v>
      </c>
      <c r="G23" s="278">
        <v>141680</v>
      </c>
      <c r="H23" s="278">
        <v>538644</v>
      </c>
      <c r="I23" s="278">
        <v>1406</v>
      </c>
      <c r="J23" s="113" t="s">
        <v>585</v>
      </c>
      <c r="K23" s="278">
        <v>225335</v>
      </c>
      <c r="L23" s="278">
        <v>71202</v>
      </c>
      <c r="M23" s="278">
        <v>80</v>
      </c>
      <c r="N23" s="113" t="s">
        <v>585</v>
      </c>
      <c r="O23" s="278">
        <v>226237</v>
      </c>
      <c r="P23" s="133" t="s">
        <v>585</v>
      </c>
    </row>
    <row r="24" spans="1:16" ht="18.75" customHeight="1">
      <c r="A24" s="111" t="s">
        <v>88</v>
      </c>
      <c r="B24" s="277">
        <v>4946770</v>
      </c>
      <c r="C24" s="278">
        <v>802394</v>
      </c>
      <c r="D24" s="278">
        <v>539856</v>
      </c>
      <c r="E24" s="278">
        <v>12383</v>
      </c>
      <c r="F24" s="278">
        <v>273313</v>
      </c>
      <c r="G24" s="278">
        <v>531189</v>
      </c>
      <c r="H24" s="278">
        <v>1371793</v>
      </c>
      <c r="I24" s="278">
        <v>20435</v>
      </c>
      <c r="J24" s="113" t="s">
        <v>585</v>
      </c>
      <c r="K24" s="278">
        <v>657286</v>
      </c>
      <c r="L24" s="278">
        <v>254572</v>
      </c>
      <c r="M24" s="278">
        <v>51070</v>
      </c>
      <c r="N24" s="278">
        <v>100000</v>
      </c>
      <c r="O24" s="278">
        <v>332479</v>
      </c>
      <c r="P24" s="133" t="s">
        <v>585</v>
      </c>
    </row>
    <row r="25" spans="1:16" ht="18.75" customHeight="1">
      <c r="A25" s="111" t="s">
        <v>89</v>
      </c>
      <c r="B25" s="277">
        <v>2367946</v>
      </c>
      <c r="C25" s="278">
        <v>299951</v>
      </c>
      <c r="D25" s="278">
        <v>213179</v>
      </c>
      <c r="E25" s="278">
        <v>2753</v>
      </c>
      <c r="F25" s="278">
        <v>25273</v>
      </c>
      <c r="G25" s="278">
        <v>165271</v>
      </c>
      <c r="H25" s="278">
        <v>795303</v>
      </c>
      <c r="I25" s="278">
        <v>34745</v>
      </c>
      <c r="J25" s="113" t="s">
        <v>585</v>
      </c>
      <c r="K25" s="278">
        <v>534763</v>
      </c>
      <c r="L25" s="278">
        <v>151117</v>
      </c>
      <c r="M25" s="278">
        <v>90</v>
      </c>
      <c r="N25" s="285" t="s">
        <v>585</v>
      </c>
      <c r="O25" s="278">
        <v>145501</v>
      </c>
      <c r="P25" s="133" t="s">
        <v>585</v>
      </c>
    </row>
    <row r="26" spans="1:16" ht="18.75" customHeight="1">
      <c r="A26" s="163" t="s">
        <v>90</v>
      </c>
      <c r="B26" s="250">
        <f>SUM(B27:B34)</f>
        <v>31444740</v>
      </c>
      <c r="C26" s="133">
        <f aca="true" t="shared" si="1" ref="C26:O26">SUM(C27:C34)</f>
        <v>5721451</v>
      </c>
      <c r="D26" s="133">
        <f t="shared" si="1"/>
        <v>4029898</v>
      </c>
      <c r="E26" s="133">
        <f t="shared" si="1"/>
        <v>128996</v>
      </c>
      <c r="F26" s="133">
        <f t="shared" si="1"/>
        <v>1801685</v>
      </c>
      <c r="G26" s="133">
        <f t="shared" si="1"/>
        <v>3337249</v>
      </c>
      <c r="H26" s="133">
        <f t="shared" si="1"/>
        <v>7714518</v>
      </c>
      <c r="I26" s="133">
        <f t="shared" si="1"/>
        <v>17322</v>
      </c>
      <c r="J26" s="113" t="s">
        <v>585</v>
      </c>
      <c r="K26" s="130">
        <f t="shared" si="1"/>
        <v>4416084</v>
      </c>
      <c r="L26" s="130">
        <f t="shared" si="1"/>
        <v>853491</v>
      </c>
      <c r="M26" s="130">
        <f t="shared" si="1"/>
        <v>336154</v>
      </c>
      <c r="N26" s="285" t="s">
        <v>624</v>
      </c>
      <c r="O26" s="130">
        <f t="shared" si="1"/>
        <v>3087892</v>
      </c>
      <c r="P26" s="133" t="s">
        <v>624</v>
      </c>
    </row>
    <row r="27" spans="1:16" ht="18.75" customHeight="1">
      <c r="A27" s="111" t="s">
        <v>91</v>
      </c>
      <c r="B27" s="277">
        <v>8356784</v>
      </c>
      <c r="C27" s="278">
        <v>1619933</v>
      </c>
      <c r="D27" s="278">
        <v>1214125</v>
      </c>
      <c r="E27" s="278">
        <v>71339</v>
      </c>
      <c r="F27" s="278">
        <v>449106</v>
      </c>
      <c r="G27" s="278">
        <v>1189458</v>
      </c>
      <c r="H27" s="278">
        <v>1877348</v>
      </c>
      <c r="I27" s="279" t="s">
        <v>624</v>
      </c>
      <c r="J27" s="279" t="s">
        <v>624</v>
      </c>
      <c r="K27" s="278">
        <v>816638</v>
      </c>
      <c r="L27" s="278">
        <v>259465</v>
      </c>
      <c r="M27" s="278">
        <v>110261</v>
      </c>
      <c r="N27" s="285" t="s">
        <v>624</v>
      </c>
      <c r="O27" s="278">
        <v>749111</v>
      </c>
      <c r="P27" s="133" t="s">
        <v>624</v>
      </c>
    </row>
    <row r="28" spans="1:16" ht="18.75" customHeight="1">
      <c r="A28" s="111" t="s">
        <v>92</v>
      </c>
      <c r="B28" s="277">
        <v>4303868</v>
      </c>
      <c r="C28" s="278">
        <v>931774</v>
      </c>
      <c r="D28" s="278">
        <v>596137</v>
      </c>
      <c r="E28" s="278">
        <v>12741</v>
      </c>
      <c r="F28" s="278">
        <v>276174</v>
      </c>
      <c r="G28" s="278">
        <v>364847</v>
      </c>
      <c r="H28" s="278">
        <v>747302</v>
      </c>
      <c r="I28" s="279" t="s">
        <v>624</v>
      </c>
      <c r="J28" s="279" t="s">
        <v>624</v>
      </c>
      <c r="K28" s="278">
        <v>636031</v>
      </c>
      <c r="L28" s="278">
        <v>214000</v>
      </c>
      <c r="M28" s="278">
        <v>110952</v>
      </c>
      <c r="N28" s="285" t="s">
        <v>624</v>
      </c>
      <c r="O28" s="278">
        <v>413910</v>
      </c>
      <c r="P28" s="133" t="s">
        <v>624</v>
      </c>
    </row>
    <row r="29" spans="1:16" ht="18.75" customHeight="1">
      <c r="A29" s="111" t="s">
        <v>93</v>
      </c>
      <c r="B29" s="277">
        <v>5471231</v>
      </c>
      <c r="C29" s="278">
        <v>730606</v>
      </c>
      <c r="D29" s="278">
        <v>661070</v>
      </c>
      <c r="E29" s="278">
        <v>4858</v>
      </c>
      <c r="F29" s="278">
        <v>439872</v>
      </c>
      <c r="G29" s="278">
        <v>514668</v>
      </c>
      <c r="H29" s="278">
        <v>1886640</v>
      </c>
      <c r="I29" s="279" t="s">
        <v>624</v>
      </c>
      <c r="J29" s="279" t="s">
        <v>624</v>
      </c>
      <c r="K29" s="278">
        <v>613111</v>
      </c>
      <c r="L29" s="279" t="s">
        <v>585</v>
      </c>
      <c r="M29" s="278">
        <v>71830</v>
      </c>
      <c r="N29" s="285" t="s">
        <v>624</v>
      </c>
      <c r="O29" s="278">
        <v>548576</v>
      </c>
      <c r="P29" s="133" t="s">
        <v>624</v>
      </c>
    </row>
    <row r="30" spans="1:16" ht="18.75" customHeight="1">
      <c r="A30" s="111" t="s">
        <v>94</v>
      </c>
      <c r="B30" s="277">
        <v>3699017</v>
      </c>
      <c r="C30" s="278">
        <v>665344</v>
      </c>
      <c r="D30" s="278">
        <v>441563</v>
      </c>
      <c r="E30" s="278">
        <v>5393</v>
      </c>
      <c r="F30" s="278">
        <v>291219</v>
      </c>
      <c r="G30" s="278">
        <v>455334</v>
      </c>
      <c r="H30" s="278">
        <v>619575</v>
      </c>
      <c r="I30" s="279" t="s">
        <v>624</v>
      </c>
      <c r="J30" s="279" t="s">
        <v>624</v>
      </c>
      <c r="K30" s="278">
        <v>727967</v>
      </c>
      <c r="L30" s="278">
        <v>134576</v>
      </c>
      <c r="M30" s="278">
        <v>12481</v>
      </c>
      <c r="N30" s="285" t="s">
        <v>624</v>
      </c>
      <c r="O30" s="278">
        <v>345565</v>
      </c>
      <c r="P30" s="133" t="s">
        <v>624</v>
      </c>
    </row>
    <row r="31" spans="1:25" ht="18.75" customHeight="1">
      <c r="A31" s="111" t="s">
        <v>95</v>
      </c>
      <c r="B31" s="277">
        <v>2576575</v>
      </c>
      <c r="C31" s="278">
        <v>458195</v>
      </c>
      <c r="D31" s="278">
        <v>304328</v>
      </c>
      <c r="E31" s="278">
        <v>8996</v>
      </c>
      <c r="F31" s="278">
        <v>136661</v>
      </c>
      <c r="G31" s="278">
        <v>212866</v>
      </c>
      <c r="H31" s="278">
        <v>696684</v>
      </c>
      <c r="I31" s="279" t="s">
        <v>624</v>
      </c>
      <c r="J31" s="279" t="s">
        <v>624</v>
      </c>
      <c r="K31" s="278">
        <v>330144</v>
      </c>
      <c r="L31" s="278">
        <v>147642</v>
      </c>
      <c r="M31" s="278">
        <v>130</v>
      </c>
      <c r="N31" s="285" t="s">
        <v>624</v>
      </c>
      <c r="O31" s="278">
        <v>280929</v>
      </c>
      <c r="P31" s="133" t="s">
        <v>624</v>
      </c>
      <c r="Q31" s="189"/>
      <c r="R31" s="189"/>
      <c r="S31" s="189"/>
      <c r="T31" s="189"/>
      <c r="U31" s="189"/>
      <c r="V31" s="189"/>
      <c r="W31" s="189"/>
      <c r="X31" s="189"/>
      <c r="Y31" s="189"/>
    </row>
    <row r="32" spans="1:16" ht="18.75" customHeight="1">
      <c r="A32" s="111" t="s">
        <v>96</v>
      </c>
      <c r="B32" s="277">
        <v>2993275</v>
      </c>
      <c r="C32" s="278">
        <v>600255</v>
      </c>
      <c r="D32" s="278">
        <v>303477</v>
      </c>
      <c r="E32" s="278">
        <v>12988</v>
      </c>
      <c r="F32" s="278">
        <v>147744</v>
      </c>
      <c r="G32" s="278">
        <v>326513</v>
      </c>
      <c r="H32" s="278">
        <v>773117</v>
      </c>
      <c r="I32" s="279" t="s">
        <v>624</v>
      </c>
      <c r="J32" s="279" t="s">
        <v>624</v>
      </c>
      <c r="K32" s="278">
        <v>446101</v>
      </c>
      <c r="L32" s="278">
        <v>54024</v>
      </c>
      <c r="M32" s="278">
        <v>110</v>
      </c>
      <c r="N32" s="285" t="s">
        <v>624</v>
      </c>
      <c r="O32" s="278">
        <v>328946</v>
      </c>
      <c r="P32" s="133" t="s">
        <v>624</v>
      </c>
    </row>
    <row r="33" spans="1:16" ht="18.75" customHeight="1">
      <c r="A33" s="111" t="s">
        <v>97</v>
      </c>
      <c r="B33" s="277">
        <v>944220</v>
      </c>
      <c r="C33" s="278">
        <v>246744</v>
      </c>
      <c r="D33" s="278">
        <v>141240</v>
      </c>
      <c r="E33" s="278">
        <v>5632</v>
      </c>
      <c r="F33" s="278">
        <v>10280</v>
      </c>
      <c r="G33" s="278">
        <v>70724</v>
      </c>
      <c r="H33" s="278">
        <v>228023</v>
      </c>
      <c r="I33" s="278">
        <v>17322</v>
      </c>
      <c r="J33" s="279" t="s">
        <v>624</v>
      </c>
      <c r="K33" s="278">
        <v>104733</v>
      </c>
      <c r="L33" s="278">
        <v>43519</v>
      </c>
      <c r="M33" s="278">
        <v>270</v>
      </c>
      <c r="N33" s="285" t="s">
        <v>624</v>
      </c>
      <c r="O33" s="278">
        <v>75733</v>
      </c>
      <c r="P33" s="133" t="s">
        <v>624</v>
      </c>
    </row>
    <row r="34" spans="1:16" ht="18.75" customHeight="1">
      <c r="A34" s="111" t="s">
        <v>98</v>
      </c>
      <c r="B34" s="277">
        <v>3099770</v>
      </c>
      <c r="C34" s="278">
        <v>468600</v>
      </c>
      <c r="D34" s="278">
        <v>367958</v>
      </c>
      <c r="E34" s="278">
        <v>7049</v>
      </c>
      <c r="F34" s="278">
        <v>50629</v>
      </c>
      <c r="G34" s="278">
        <v>202839</v>
      </c>
      <c r="H34" s="278">
        <v>885829</v>
      </c>
      <c r="I34" s="279" t="s">
        <v>624</v>
      </c>
      <c r="J34" s="279" t="s">
        <v>624</v>
      </c>
      <c r="K34" s="278">
        <v>741359</v>
      </c>
      <c r="L34" s="278">
        <v>265</v>
      </c>
      <c r="M34" s="278">
        <v>30120</v>
      </c>
      <c r="N34" s="285" t="s">
        <v>624</v>
      </c>
      <c r="O34" s="278">
        <v>345122</v>
      </c>
      <c r="P34" s="133" t="s">
        <v>624</v>
      </c>
    </row>
    <row r="35" spans="1:16" ht="18.75" customHeight="1">
      <c r="A35" s="163" t="s">
        <v>99</v>
      </c>
      <c r="B35" s="165">
        <f>SUM(B36:B40)</f>
        <v>14545285</v>
      </c>
      <c r="C35" s="130">
        <f aca="true" t="shared" si="2" ref="C35:O35">SUM(C36:C40)</f>
        <v>2860576</v>
      </c>
      <c r="D35" s="130">
        <f t="shared" si="2"/>
        <v>1953595</v>
      </c>
      <c r="E35" s="130">
        <f t="shared" si="2"/>
        <v>48272</v>
      </c>
      <c r="F35" s="130">
        <f t="shared" si="2"/>
        <v>506431</v>
      </c>
      <c r="G35" s="130">
        <f t="shared" si="2"/>
        <v>1754244</v>
      </c>
      <c r="H35" s="130">
        <f t="shared" si="2"/>
        <v>2832630</v>
      </c>
      <c r="I35" s="130">
        <f t="shared" si="2"/>
        <v>150193</v>
      </c>
      <c r="J35" s="279" t="s">
        <v>625</v>
      </c>
      <c r="K35" s="130">
        <f t="shared" si="2"/>
        <v>2436872</v>
      </c>
      <c r="L35" s="130">
        <f t="shared" si="2"/>
        <v>399301</v>
      </c>
      <c r="M35" s="130">
        <f t="shared" si="2"/>
        <v>2480</v>
      </c>
      <c r="N35" s="285" t="s">
        <v>626</v>
      </c>
      <c r="O35" s="130">
        <f t="shared" si="2"/>
        <v>1600691</v>
      </c>
      <c r="P35" s="133" t="s">
        <v>627</v>
      </c>
    </row>
    <row r="36" spans="1:16" ht="18.75" customHeight="1">
      <c r="A36" s="112" t="s">
        <v>18</v>
      </c>
      <c r="B36" s="277">
        <v>1790907</v>
      </c>
      <c r="C36" s="278">
        <v>304680</v>
      </c>
      <c r="D36" s="278">
        <v>276346</v>
      </c>
      <c r="E36" s="278">
        <v>948</v>
      </c>
      <c r="F36" s="278">
        <v>20192</v>
      </c>
      <c r="G36" s="278">
        <v>156898</v>
      </c>
      <c r="H36" s="278">
        <v>303270</v>
      </c>
      <c r="I36" s="278">
        <v>1297</v>
      </c>
      <c r="J36" s="279" t="s">
        <v>627</v>
      </c>
      <c r="K36" s="278">
        <v>365211</v>
      </c>
      <c r="L36" s="278">
        <v>135017</v>
      </c>
      <c r="M36" s="278">
        <v>100</v>
      </c>
      <c r="N36" s="285" t="s">
        <v>627</v>
      </c>
      <c r="O36" s="278">
        <v>226948</v>
      </c>
      <c r="P36" s="133" t="s">
        <v>627</v>
      </c>
    </row>
    <row r="37" spans="1:16" ht="18.75" customHeight="1">
      <c r="A37" s="112" t="s">
        <v>100</v>
      </c>
      <c r="B37" s="277">
        <v>2491537</v>
      </c>
      <c r="C37" s="278">
        <v>447689</v>
      </c>
      <c r="D37" s="278">
        <v>314466</v>
      </c>
      <c r="E37" s="278">
        <v>6196</v>
      </c>
      <c r="F37" s="278">
        <v>70861</v>
      </c>
      <c r="G37" s="278">
        <v>251522</v>
      </c>
      <c r="H37" s="278">
        <v>794173</v>
      </c>
      <c r="I37" s="279" t="s">
        <v>627</v>
      </c>
      <c r="J37" s="279" t="s">
        <v>627</v>
      </c>
      <c r="K37" s="278">
        <v>341737</v>
      </c>
      <c r="L37" s="278">
        <v>40462</v>
      </c>
      <c r="M37" s="278">
        <v>140</v>
      </c>
      <c r="N37" s="285" t="s">
        <v>627</v>
      </c>
      <c r="O37" s="278">
        <v>224291</v>
      </c>
      <c r="P37" s="133" t="s">
        <v>627</v>
      </c>
    </row>
    <row r="38" spans="1:16" ht="18.75" customHeight="1">
      <c r="A38" s="112" t="s">
        <v>20</v>
      </c>
      <c r="B38" s="277">
        <v>4726778</v>
      </c>
      <c r="C38" s="278">
        <v>941543</v>
      </c>
      <c r="D38" s="278">
        <v>599939</v>
      </c>
      <c r="E38" s="278">
        <v>19538</v>
      </c>
      <c r="F38" s="278">
        <v>192695</v>
      </c>
      <c r="G38" s="278">
        <v>712645</v>
      </c>
      <c r="H38" s="278">
        <v>985566</v>
      </c>
      <c r="I38" s="278">
        <v>16254</v>
      </c>
      <c r="J38" s="279" t="s">
        <v>627</v>
      </c>
      <c r="K38" s="278">
        <v>599246</v>
      </c>
      <c r="L38" s="278">
        <v>72518</v>
      </c>
      <c r="M38" s="278">
        <v>1390</v>
      </c>
      <c r="N38" s="285" t="s">
        <v>627</v>
      </c>
      <c r="O38" s="278">
        <v>585444</v>
      </c>
      <c r="P38" s="133" t="s">
        <v>627</v>
      </c>
    </row>
    <row r="39" spans="1:16" ht="18.75" customHeight="1">
      <c r="A39" s="112" t="s">
        <v>101</v>
      </c>
      <c r="B39" s="277">
        <v>2091066</v>
      </c>
      <c r="C39" s="278">
        <v>438750</v>
      </c>
      <c r="D39" s="278">
        <v>235543</v>
      </c>
      <c r="E39" s="278">
        <v>13757</v>
      </c>
      <c r="F39" s="278">
        <v>150291</v>
      </c>
      <c r="G39" s="278">
        <v>245689</v>
      </c>
      <c r="H39" s="278">
        <v>316007</v>
      </c>
      <c r="I39" s="278">
        <v>41343</v>
      </c>
      <c r="J39" s="279" t="s">
        <v>627</v>
      </c>
      <c r="K39" s="278">
        <v>311822</v>
      </c>
      <c r="L39" s="278">
        <v>46500</v>
      </c>
      <c r="M39" s="278">
        <v>640</v>
      </c>
      <c r="N39" s="285" t="s">
        <v>627</v>
      </c>
      <c r="O39" s="278">
        <v>290724</v>
      </c>
      <c r="P39" s="133" t="s">
        <v>627</v>
      </c>
    </row>
    <row r="40" spans="1:16" ht="18.75" customHeight="1">
      <c r="A40" s="112" t="s">
        <v>102</v>
      </c>
      <c r="B40" s="277">
        <v>3444997</v>
      </c>
      <c r="C40" s="278">
        <v>727914</v>
      </c>
      <c r="D40" s="278">
        <v>527301</v>
      </c>
      <c r="E40" s="278">
        <v>7833</v>
      </c>
      <c r="F40" s="278">
        <v>72392</v>
      </c>
      <c r="G40" s="278">
        <v>387490</v>
      </c>
      <c r="H40" s="278">
        <v>433614</v>
      </c>
      <c r="I40" s="278">
        <v>91299</v>
      </c>
      <c r="J40" s="279" t="s">
        <v>627</v>
      </c>
      <c r="K40" s="278">
        <v>818856</v>
      </c>
      <c r="L40" s="278">
        <v>104804</v>
      </c>
      <c r="M40" s="278">
        <v>210</v>
      </c>
      <c r="N40" s="285" t="s">
        <v>627</v>
      </c>
      <c r="O40" s="278">
        <v>273284</v>
      </c>
      <c r="P40" s="133" t="s">
        <v>627</v>
      </c>
    </row>
    <row r="41" spans="1:23" ht="18.75" customHeight="1">
      <c r="A41" s="169" t="s">
        <v>103</v>
      </c>
      <c r="B41" s="165">
        <f>SUM(B42:B48)</f>
        <v>27033523</v>
      </c>
      <c r="C41" s="130">
        <f aca="true" t="shared" si="3" ref="C41:O41">SUM(C42:C48)</f>
        <v>4655551</v>
      </c>
      <c r="D41" s="130">
        <f t="shared" si="3"/>
        <v>3500069</v>
      </c>
      <c r="E41" s="130">
        <f t="shared" si="3"/>
        <v>77979</v>
      </c>
      <c r="F41" s="130">
        <f t="shared" si="3"/>
        <v>880751</v>
      </c>
      <c r="G41" s="130">
        <f t="shared" si="3"/>
        <v>3558447</v>
      </c>
      <c r="H41" s="130">
        <f t="shared" si="3"/>
        <v>7049358</v>
      </c>
      <c r="I41" s="130">
        <f t="shared" si="3"/>
        <v>59992</v>
      </c>
      <c r="J41" s="130" t="s">
        <v>621</v>
      </c>
      <c r="K41" s="130">
        <f t="shared" si="3"/>
        <v>3873415</v>
      </c>
      <c r="L41" s="130">
        <f t="shared" si="3"/>
        <v>1296371</v>
      </c>
      <c r="M41" s="130">
        <f t="shared" si="3"/>
        <v>3840</v>
      </c>
      <c r="N41" s="130">
        <f t="shared" si="3"/>
        <v>27220</v>
      </c>
      <c r="O41" s="130">
        <f t="shared" si="3"/>
        <v>2050530</v>
      </c>
      <c r="P41" s="130" t="s">
        <v>628</v>
      </c>
      <c r="Q41" s="189"/>
      <c r="R41" s="189"/>
      <c r="S41" s="189"/>
      <c r="T41" s="189"/>
      <c r="U41" s="189"/>
      <c r="V41" s="189"/>
      <c r="W41" s="189"/>
    </row>
    <row r="42" spans="1:16" ht="18.75" customHeight="1">
      <c r="A42" s="111" t="s">
        <v>104</v>
      </c>
      <c r="B42" s="277">
        <v>5035805</v>
      </c>
      <c r="C42" s="278">
        <v>955682</v>
      </c>
      <c r="D42" s="278">
        <v>810794</v>
      </c>
      <c r="E42" s="278">
        <v>10384</v>
      </c>
      <c r="F42" s="278">
        <v>141664</v>
      </c>
      <c r="G42" s="278">
        <v>729312</v>
      </c>
      <c r="H42" s="278">
        <v>1287747</v>
      </c>
      <c r="I42" s="279" t="s">
        <v>555</v>
      </c>
      <c r="J42" s="279" t="s">
        <v>555</v>
      </c>
      <c r="K42" s="278">
        <v>535033</v>
      </c>
      <c r="L42" s="278">
        <v>17765</v>
      </c>
      <c r="M42" s="278">
        <v>430</v>
      </c>
      <c r="N42" s="278">
        <v>12940</v>
      </c>
      <c r="O42" s="278">
        <v>534054</v>
      </c>
      <c r="P42" s="133" t="s">
        <v>555</v>
      </c>
    </row>
    <row r="43" spans="1:16" ht="18.75" customHeight="1">
      <c r="A43" s="111" t="s">
        <v>105</v>
      </c>
      <c r="B43" s="277">
        <v>3311440</v>
      </c>
      <c r="C43" s="278">
        <v>557892</v>
      </c>
      <c r="D43" s="278">
        <v>452572</v>
      </c>
      <c r="E43" s="278">
        <v>1996</v>
      </c>
      <c r="F43" s="278">
        <v>54577</v>
      </c>
      <c r="G43" s="278">
        <v>339053</v>
      </c>
      <c r="H43" s="278">
        <v>1123788</v>
      </c>
      <c r="I43" s="278">
        <v>2557</v>
      </c>
      <c r="J43" s="279" t="s">
        <v>555</v>
      </c>
      <c r="K43" s="278">
        <v>409225</v>
      </c>
      <c r="L43" s="278">
        <v>7303</v>
      </c>
      <c r="M43" s="278">
        <v>1400</v>
      </c>
      <c r="N43" s="279" t="s">
        <v>585</v>
      </c>
      <c r="O43" s="278">
        <v>361077</v>
      </c>
      <c r="P43" s="133" t="s">
        <v>555</v>
      </c>
    </row>
    <row r="44" spans="1:16" ht="18.75" customHeight="1">
      <c r="A44" s="111" t="s">
        <v>106</v>
      </c>
      <c r="B44" s="277">
        <v>3100976</v>
      </c>
      <c r="C44" s="278">
        <v>609072</v>
      </c>
      <c r="D44" s="278">
        <v>486477</v>
      </c>
      <c r="E44" s="278">
        <v>15527</v>
      </c>
      <c r="F44" s="278">
        <v>102471</v>
      </c>
      <c r="G44" s="278">
        <v>513566</v>
      </c>
      <c r="H44" s="278">
        <v>396970</v>
      </c>
      <c r="I44" s="278">
        <v>10137</v>
      </c>
      <c r="J44" s="279" t="s">
        <v>555</v>
      </c>
      <c r="K44" s="278">
        <v>535093</v>
      </c>
      <c r="L44" s="278">
        <v>159863</v>
      </c>
      <c r="M44" s="278">
        <v>1300</v>
      </c>
      <c r="N44" s="279" t="s">
        <v>585</v>
      </c>
      <c r="O44" s="278">
        <v>270500</v>
      </c>
      <c r="P44" s="133" t="s">
        <v>555</v>
      </c>
    </row>
    <row r="45" spans="1:16" ht="18.75" customHeight="1">
      <c r="A45" s="190" t="s">
        <v>517</v>
      </c>
      <c r="B45" s="277">
        <v>2965060</v>
      </c>
      <c r="C45" s="278">
        <v>600015</v>
      </c>
      <c r="D45" s="278">
        <v>323236</v>
      </c>
      <c r="E45" s="278">
        <v>14455</v>
      </c>
      <c r="F45" s="278">
        <v>58082</v>
      </c>
      <c r="G45" s="278">
        <v>618970</v>
      </c>
      <c r="H45" s="278">
        <v>655559</v>
      </c>
      <c r="I45" s="278">
        <v>20086</v>
      </c>
      <c r="J45" s="285" t="s">
        <v>622</v>
      </c>
      <c r="K45" s="278">
        <v>459903</v>
      </c>
      <c r="L45" s="278">
        <v>98845</v>
      </c>
      <c r="M45" s="278">
        <v>70</v>
      </c>
      <c r="N45" s="278">
        <v>1680</v>
      </c>
      <c r="O45" s="278">
        <v>114159</v>
      </c>
      <c r="P45" s="279" t="s">
        <v>622</v>
      </c>
    </row>
    <row r="46" spans="1:16" ht="18.75" customHeight="1">
      <c r="A46" s="190" t="s">
        <v>518</v>
      </c>
      <c r="B46" s="277">
        <v>4833135</v>
      </c>
      <c r="C46" s="278">
        <v>713917</v>
      </c>
      <c r="D46" s="278">
        <v>499303</v>
      </c>
      <c r="E46" s="278">
        <v>22052</v>
      </c>
      <c r="F46" s="278">
        <v>321995</v>
      </c>
      <c r="G46" s="278">
        <v>595813</v>
      </c>
      <c r="H46" s="278">
        <v>949539</v>
      </c>
      <c r="I46" s="278">
        <v>7473</v>
      </c>
      <c r="J46" s="285" t="s">
        <v>622</v>
      </c>
      <c r="K46" s="278">
        <v>899158</v>
      </c>
      <c r="L46" s="278">
        <v>416155</v>
      </c>
      <c r="M46" s="278">
        <v>280</v>
      </c>
      <c r="N46" s="278">
        <v>12360</v>
      </c>
      <c r="O46" s="278">
        <v>395090</v>
      </c>
      <c r="P46" s="279" t="s">
        <v>622</v>
      </c>
    </row>
    <row r="47" spans="1:16" ht="18.75" customHeight="1">
      <c r="A47" s="190" t="s">
        <v>519</v>
      </c>
      <c r="B47" s="277">
        <v>4854026</v>
      </c>
      <c r="C47" s="278">
        <v>616696</v>
      </c>
      <c r="D47" s="278">
        <v>444729</v>
      </c>
      <c r="E47" s="278">
        <v>13565</v>
      </c>
      <c r="F47" s="278">
        <v>130309</v>
      </c>
      <c r="G47" s="278">
        <v>417355</v>
      </c>
      <c r="H47" s="278">
        <v>1926870</v>
      </c>
      <c r="I47" s="278">
        <v>19739</v>
      </c>
      <c r="J47" s="285" t="s">
        <v>622</v>
      </c>
      <c r="K47" s="278">
        <v>565962</v>
      </c>
      <c r="L47" s="278">
        <v>525122</v>
      </c>
      <c r="M47" s="278">
        <v>190</v>
      </c>
      <c r="N47" s="279" t="s">
        <v>585</v>
      </c>
      <c r="O47" s="278">
        <v>193489</v>
      </c>
      <c r="P47" s="279" t="s">
        <v>622</v>
      </c>
    </row>
    <row r="48" spans="1:16" ht="18.75" customHeight="1">
      <c r="A48" s="190" t="s">
        <v>520</v>
      </c>
      <c r="B48" s="277">
        <v>2933081</v>
      </c>
      <c r="C48" s="278">
        <v>602277</v>
      </c>
      <c r="D48" s="278">
        <v>482958</v>
      </c>
      <c r="E48" s="278">
        <v>0</v>
      </c>
      <c r="F48" s="278">
        <v>71653</v>
      </c>
      <c r="G48" s="278">
        <v>344378</v>
      </c>
      <c r="H48" s="278">
        <v>708885</v>
      </c>
      <c r="I48" s="279" t="s">
        <v>622</v>
      </c>
      <c r="J48" s="285" t="s">
        <v>622</v>
      </c>
      <c r="K48" s="278">
        <v>469041</v>
      </c>
      <c r="L48" s="278">
        <v>71318</v>
      </c>
      <c r="M48" s="278">
        <v>170</v>
      </c>
      <c r="N48" s="278">
        <v>240</v>
      </c>
      <c r="O48" s="278">
        <v>182161</v>
      </c>
      <c r="P48" s="279" t="s">
        <v>622</v>
      </c>
    </row>
    <row r="49" spans="1:16" ht="18.75" customHeight="1">
      <c r="A49" s="191" t="s">
        <v>107</v>
      </c>
      <c r="B49" s="165">
        <f>SUM(B50:B60)</f>
        <v>58121551</v>
      </c>
      <c r="C49" s="130">
        <f aca="true" t="shared" si="4" ref="C49:I49">SUM(C50:C60)</f>
        <v>10497222</v>
      </c>
      <c r="D49" s="130">
        <f t="shared" si="4"/>
        <v>8906901</v>
      </c>
      <c r="E49" s="130">
        <f t="shared" si="4"/>
        <v>362398</v>
      </c>
      <c r="F49" s="130">
        <f t="shared" si="4"/>
        <v>3407808</v>
      </c>
      <c r="G49" s="130">
        <f t="shared" si="4"/>
        <v>7156008</v>
      </c>
      <c r="H49" s="130">
        <f t="shared" si="4"/>
        <v>13010901</v>
      </c>
      <c r="I49" s="130">
        <f t="shared" si="4"/>
        <v>95921</v>
      </c>
      <c r="J49" s="285" t="s">
        <v>555</v>
      </c>
      <c r="K49" s="130">
        <f>SUM(K50:K60)</f>
        <v>6266937</v>
      </c>
      <c r="L49" s="130">
        <f>SUM(L50:L60)</f>
        <v>3137673</v>
      </c>
      <c r="M49" s="130">
        <f>SUM(M50:M60)</f>
        <v>5320</v>
      </c>
      <c r="N49" s="130">
        <f>SUM(N50:N60)</f>
        <v>6000</v>
      </c>
      <c r="O49" s="130">
        <f>SUM(O50:O60)</f>
        <v>5268462</v>
      </c>
      <c r="P49" s="279" t="s">
        <v>555</v>
      </c>
    </row>
    <row r="50" spans="1:16" ht="18.75" customHeight="1">
      <c r="A50" s="190" t="s">
        <v>521</v>
      </c>
      <c r="B50" s="277">
        <v>9213715</v>
      </c>
      <c r="C50" s="278">
        <v>1883267</v>
      </c>
      <c r="D50" s="278">
        <v>1326062</v>
      </c>
      <c r="E50" s="278">
        <v>43278</v>
      </c>
      <c r="F50" s="278">
        <v>822433</v>
      </c>
      <c r="G50" s="278">
        <v>1494314</v>
      </c>
      <c r="H50" s="278">
        <v>1005127</v>
      </c>
      <c r="I50" s="279" t="s">
        <v>555</v>
      </c>
      <c r="J50" s="285" t="s">
        <v>555</v>
      </c>
      <c r="K50" s="278">
        <v>1125756</v>
      </c>
      <c r="L50" s="278">
        <v>612374</v>
      </c>
      <c r="M50" s="278">
        <v>920</v>
      </c>
      <c r="N50" s="278">
        <v>3000</v>
      </c>
      <c r="O50" s="278">
        <v>897184</v>
      </c>
      <c r="P50" s="279" t="s">
        <v>555</v>
      </c>
    </row>
    <row r="51" spans="1:16" ht="18.75" customHeight="1">
      <c r="A51" s="190" t="s">
        <v>522</v>
      </c>
      <c r="B51" s="277">
        <v>5976727</v>
      </c>
      <c r="C51" s="278">
        <v>1083480</v>
      </c>
      <c r="D51" s="278">
        <v>779598</v>
      </c>
      <c r="E51" s="278">
        <v>68641</v>
      </c>
      <c r="F51" s="278">
        <v>336512</v>
      </c>
      <c r="G51" s="278">
        <v>541645</v>
      </c>
      <c r="H51" s="278">
        <v>1522062</v>
      </c>
      <c r="I51" s="278">
        <v>66465</v>
      </c>
      <c r="J51" s="285" t="s">
        <v>555</v>
      </c>
      <c r="K51" s="278">
        <v>785707</v>
      </c>
      <c r="L51" s="278">
        <v>177365</v>
      </c>
      <c r="M51" s="278">
        <v>430</v>
      </c>
      <c r="N51" s="279" t="s">
        <v>555</v>
      </c>
      <c r="O51" s="278">
        <v>614822</v>
      </c>
      <c r="P51" s="279" t="s">
        <v>555</v>
      </c>
    </row>
    <row r="52" spans="1:16" ht="18.75" customHeight="1">
      <c r="A52" s="190" t="s">
        <v>523</v>
      </c>
      <c r="B52" s="277">
        <v>3772432</v>
      </c>
      <c r="C52" s="278">
        <v>647197</v>
      </c>
      <c r="D52" s="278">
        <v>610976</v>
      </c>
      <c r="E52" s="278">
        <v>6788</v>
      </c>
      <c r="F52" s="278">
        <v>156031</v>
      </c>
      <c r="G52" s="278">
        <v>445880</v>
      </c>
      <c r="H52" s="278">
        <v>646771</v>
      </c>
      <c r="I52" s="279" t="s">
        <v>555</v>
      </c>
      <c r="J52" s="285" t="s">
        <v>555</v>
      </c>
      <c r="K52" s="278">
        <v>405548</v>
      </c>
      <c r="L52" s="278">
        <v>282559</v>
      </c>
      <c r="M52" s="278">
        <v>300</v>
      </c>
      <c r="N52" s="279" t="s">
        <v>555</v>
      </c>
      <c r="O52" s="278">
        <v>570382</v>
      </c>
      <c r="P52" s="279" t="s">
        <v>555</v>
      </c>
    </row>
    <row r="53" spans="1:16" ht="18.75" customHeight="1">
      <c r="A53" s="190" t="s">
        <v>524</v>
      </c>
      <c r="B53" s="277">
        <v>7276692</v>
      </c>
      <c r="C53" s="278">
        <v>793814</v>
      </c>
      <c r="D53" s="278">
        <v>931978</v>
      </c>
      <c r="E53" s="278">
        <v>32258</v>
      </c>
      <c r="F53" s="278">
        <v>606530</v>
      </c>
      <c r="G53" s="278">
        <v>720860</v>
      </c>
      <c r="H53" s="278">
        <v>2128346</v>
      </c>
      <c r="I53" s="279" t="s">
        <v>555</v>
      </c>
      <c r="J53" s="285" t="s">
        <v>555</v>
      </c>
      <c r="K53" s="278">
        <v>306207</v>
      </c>
      <c r="L53" s="278">
        <v>1134032</v>
      </c>
      <c r="M53" s="278">
        <v>660</v>
      </c>
      <c r="N53" s="279" t="s">
        <v>555</v>
      </c>
      <c r="O53" s="278">
        <v>622007</v>
      </c>
      <c r="P53" s="279" t="s">
        <v>555</v>
      </c>
    </row>
    <row r="54" spans="1:16" ht="18.75" customHeight="1">
      <c r="A54" s="190" t="s">
        <v>525</v>
      </c>
      <c r="B54" s="277">
        <v>4750095</v>
      </c>
      <c r="C54" s="278">
        <v>1003306</v>
      </c>
      <c r="D54" s="278">
        <v>999365</v>
      </c>
      <c r="E54" s="278">
        <v>21206</v>
      </c>
      <c r="F54" s="278">
        <v>221843</v>
      </c>
      <c r="G54" s="278">
        <v>682291</v>
      </c>
      <c r="H54" s="278">
        <v>736446</v>
      </c>
      <c r="I54" s="279" t="s">
        <v>555</v>
      </c>
      <c r="J54" s="285" t="s">
        <v>555</v>
      </c>
      <c r="K54" s="278">
        <v>526769</v>
      </c>
      <c r="L54" s="278">
        <v>49878</v>
      </c>
      <c r="M54" s="278">
        <v>460</v>
      </c>
      <c r="N54" s="279" t="s">
        <v>555</v>
      </c>
      <c r="O54" s="278">
        <v>508531</v>
      </c>
      <c r="P54" s="279" t="s">
        <v>555</v>
      </c>
    </row>
    <row r="55" spans="1:16" ht="18.75" customHeight="1">
      <c r="A55" s="190" t="s">
        <v>526</v>
      </c>
      <c r="B55" s="277">
        <v>3085138</v>
      </c>
      <c r="C55" s="278">
        <v>630183</v>
      </c>
      <c r="D55" s="278">
        <v>504088</v>
      </c>
      <c r="E55" s="278">
        <v>17309</v>
      </c>
      <c r="F55" s="278">
        <v>93469</v>
      </c>
      <c r="G55" s="278">
        <v>385923</v>
      </c>
      <c r="H55" s="278">
        <v>854007</v>
      </c>
      <c r="I55" s="279" t="s">
        <v>555</v>
      </c>
      <c r="J55" s="285" t="s">
        <v>555</v>
      </c>
      <c r="K55" s="278">
        <v>303684</v>
      </c>
      <c r="L55" s="278">
        <v>75611</v>
      </c>
      <c r="M55" s="278">
        <v>280</v>
      </c>
      <c r="N55" s="279" t="s">
        <v>555</v>
      </c>
      <c r="O55" s="278">
        <v>220584</v>
      </c>
      <c r="P55" s="279" t="s">
        <v>555</v>
      </c>
    </row>
    <row r="56" spans="1:16" ht="18.75" customHeight="1">
      <c r="A56" s="190" t="s">
        <v>527</v>
      </c>
      <c r="B56" s="277">
        <v>6992056</v>
      </c>
      <c r="C56" s="278">
        <v>1259521</v>
      </c>
      <c r="D56" s="278">
        <v>1090645</v>
      </c>
      <c r="E56" s="278">
        <v>29738</v>
      </c>
      <c r="F56" s="278">
        <v>285989</v>
      </c>
      <c r="G56" s="278">
        <v>911385</v>
      </c>
      <c r="H56" s="278">
        <v>2043115</v>
      </c>
      <c r="I56" s="279" t="s">
        <v>555</v>
      </c>
      <c r="J56" s="285" t="s">
        <v>555</v>
      </c>
      <c r="K56" s="278">
        <v>671739</v>
      </c>
      <c r="L56" s="278">
        <v>242265</v>
      </c>
      <c r="M56" s="278">
        <v>790</v>
      </c>
      <c r="N56" s="279" t="s">
        <v>555</v>
      </c>
      <c r="O56" s="278">
        <v>456869</v>
      </c>
      <c r="P56" s="279" t="s">
        <v>555</v>
      </c>
    </row>
    <row r="57" spans="1:16" ht="18.75" customHeight="1">
      <c r="A57" s="190" t="s">
        <v>528</v>
      </c>
      <c r="B57" s="277">
        <v>1566510</v>
      </c>
      <c r="C57" s="278">
        <v>278378</v>
      </c>
      <c r="D57" s="278">
        <v>190087</v>
      </c>
      <c r="E57" s="278">
        <v>18051</v>
      </c>
      <c r="F57" s="278">
        <v>10803</v>
      </c>
      <c r="G57" s="278">
        <v>162362</v>
      </c>
      <c r="H57" s="278">
        <v>518260</v>
      </c>
      <c r="I57" s="279" t="s">
        <v>555</v>
      </c>
      <c r="J57" s="285" t="s">
        <v>555</v>
      </c>
      <c r="K57" s="278">
        <v>227024</v>
      </c>
      <c r="L57" s="278">
        <v>99206</v>
      </c>
      <c r="M57" s="279" t="s">
        <v>555</v>
      </c>
      <c r="N57" s="279" t="s">
        <v>555</v>
      </c>
      <c r="O57" s="278">
        <v>62339</v>
      </c>
      <c r="P57" s="279" t="s">
        <v>555</v>
      </c>
    </row>
    <row r="58" spans="1:16" ht="18.75" customHeight="1">
      <c r="A58" s="190" t="s">
        <v>529</v>
      </c>
      <c r="B58" s="277">
        <v>4255468</v>
      </c>
      <c r="C58" s="278">
        <v>659902</v>
      </c>
      <c r="D58" s="278">
        <v>789558</v>
      </c>
      <c r="E58" s="278">
        <v>7026</v>
      </c>
      <c r="F58" s="278">
        <v>328413</v>
      </c>
      <c r="G58" s="278">
        <v>486703</v>
      </c>
      <c r="H58" s="278">
        <v>1105968</v>
      </c>
      <c r="I58" s="279" t="s">
        <v>555</v>
      </c>
      <c r="J58" s="285" t="s">
        <v>555</v>
      </c>
      <c r="K58" s="278">
        <v>552862</v>
      </c>
      <c r="L58" s="279" t="s">
        <v>555</v>
      </c>
      <c r="M58" s="278">
        <v>370</v>
      </c>
      <c r="N58" s="279" t="s">
        <v>555</v>
      </c>
      <c r="O58" s="278">
        <v>324666</v>
      </c>
      <c r="P58" s="279" t="s">
        <v>555</v>
      </c>
    </row>
    <row r="59" spans="1:16" ht="18.75" customHeight="1">
      <c r="A59" s="190" t="s">
        <v>530</v>
      </c>
      <c r="B59" s="277">
        <v>6150993</v>
      </c>
      <c r="C59" s="278">
        <v>1258577</v>
      </c>
      <c r="D59" s="278">
        <v>1010702</v>
      </c>
      <c r="E59" s="278">
        <v>78748</v>
      </c>
      <c r="F59" s="278">
        <v>386872</v>
      </c>
      <c r="G59" s="278">
        <v>783897</v>
      </c>
      <c r="H59" s="278">
        <v>1325218</v>
      </c>
      <c r="I59" s="278">
        <v>26571</v>
      </c>
      <c r="J59" s="285" t="s">
        <v>555</v>
      </c>
      <c r="K59" s="278">
        <v>761173</v>
      </c>
      <c r="L59" s="278">
        <v>5419</v>
      </c>
      <c r="M59" s="278">
        <v>640</v>
      </c>
      <c r="N59" s="278">
        <v>3000</v>
      </c>
      <c r="O59" s="278">
        <v>510176</v>
      </c>
      <c r="P59" s="279" t="s">
        <v>555</v>
      </c>
    </row>
    <row r="60" spans="1:16" ht="18.75" customHeight="1">
      <c r="A60" s="190" t="s">
        <v>531</v>
      </c>
      <c r="B60" s="277">
        <v>5081725</v>
      </c>
      <c r="C60" s="278">
        <v>999597</v>
      </c>
      <c r="D60" s="278">
        <v>673842</v>
      </c>
      <c r="E60" s="278">
        <v>39355</v>
      </c>
      <c r="F60" s="278">
        <v>158913</v>
      </c>
      <c r="G60" s="278">
        <v>540748</v>
      </c>
      <c r="H60" s="278">
        <v>1125581</v>
      </c>
      <c r="I60" s="278">
        <v>2885</v>
      </c>
      <c r="J60" s="285" t="s">
        <v>555</v>
      </c>
      <c r="K60" s="278">
        <v>600468</v>
      </c>
      <c r="L60" s="278">
        <v>458964</v>
      </c>
      <c r="M60" s="278">
        <v>470</v>
      </c>
      <c r="N60" s="279" t="s">
        <v>555</v>
      </c>
      <c r="O60" s="278">
        <v>480902</v>
      </c>
      <c r="P60" s="279" t="s">
        <v>555</v>
      </c>
    </row>
    <row r="61" spans="1:16" ht="18.75" customHeight="1">
      <c r="A61" s="191" t="s">
        <v>108</v>
      </c>
      <c r="B61" s="165">
        <f>SUM(B62:B70)</f>
        <v>41254548</v>
      </c>
      <c r="C61" s="130">
        <f aca="true" t="shared" si="5" ref="C61:I61">SUM(C62:C70)</f>
        <v>5793026</v>
      </c>
      <c r="D61" s="130">
        <f t="shared" si="5"/>
        <v>5275739</v>
      </c>
      <c r="E61" s="130">
        <f t="shared" si="5"/>
        <v>132712</v>
      </c>
      <c r="F61" s="130">
        <f t="shared" si="5"/>
        <v>937331</v>
      </c>
      <c r="G61" s="130">
        <f t="shared" si="5"/>
        <v>4318032</v>
      </c>
      <c r="H61" s="130">
        <f t="shared" si="5"/>
        <v>13197499</v>
      </c>
      <c r="I61" s="130">
        <f t="shared" si="5"/>
        <v>82937</v>
      </c>
      <c r="J61" s="285" t="s">
        <v>555</v>
      </c>
      <c r="K61" s="130">
        <f>SUM(K62:K70)</f>
        <v>2858627</v>
      </c>
      <c r="L61" s="130">
        <f>SUM(L62:L70)</f>
        <v>3174752</v>
      </c>
      <c r="M61" s="130">
        <f>SUM(M62:M70)</f>
        <v>1705</v>
      </c>
      <c r="N61" s="130">
        <f>SUM(N62:N70)</f>
        <v>75083</v>
      </c>
      <c r="O61" s="130">
        <f>SUM(O62:O70)</f>
        <v>2372092</v>
      </c>
      <c r="P61" s="279" t="s">
        <v>555</v>
      </c>
    </row>
    <row r="62" spans="1:16" ht="18.75" customHeight="1">
      <c r="A62" s="190" t="s">
        <v>532</v>
      </c>
      <c r="B62" s="277">
        <v>4510971</v>
      </c>
      <c r="C62" s="278">
        <v>643240</v>
      </c>
      <c r="D62" s="278">
        <v>671174</v>
      </c>
      <c r="E62" s="278">
        <v>9787</v>
      </c>
      <c r="F62" s="278">
        <v>214290</v>
      </c>
      <c r="G62" s="278">
        <v>355562</v>
      </c>
      <c r="H62" s="278">
        <v>1365803</v>
      </c>
      <c r="I62" s="278">
        <v>200</v>
      </c>
      <c r="J62" s="285" t="s">
        <v>555</v>
      </c>
      <c r="K62" s="278">
        <v>313920</v>
      </c>
      <c r="L62" s="278">
        <v>228367</v>
      </c>
      <c r="M62" s="278">
        <v>100</v>
      </c>
      <c r="N62" s="285" t="s">
        <v>555</v>
      </c>
      <c r="O62" s="278">
        <v>217326</v>
      </c>
      <c r="P62" s="279" t="s">
        <v>555</v>
      </c>
    </row>
    <row r="63" spans="1:16" ht="18.75" customHeight="1">
      <c r="A63" s="190" t="s">
        <v>533</v>
      </c>
      <c r="B63" s="277">
        <v>3104883</v>
      </c>
      <c r="C63" s="278">
        <v>482052</v>
      </c>
      <c r="D63" s="278">
        <v>475013</v>
      </c>
      <c r="E63" s="278">
        <v>29825</v>
      </c>
      <c r="F63" s="278">
        <v>87178</v>
      </c>
      <c r="G63" s="278">
        <v>310103</v>
      </c>
      <c r="H63" s="278">
        <v>753706</v>
      </c>
      <c r="I63" s="279" t="s">
        <v>555</v>
      </c>
      <c r="J63" s="285" t="s">
        <v>555</v>
      </c>
      <c r="K63" s="278">
        <v>384657</v>
      </c>
      <c r="L63" s="278">
        <v>256785</v>
      </c>
      <c r="M63" s="278">
        <v>100</v>
      </c>
      <c r="N63" s="285" t="s">
        <v>555</v>
      </c>
      <c r="O63" s="278">
        <v>67658</v>
      </c>
      <c r="P63" s="279" t="s">
        <v>555</v>
      </c>
    </row>
    <row r="64" spans="1:16" ht="18.75" customHeight="1">
      <c r="A64" s="190" t="s">
        <v>534</v>
      </c>
      <c r="B64" s="277">
        <v>4671453</v>
      </c>
      <c r="C64" s="278">
        <v>951697</v>
      </c>
      <c r="D64" s="278">
        <v>729716</v>
      </c>
      <c r="E64" s="278">
        <v>24119</v>
      </c>
      <c r="F64" s="278">
        <v>128073</v>
      </c>
      <c r="G64" s="278">
        <v>594384</v>
      </c>
      <c r="H64" s="278">
        <v>1019619</v>
      </c>
      <c r="I64" s="278">
        <v>50103</v>
      </c>
      <c r="J64" s="285" t="s">
        <v>555</v>
      </c>
      <c r="K64" s="278">
        <v>320471</v>
      </c>
      <c r="L64" s="278">
        <v>88413</v>
      </c>
      <c r="M64" s="278">
        <v>125</v>
      </c>
      <c r="N64" s="285" t="s">
        <v>555</v>
      </c>
      <c r="O64" s="278">
        <v>122087</v>
      </c>
      <c r="P64" s="279" t="s">
        <v>555</v>
      </c>
    </row>
    <row r="65" spans="1:16" ht="18.75" customHeight="1">
      <c r="A65" s="190" t="s">
        <v>535</v>
      </c>
      <c r="B65" s="277">
        <v>8252771</v>
      </c>
      <c r="C65" s="278">
        <v>854618</v>
      </c>
      <c r="D65" s="278">
        <v>745879</v>
      </c>
      <c r="E65" s="278">
        <v>21947</v>
      </c>
      <c r="F65" s="278">
        <v>151735</v>
      </c>
      <c r="G65" s="278">
        <v>686286</v>
      </c>
      <c r="H65" s="278">
        <v>3465964</v>
      </c>
      <c r="I65" s="278">
        <v>18798</v>
      </c>
      <c r="J65" s="285" t="s">
        <v>555</v>
      </c>
      <c r="K65" s="278">
        <v>169489</v>
      </c>
      <c r="L65" s="278">
        <v>55544</v>
      </c>
      <c r="M65" s="278">
        <v>160</v>
      </c>
      <c r="N65" s="285" t="s">
        <v>555</v>
      </c>
      <c r="O65" s="278">
        <v>174883</v>
      </c>
      <c r="P65" s="279" t="s">
        <v>555</v>
      </c>
    </row>
    <row r="66" spans="1:16" ht="18.75" customHeight="1">
      <c r="A66" s="190" t="s">
        <v>536</v>
      </c>
      <c r="B66" s="277">
        <v>6873568</v>
      </c>
      <c r="C66" s="278">
        <v>689475</v>
      </c>
      <c r="D66" s="278">
        <v>589225</v>
      </c>
      <c r="E66" s="278">
        <v>26371</v>
      </c>
      <c r="F66" s="278">
        <v>120641</v>
      </c>
      <c r="G66" s="278">
        <v>1109275</v>
      </c>
      <c r="H66" s="278">
        <v>2369202</v>
      </c>
      <c r="I66" s="279" t="s">
        <v>555</v>
      </c>
      <c r="J66" s="285" t="s">
        <v>555</v>
      </c>
      <c r="K66" s="278">
        <v>405967</v>
      </c>
      <c r="L66" s="278">
        <v>352143</v>
      </c>
      <c r="M66" s="278">
        <v>250</v>
      </c>
      <c r="N66" s="278">
        <v>75083</v>
      </c>
      <c r="O66" s="278">
        <v>234807</v>
      </c>
      <c r="P66" s="279" t="s">
        <v>555</v>
      </c>
    </row>
    <row r="67" spans="1:16" ht="18.75" customHeight="1">
      <c r="A67" s="190" t="s">
        <v>537</v>
      </c>
      <c r="B67" s="277">
        <v>3988328</v>
      </c>
      <c r="C67" s="278">
        <v>385358</v>
      </c>
      <c r="D67" s="278">
        <v>445506</v>
      </c>
      <c r="E67" s="278">
        <v>14311</v>
      </c>
      <c r="F67" s="278">
        <v>70694</v>
      </c>
      <c r="G67" s="278">
        <v>378878</v>
      </c>
      <c r="H67" s="278">
        <v>1710192</v>
      </c>
      <c r="I67" s="278">
        <v>2596</v>
      </c>
      <c r="J67" s="285" t="s">
        <v>555</v>
      </c>
      <c r="K67" s="278">
        <v>441331</v>
      </c>
      <c r="L67" s="278">
        <v>1500705</v>
      </c>
      <c r="M67" s="278">
        <v>190</v>
      </c>
      <c r="N67" s="279" t="s">
        <v>555</v>
      </c>
      <c r="O67" s="278">
        <v>641959</v>
      </c>
      <c r="P67" s="279" t="s">
        <v>555</v>
      </c>
    </row>
    <row r="68" spans="1:16" ht="18.75" customHeight="1">
      <c r="A68" s="190" t="s">
        <v>538</v>
      </c>
      <c r="B68" s="277">
        <v>3454985</v>
      </c>
      <c r="C68" s="278">
        <v>692175</v>
      </c>
      <c r="D68" s="278">
        <v>515209</v>
      </c>
      <c r="E68" s="278">
        <v>2399</v>
      </c>
      <c r="F68" s="278">
        <v>53028</v>
      </c>
      <c r="G68" s="278">
        <v>390976</v>
      </c>
      <c r="H68" s="278">
        <v>798626</v>
      </c>
      <c r="I68" s="278">
        <v>840</v>
      </c>
      <c r="J68" s="285" t="s">
        <v>555</v>
      </c>
      <c r="K68" s="278">
        <v>503098</v>
      </c>
      <c r="L68" s="278">
        <v>550463</v>
      </c>
      <c r="M68" s="278">
        <v>640</v>
      </c>
      <c r="N68" s="279" t="s">
        <v>555</v>
      </c>
      <c r="O68" s="278">
        <v>471831</v>
      </c>
      <c r="P68" s="279" t="s">
        <v>555</v>
      </c>
    </row>
    <row r="69" spans="1:16" ht="18.75" customHeight="1">
      <c r="A69" s="190" t="s">
        <v>539</v>
      </c>
      <c r="B69" s="277">
        <v>3922914</v>
      </c>
      <c r="C69" s="278">
        <v>584510</v>
      </c>
      <c r="D69" s="278">
        <v>597765</v>
      </c>
      <c r="E69" s="278">
        <v>0</v>
      </c>
      <c r="F69" s="278">
        <v>59883</v>
      </c>
      <c r="G69" s="278">
        <v>287895</v>
      </c>
      <c r="H69" s="278">
        <v>1276013</v>
      </c>
      <c r="I69" s="278">
        <v>10400</v>
      </c>
      <c r="J69" s="285" t="s">
        <v>555</v>
      </c>
      <c r="K69" s="278">
        <v>184201</v>
      </c>
      <c r="L69" s="278">
        <v>141996</v>
      </c>
      <c r="M69" s="278">
        <v>70</v>
      </c>
      <c r="N69" s="279" t="s">
        <v>555</v>
      </c>
      <c r="O69" s="278">
        <v>201455</v>
      </c>
      <c r="P69" s="279" t="s">
        <v>555</v>
      </c>
    </row>
    <row r="70" spans="1:16" ht="18.75" customHeight="1">
      <c r="A70" s="190" t="s">
        <v>540</v>
      </c>
      <c r="B70" s="277">
        <v>2474675</v>
      </c>
      <c r="C70" s="278">
        <v>509901</v>
      </c>
      <c r="D70" s="278">
        <v>506252</v>
      </c>
      <c r="E70" s="278">
        <v>3953</v>
      </c>
      <c r="F70" s="278">
        <v>51809</v>
      </c>
      <c r="G70" s="278">
        <v>204673</v>
      </c>
      <c r="H70" s="278">
        <v>438374</v>
      </c>
      <c r="I70" s="279" t="s">
        <v>555</v>
      </c>
      <c r="J70" s="285" t="s">
        <v>555</v>
      </c>
      <c r="K70" s="278">
        <v>135493</v>
      </c>
      <c r="L70" s="278">
        <v>336</v>
      </c>
      <c r="M70" s="278">
        <v>70</v>
      </c>
      <c r="N70" s="279" t="s">
        <v>555</v>
      </c>
      <c r="O70" s="278">
        <v>240086</v>
      </c>
      <c r="P70" s="279" t="s">
        <v>555</v>
      </c>
    </row>
    <row r="71" spans="1:16" ht="18.75" customHeight="1">
      <c r="A71" s="191" t="s">
        <v>109</v>
      </c>
      <c r="B71" s="250">
        <f aca="true" t="shared" si="6" ref="B71:O71">SUM(B72:B80)</f>
        <v>30087809</v>
      </c>
      <c r="C71" s="133">
        <f t="shared" si="6"/>
        <v>5248100</v>
      </c>
      <c r="D71" s="133">
        <f t="shared" si="6"/>
        <v>4854794</v>
      </c>
      <c r="E71" s="133">
        <f t="shared" si="6"/>
        <v>178657</v>
      </c>
      <c r="F71" s="133">
        <f t="shared" si="6"/>
        <v>779409</v>
      </c>
      <c r="G71" s="133">
        <f t="shared" si="6"/>
        <v>2500205</v>
      </c>
      <c r="H71" s="133">
        <f t="shared" si="6"/>
        <v>7950397</v>
      </c>
      <c r="I71" s="133">
        <f t="shared" si="6"/>
        <v>93988</v>
      </c>
      <c r="J71" s="285" t="s">
        <v>555</v>
      </c>
      <c r="K71" s="133">
        <f t="shared" si="6"/>
        <v>2873263</v>
      </c>
      <c r="L71" s="133">
        <f t="shared" si="6"/>
        <v>1347114</v>
      </c>
      <c r="M71" s="133">
        <f t="shared" si="6"/>
        <v>13909</v>
      </c>
      <c r="N71" s="133">
        <f t="shared" si="6"/>
        <v>78172</v>
      </c>
      <c r="O71" s="133">
        <f t="shared" si="6"/>
        <v>2273703</v>
      </c>
      <c r="P71" s="279" t="s">
        <v>555</v>
      </c>
    </row>
    <row r="72" spans="1:16" ht="18.75" customHeight="1">
      <c r="A72" s="190" t="s">
        <v>541</v>
      </c>
      <c r="B72" s="277">
        <v>2474675</v>
      </c>
      <c r="C72" s="278">
        <v>509901</v>
      </c>
      <c r="D72" s="278">
        <v>506252</v>
      </c>
      <c r="E72" s="278">
        <v>3953</v>
      </c>
      <c r="F72" s="278">
        <v>51809</v>
      </c>
      <c r="G72" s="278">
        <v>204673</v>
      </c>
      <c r="H72" s="278">
        <v>438374</v>
      </c>
      <c r="I72" s="285" t="s">
        <v>555</v>
      </c>
      <c r="J72" s="285" t="s">
        <v>555</v>
      </c>
      <c r="K72" s="113">
        <v>358346</v>
      </c>
      <c r="L72" s="113">
        <v>309270</v>
      </c>
      <c r="M72" s="113">
        <v>90</v>
      </c>
      <c r="N72" s="113" t="s">
        <v>555</v>
      </c>
      <c r="O72" s="113">
        <v>73734</v>
      </c>
      <c r="P72" s="279" t="s">
        <v>555</v>
      </c>
    </row>
    <row r="73" spans="1:16" ht="18.75" customHeight="1">
      <c r="A73" s="190" t="s">
        <v>542</v>
      </c>
      <c r="B73" s="277">
        <v>2700677</v>
      </c>
      <c r="C73" s="278">
        <v>399678</v>
      </c>
      <c r="D73" s="278">
        <v>447392</v>
      </c>
      <c r="E73" s="278">
        <v>7593</v>
      </c>
      <c r="F73" s="278">
        <v>25997</v>
      </c>
      <c r="G73" s="278">
        <v>145446</v>
      </c>
      <c r="H73" s="278">
        <v>952191</v>
      </c>
      <c r="I73" s="278">
        <v>13180</v>
      </c>
      <c r="J73" s="285" t="s">
        <v>555</v>
      </c>
      <c r="K73" s="113">
        <v>497804</v>
      </c>
      <c r="L73" s="113">
        <v>7485</v>
      </c>
      <c r="M73" s="113">
        <v>240</v>
      </c>
      <c r="N73" s="113" t="s">
        <v>555</v>
      </c>
      <c r="O73" s="113">
        <v>87647</v>
      </c>
      <c r="P73" s="279" t="s">
        <v>555</v>
      </c>
    </row>
    <row r="74" spans="1:16" ht="18.75" customHeight="1">
      <c r="A74" s="190" t="s">
        <v>543</v>
      </c>
      <c r="B74" s="277">
        <v>2464752</v>
      </c>
      <c r="C74" s="278">
        <v>424508</v>
      </c>
      <c r="D74" s="278">
        <v>690132</v>
      </c>
      <c r="E74" s="278">
        <v>9212</v>
      </c>
      <c r="F74" s="278">
        <v>29550</v>
      </c>
      <c r="G74" s="278">
        <v>164310</v>
      </c>
      <c r="H74" s="278">
        <v>536953</v>
      </c>
      <c r="I74" s="278">
        <v>78991</v>
      </c>
      <c r="J74" s="285" t="s">
        <v>555</v>
      </c>
      <c r="K74" s="113">
        <v>176424</v>
      </c>
      <c r="L74" s="113">
        <v>67598</v>
      </c>
      <c r="M74" s="113">
        <v>120</v>
      </c>
      <c r="N74" s="113" t="s">
        <v>555</v>
      </c>
      <c r="O74" s="113">
        <v>149536</v>
      </c>
      <c r="P74" s="279" t="s">
        <v>555</v>
      </c>
    </row>
    <row r="75" spans="1:16" ht="18.75" customHeight="1">
      <c r="A75" s="190" t="s">
        <v>544</v>
      </c>
      <c r="B75" s="277">
        <v>1908743</v>
      </c>
      <c r="C75" s="278">
        <v>391093</v>
      </c>
      <c r="D75" s="278">
        <v>473229</v>
      </c>
      <c r="E75" s="278">
        <v>10386</v>
      </c>
      <c r="F75" s="278">
        <v>63057</v>
      </c>
      <c r="G75" s="278">
        <v>247778</v>
      </c>
      <c r="H75" s="278">
        <v>321307</v>
      </c>
      <c r="I75" s="278">
        <v>1817</v>
      </c>
      <c r="J75" s="285" t="s">
        <v>555</v>
      </c>
      <c r="K75" s="113">
        <v>389923</v>
      </c>
      <c r="L75" s="113">
        <v>7612</v>
      </c>
      <c r="M75" s="113">
        <v>12629</v>
      </c>
      <c r="N75" s="113">
        <v>78172</v>
      </c>
      <c r="O75" s="113">
        <v>274852</v>
      </c>
      <c r="P75" s="279" t="s">
        <v>555</v>
      </c>
    </row>
    <row r="76" spans="1:16" ht="18.75" customHeight="1">
      <c r="A76" s="190" t="s">
        <v>545</v>
      </c>
      <c r="B76" s="277">
        <v>4148486</v>
      </c>
      <c r="C76" s="278">
        <v>788274</v>
      </c>
      <c r="D76" s="278">
        <v>609356</v>
      </c>
      <c r="E76" s="278">
        <v>34809</v>
      </c>
      <c r="F76" s="278">
        <v>131691</v>
      </c>
      <c r="G76" s="278">
        <v>403256</v>
      </c>
      <c r="H76" s="278">
        <v>1112850</v>
      </c>
      <c r="I76" s="285" t="s">
        <v>555</v>
      </c>
      <c r="J76" s="285" t="s">
        <v>555</v>
      </c>
      <c r="K76" s="113">
        <v>398949</v>
      </c>
      <c r="L76" s="113">
        <v>3559</v>
      </c>
      <c r="M76" s="113">
        <v>140</v>
      </c>
      <c r="N76" s="285" t="s">
        <v>555</v>
      </c>
      <c r="O76" s="113">
        <v>664390</v>
      </c>
      <c r="P76" s="279" t="s">
        <v>555</v>
      </c>
    </row>
    <row r="77" spans="1:16" ht="18.75" customHeight="1">
      <c r="A77" s="190" t="s">
        <v>546</v>
      </c>
      <c r="B77" s="277">
        <v>5683913</v>
      </c>
      <c r="C77" s="278">
        <v>836535</v>
      </c>
      <c r="D77" s="278">
        <v>688551</v>
      </c>
      <c r="E77" s="278">
        <v>15433</v>
      </c>
      <c r="F77" s="278">
        <v>74073</v>
      </c>
      <c r="G77" s="278">
        <v>322026</v>
      </c>
      <c r="H77" s="278">
        <v>1163110</v>
      </c>
      <c r="I77" s="285" t="s">
        <v>555</v>
      </c>
      <c r="J77" s="285" t="s">
        <v>555</v>
      </c>
      <c r="K77" s="113">
        <v>489582</v>
      </c>
      <c r="L77" s="113">
        <v>404901</v>
      </c>
      <c r="M77" s="113">
        <v>470</v>
      </c>
      <c r="N77" s="285" t="s">
        <v>555</v>
      </c>
      <c r="O77" s="113">
        <v>482641</v>
      </c>
      <c r="P77" s="279" t="s">
        <v>555</v>
      </c>
    </row>
    <row r="78" spans="1:16" ht="18.75" customHeight="1">
      <c r="A78" s="190" t="s">
        <v>547</v>
      </c>
      <c r="B78" s="277">
        <v>7319025</v>
      </c>
      <c r="C78" s="278">
        <v>1282805</v>
      </c>
      <c r="D78" s="278">
        <v>980088</v>
      </c>
      <c r="E78" s="278">
        <v>84318</v>
      </c>
      <c r="F78" s="278">
        <v>316061</v>
      </c>
      <c r="G78" s="278">
        <v>757328</v>
      </c>
      <c r="H78" s="278">
        <v>2372393</v>
      </c>
      <c r="I78" s="285" t="s">
        <v>555</v>
      </c>
      <c r="J78" s="285" t="s">
        <v>555</v>
      </c>
      <c r="K78" s="113">
        <v>183472</v>
      </c>
      <c r="L78" s="113">
        <v>218455</v>
      </c>
      <c r="M78" s="113">
        <v>60</v>
      </c>
      <c r="N78" s="285" t="s">
        <v>555</v>
      </c>
      <c r="O78" s="113">
        <v>192464</v>
      </c>
      <c r="P78" s="279" t="s">
        <v>555</v>
      </c>
    </row>
    <row r="79" spans="1:16" ht="18.75" customHeight="1">
      <c r="A79" s="190" t="s">
        <v>548</v>
      </c>
      <c r="B79" s="277">
        <v>2157682</v>
      </c>
      <c r="C79" s="278">
        <v>329215</v>
      </c>
      <c r="D79" s="278">
        <v>223485</v>
      </c>
      <c r="E79" s="278">
        <v>5704</v>
      </c>
      <c r="F79" s="278">
        <v>44325</v>
      </c>
      <c r="G79" s="278">
        <v>128270</v>
      </c>
      <c r="H79" s="278">
        <v>898961</v>
      </c>
      <c r="I79" s="285" t="s">
        <v>555</v>
      </c>
      <c r="J79" s="285" t="s">
        <v>555</v>
      </c>
      <c r="K79" s="113">
        <v>164966</v>
      </c>
      <c r="L79" s="113">
        <v>1190</v>
      </c>
      <c r="M79" s="113">
        <v>50</v>
      </c>
      <c r="N79" s="285" t="s">
        <v>555</v>
      </c>
      <c r="O79" s="113">
        <v>251864</v>
      </c>
      <c r="P79" s="279" t="s">
        <v>555</v>
      </c>
    </row>
    <row r="80" spans="1:16" ht="18.75" customHeight="1">
      <c r="A80" s="190" t="s">
        <v>549</v>
      </c>
      <c r="B80" s="277">
        <v>1229856</v>
      </c>
      <c r="C80" s="278">
        <v>286091</v>
      </c>
      <c r="D80" s="278">
        <v>236309</v>
      </c>
      <c r="E80" s="278">
        <v>7249</v>
      </c>
      <c r="F80" s="278">
        <v>42846</v>
      </c>
      <c r="G80" s="278">
        <v>127118</v>
      </c>
      <c r="H80" s="278">
        <v>154258</v>
      </c>
      <c r="I80" s="285" t="s">
        <v>555</v>
      </c>
      <c r="J80" s="285" t="s">
        <v>555</v>
      </c>
      <c r="K80" s="113">
        <v>213797</v>
      </c>
      <c r="L80" s="113">
        <v>327044</v>
      </c>
      <c r="M80" s="113">
        <v>110</v>
      </c>
      <c r="N80" s="285" t="s">
        <v>555</v>
      </c>
      <c r="O80" s="113">
        <v>96575</v>
      </c>
      <c r="P80" s="279" t="s">
        <v>555</v>
      </c>
    </row>
    <row r="81" spans="1:16" ht="18.75" customHeight="1">
      <c r="A81" s="191" t="s">
        <v>110</v>
      </c>
      <c r="B81" s="250">
        <f aca="true" t="shared" si="7" ref="B81:H81">SUM(B82:B84)</f>
        <v>13440727</v>
      </c>
      <c r="C81" s="133">
        <f t="shared" si="7"/>
        <v>2603621</v>
      </c>
      <c r="D81" s="133">
        <f t="shared" si="7"/>
        <v>2190430</v>
      </c>
      <c r="E81" s="133">
        <f t="shared" si="7"/>
        <v>27034</v>
      </c>
      <c r="F81" s="133">
        <f t="shared" si="7"/>
        <v>386772</v>
      </c>
      <c r="G81" s="133">
        <f t="shared" si="7"/>
        <v>851891</v>
      </c>
      <c r="H81" s="133">
        <f t="shared" si="7"/>
        <v>3358911</v>
      </c>
      <c r="I81" s="285" t="s">
        <v>555</v>
      </c>
      <c r="J81" s="285" t="s">
        <v>555</v>
      </c>
      <c r="K81" s="133">
        <f>SUM(K82:K84)</f>
        <v>1679271</v>
      </c>
      <c r="L81" s="133">
        <f>SUM(L82:L84)</f>
        <v>812458</v>
      </c>
      <c r="M81" s="133">
        <f>SUM(M82:M84)</f>
        <v>409466</v>
      </c>
      <c r="N81" s="133">
        <f>SUM(N82:N84)</f>
        <v>5340</v>
      </c>
      <c r="O81" s="133">
        <f>SUM(O82:O84)</f>
        <v>1096402</v>
      </c>
      <c r="P81" s="279" t="s">
        <v>555</v>
      </c>
    </row>
    <row r="82" spans="1:16" ht="18.75" customHeight="1">
      <c r="A82" s="190" t="s">
        <v>550</v>
      </c>
      <c r="B82" s="277">
        <v>9807303</v>
      </c>
      <c r="C82" s="278">
        <v>2041486</v>
      </c>
      <c r="D82" s="278">
        <v>1362479</v>
      </c>
      <c r="E82" s="278">
        <v>17570</v>
      </c>
      <c r="F82" s="278">
        <v>366366</v>
      </c>
      <c r="G82" s="278">
        <v>598765</v>
      </c>
      <c r="H82" s="278">
        <v>2555149</v>
      </c>
      <c r="I82" s="278">
        <v>2240</v>
      </c>
      <c r="J82" s="285" t="s">
        <v>555</v>
      </c>
      <c r="K82" s="278">
        <v>1156647</v>
      </c>
      <c r="L82" s="278">
        <v>698423</v>
      </c>
      <c r="M82" s="278">
        <v>409436</v>
      </c>
      <c r="N82" s="278">
        <v>240</v>
      </c>
      <c r="O82" s="278">
        <v>598502</v>
      </c>
      <c r="P82" s="279" t="s">
        <v>555</v>
      </c>
    </row>
    <row r="83" spans="1:16" ht="18.75" customHeight="1">
      <c r="A83" s="190" t="s">
        <v>551</v>
      </c>
      <c r="B83" s="277">
        <v>1959432</v>
      </c>
      <c r="C83" s="278">
        <v>278888</v>
      </c>
      <c r="D83" s="278">
        <v>472832</v>
      </c>
      <c r="E83" s="278">
        <v>2617</v>
      </c>
      <c r="F83" s="278">
        <v>12091</v>
      </c>
      <c r="G83" s="278">
        <v>125172</v>
      </c>
      <c r="H83" s="278">
        <v>408425</v>
      </c>
      <c r="I83" s="278">
        <v>16891</v>
      </c>
      <c r="J83" s="285" t="s">
        <v>555</v>
      </c>
      <c r="K83" s="278">
        <v>303817</v>
      </c>
      <c r="L83" s="278">
        <v>90955</v>
      </c>
      <c r="M83" s="285" t="s">
        <v>555</v>
      </c>
      <c r="N83" s="285" t="s">
        <v>555</v>
      </c>
      <c r="O83" s="278">
        <v>247744</v>
      </c>
      <c r="P83" s="279" t="s">
        <v>555</v>
      </c>
    </row>
    <row r="84" spans="1:16" ht="18.75" customHeight="1">
      <c r="A84" s="192" t="s">
        <v>552</v>
      </c>
      <c r="B84" s="282">
        <v>1673992</v>
      </c>
      <c r="C84" s="283">
        <v>283247</v>
      </c>
      <c r="D84" s="283">
        <v>355119</v>
      </c>
      <c r="E84" s="283">
        <v>6847</v>
      </c>
      <c r="F84" s="283">
        <v>8315</v>
      </c>
      <c r="G84" s="283">
        <v>127954</v>
      </c>
      <c r="H84" s="283">
        <v>395337</v>
      </c>
      <c r="I84" s="286" t="s">
        <v>555</v>
      </c>
      <c r="J84" s="286" t="s">
        <v>555</v>
      </c>
      <c r="K84" s="283">
        <v>218807</v>
      </c>
      <c r="L84" s="283">
        <v>23080</v>
      </c>
      <c r="M84" s="283">
        <v>30</v>
      </c>
      <c r="N84" s="283">
        <v>5100</v>
      </c>
      <c r="O84" s="283">
        <v>250156</v>
      </c>
      <c r="P84" s="284" t="s">
        <v>555</v>
      </c>
    </row>
    <row r="85" ht="13.5">
      <c r="M85" s="174" t="s">
        <v>128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2"/>
  <rowBreaks count="1" manualBreakCount="1">
    <brk id="48" max="15" man="1"/>
  </rowBreaks>
  <colBreaks count="1" manualBreakCount="1">
    <brk id="7" min="1" max="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1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12.625" style="2" customWidth="1"/>
    <col min="3" max="7" width="13.375" style="2" customWidth="1"/>
    <col min="8" max="16" width="10.00390625" style="2" customWidth="1"/>
    <col min="17" max="17" width="11.625" style="2" customWidth="1"/>
    <col min="18" max="23" width="12.625" style="2" customWidth="1"/>
    <col min="24" max="32" width="10.00390625" style="2" customWidth="1"/>
    <col min="33" max="16384" width="9.00390625" style="2" customWidth="1"/>
  </cols>
  <sheetData>
    <row r="1" ht="13.5">
      <c r="A1" s="294" t="s">
        <v>645</v>
      </c>
    </row>
    <row r="2" ht="13.5">
      <c r="A2" s="10" t="s">
        <v>631</v>
      </c>
    </row>
    <row r="3" spans="1:16" ht="14.25" thickBot="1">
      <c r="A3" s="25"/>
      <c r="O3" s="2" t="s">
        <v>556</v>
      </c>
      <c r="P3" s="26"/>
    </row>
    <row r="4" spans="1:16" s="40" customFormat="1" ht="24.75" thickTop="1">
      <c r="A4" s="27" t="s">
        <v>126</v>
      </c>
      <c r="B4" s="28" t="s">
        <v>111</v>
      </c>
      <c r="C4" s="29" t="s">
        <v>129</v>
      </c>
      <c r="D4" s="28" t="s">
        <v>130</v>
      </c>
      <c r="E4" s="30" t="s">
        <v>557</v>
      </c>
      <c r="F4" s="31" t="s">
        <v>131</v>
      </c>
      <c r="G4" s="32" t="s">
        <v>132</v>
      </c>
      <c r="H4" s="33" t="s">
        <v>558</v>
      </c>
      <c r="I4" s="34" t="s">
        <v>559</v>
      </c>
      <c r="J4" s="33" t="s">
        <v>560</v>
      </c>
      <c r="K4" s="31" t="s">
        <v>123</v>
      </c>
      <c r="L4" s="31" t="s">
        <v>133</v>
      </c>
      <c r="M4" s="35" t="s">
        <v>561</v>
      </c>
      <c r="N4" s="29" t="s">
        <v>134</v>
      </c>
      <c r="O4" s="37" t="s">
        <v>562</v>
      </c>
      <c r="P4" s="36" t="s">
        <v>125</v>
      </c>
    </row>
    <row r="5" spans="1:34" ht="13.5" customHeight="1">
      <c r="A5" s="110"/>
      <c r="B5" s="115"/>
      <c r="C5" s="116"/>
      <c r="D5" s="116"/>
      <c r="E5" s="116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AG5" s="20"/>
      <c r="AH5" s="20"/>
    </row>
    <row r="6" spans="1:34" ht="13.5" customHeight="1">
      <c r="A6" s="164" t="s">
        <v>127</v>
      </c>
      <c r="B6" s="276">
        <v>383775994</v>
      </c>
      <c r="C6" s="237">
        <v>70679691</v>
      </c>
      <c r="D6" s="237">
        <v>48576458</v>
      </c>
      <c r="E6" s="237">
        <v>2378626</v>
      </c>
      <c r="F6" s="237">
        <v>23572776</v>
      </c>
      <c r="G6" s="237">
        <v>45035154</v>
      </c>
      <c r="H6" s="237">
        <v>91743717</v>
      </c>
      <c r="I6" s="237">
        <v>817989</v>
      </c>
      <c r="J6" s="133" t="s">
        <v>622</v>
      </c>
      <c r="K6" s="237">
        <v>48919828</v>
      </c>
      <c r="L6" s="237">
        <v>14841150</v>
      </c>
      <c r="M6" s="237">
        <v>1890769</v>
      </c>
      <c r="N6" s="237">
        <v>5076509</v>
      </c>
      <c r="O6" s="237">
        <v>30243327</v>
      </c>
      <c r="P6" s="133" t="s">
        <v>622</v>
      </c>
      <c r="AG6" s="20"/>
      <c r="AH6" s="20"/>
    </row>
    <row r="7" spans="1:34" ht="13.5" customHeight="1">
      <c r="A7" s="164"/>
      <c r="B7" s="165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AG7" s="20"/>
      <c r="AH7" s="20"/>
    </row>
    <row r="8" spans="1:34" ht="13.5" customHeight="1">
      <c r="A8" s="164" t="s">
        <v>76</v>
      </c>
      <c r="B8" s="276">
        <v>151125983</v>
      </c>
      <c r="C8" s="237">
        <v>30563653</v>
      </c>
      <c r="D8" s="237">
        <v>16237876</v>
      </c>
      <c r="E8" s="237">
        <v>1376051</v>
      </c>
      <c r="F8" s="237">
        <v>14359718</v>
      </c>
      <c r="G8" s="237">
        <v>19731920</v>
      </c>
      <c r="H8" s="237">
        <v>32012070</v>
      </c>
      <c r="I8" s="237">
        <v>223129</v>
      </c>
      <c r="J8" s="133" t="s">
        <v>622</v>
      </c>
      <c r="K8" s="237">
        <v>19101717</v>
      </c>
      <c r="L8" s="237">
        <v>1966136</v>
      </c>
      <c r="M8" s="237">
        <v>909909</v>
      </c>
      <c r="N8" s="237">
        <v>4862866</v>
      </c>
      <c r="O8" s="237">
        <v>9780938</v>
      </c>
      <c r="P8" s="133" t="s">
        <v>622</v>
      </c>
      <c r="AG8" s="20"/>
      <c r="AH8" s="20"/>
    </row>
    <row r="9" spans="1:34" ht="13.5" customHeight="1">
      <c r="A9" s="164"/>
      <c r="B9" s="16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AG9" s="20"/>
      <c r="AH9" s="20"/>
    </row>
    <row r="10" spans="1:34" ht="13.5" customHeight="1">
      <c r="A10" s="166" t="s">
        <v>77</v>
      </c>
      <c r="B10" s="276">
        <v>232650011</v>
      </c>
      <c r="C10" s="237">
        <v>40116038</v>
      </c>
      <c r="D10" s="237">
        <v>32338582</v>
      </c>
      <c r="E10" s="237">
        <v>1002575</v>
      </c>
      <c r="F10" s="237">
        <v>9213058</v>
      </c>
      <c r="G10" s="237">
        <v>25303234</v>
      </c>
      <c r="H10" s="237">
        <v>59731647</v>
      </c>
      <c r="I10" s="237">
        <v>594860</v>
      </c>
      <c r="J10" s="133" t="s">
        <v>622</v>
      </c>
      <c r="K10" s="237">
        <v>29818111</v>
      </c>
      <c r="L10" s="237">
        <v>12875014</v>
      </c>
      <c r="M10" s="237">
        <v>980860</v>
      </c>
      <c r="N10" s="237">
        <v>213643</v>
      </c>
      <c r="O10" s="237">
        <v>20462389</v>
      </c>
      <c r="P10" s="133" t="s">
        <v>622</v>
      </c>
      <c r="AG10" s="20"/>
      <c r="AH10" s="20"/>
    </row>
    <row r="11" spans="1:34" ht="13.5" customHeight="1">
      <c r="A11" s="167"/>
      <c r="B11" s="165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AG11" s="20"/>
      <c r="AH11" s="20"/>
    </row>
    <row r="12" spans="1:34" ht="13.5" customHeight="1">
      <c r="A12" s="164" t="s">
        <v>78</v>
      </c>
      <c r="B12" s="276">
        <v>62226507</v>
      </c>
      <c r="C12" s="280">
        <v>12754875</v>
      </c>
      <c r="D12" s="280">
        <v>4359874</v>
      </c>
      <c r="E12" s="280">
        <v>763283</v>
      </c>
      <c r="F12" s="280">
        <v>8021593</v>
      </c>
      <c r="G12" s="280">
        <v>11338935</v>
      </c>
      <c r="H12" s="280">
        <v>7987468</v>
      </c>
      <c r="I12" s="280">
        <v>35884</v>
      </c>
      <c r="J12" s="133" t="s">
        <v>622</v>
      </c>
      <c r="K12" s="280">
        <v>9571535</v>
      </c>
      <c r="L12" s="280">
        <v>10228</v>
      </c>
      <c r="M12" s="280">
        <v>28841</v>
      </c>
      <c r="N12" s="280">
        <v>4025265</v>
      </c>
      <c r="O12" s="280">
        <v>3328726</v>
      </c>
      <c r="P12" s="133" t="s">
        <v>622</v>
      </c>
      <c r="AG12" s="20"/>
      <c r="AH12" s="20"/>
    </row>
    <row r="13" spans="1:34" ht="13.5" customHeight="1">
      <c r="A13" s="164" t="s">
        <v>1</v>
      </c>
      <c r="B13" s="276">
        <v>22585022</v>
      </c>
      <c r="C13" s="280">
        <v>3445720</v>
      </c>
      <c r="D13" s="280">
        <v>3276052</v>
      </c>
      <c r="E13" s="280">
        <v>185339</v>
      </c>
      <c r="F13" s="280">
        <v>1248830</v>
      </c>
      <c r="G13" s="280">
        <v>2053038</v>
      </c>
      <c r="H13" s="280">
        <v>8634529</v>
      </c>
      <c r="I13" s="281" t="s">
        <v>622</v>
      </c>
      <c r="J13" s="133" t="s">
        <v>622</v>
      </c>
      <c r="K13" s="280">
        <v>1554040</v>
      </c>
      <c r="L13" s="280">
        <v>15685</v>
      </c>
      <c r="M13" s="280">
        <v>5070</v>
      </c>
      <c r="N13" s="280">
        <v>268927</v>
      </c>
      <c r="O13" s="280">
        <v>1897792</v>
      </c>
      <c r="P13" s="133" t="s">
        <v>622</v>
      </c>
      <c r="AG13" s="20"/>
      <c r="AH13" s="20"/>
    </row>
    <row r="14" spans="1:34" ht="13.5" customHeight="1">
      <c r="A14" s="164" t="s">
        <v>79</v>
      </c>
      <c r="B14" s="276">
        <v>11451032</v>
      </c>
      <c r="C14" s="280">
        <v>2333367</v>
      </c>
      <c r="D14" s="280">
        <v>1319894</v>
      </c>
      <c r="E14" s="280">
        <v>62552</v>
      </c>
      <c r="F14" s="280">
        <v>1025556</v>
      </c>
      <c r="G14" s="280">
        <v>946562</v>
      </c>
      <c r="H14" s="280">
        <v>3131323</v>
      </c>
      <c r="I14" s="280">
        <v>6064</v>
      </c>
      <c r="J14" s="133" t="s">
        <v>622</v>
      </c>
      <c r="K14" s="280">
        <v>1298359</v>
      </c>
      <c r="L14" s="280">
        <v>79670</v>
      </c>
      <c r="M14" s="280">
        <v>128516</v>
      </c>
      <c r="N14" s="280">
        <v>150000</v>
      </c>
      <c r="O14" s="280">
        <v>969169</v>
      </c>
      <c r="P14" s="133" t="s">
        <v>622</v>
      </c>
      <c r="AG14" s="20"/>
      <c r="AH14" s="20"/>
    </row>
    <row r="15" spans="1:34" ht="13.5" customHeight="1">
      <c r="A15" s="164" t="s">
        <v>80</v>
      </c>
      <c r="B15" s="276">
        <v>14087262</v>
      </c>
      <c r="C15" s="280">
        <v>3737662</v>
      </c>
      <c r="D15" s="280">
        <v>1962980</v>
      </c>
      <c r="E15" s="280">
        <v>114797</v>
      </c>
      <c r="F15" s="280">
        <v>1264802</v>
      </c>
      <c r="G15" s="280">
        <v>1366585</v>
      </c>
      <c r="H15" s="280">
        <v>2184566</v>
      </c>
      <c r="I15" s="280">
        <v>5963</v>
      </c>
      <c r="J15" s="133" t="s">
        <v>622</v>
      </c>
      <c r="K15" s="280">
        <v>2182972</v>
      </c>
      <c r="L15" s="280">
        <v>606978</v>
      </c>
      <c r="M15" s="280">
        <v>920</v>
      </c>
      <c r="N15" s="133" t="s">
        <v>622</v>
      </c>
      <c r="O15" s="280">
        <v>659037</v>
      </c>
      <c r="P15" s="133" t="s">
        <v>622</v>
      </c>
      <c r="AG15" s="20"/>
      <c r="AH15" s="20"/>
    </row>
    <row r="16" spans="1:34" ht="13.5" customHeight="1">
      <c r="A16" s="164" t="s">
        <v>81</v>
      </c>
      <c r="B16" s="276">
        <v>13074355</v>
      </c>
      <c r="C16" s="280">
        <v>2470977</v>
      </c>
      <c r="D16" s="280">
        <v>1744976</v>
      </c>
      <c r="E16" s="280">
        <v>74814</v>
      </c>
      <c r="F16" s="280">
        <v>1149418</v>
      </c>
      <c r="G16" s="280">
        <v>890320</v>
      </c>
      <c r="H16" s="280">
        <v>4077962</v>
      </c>
      <c r="I16" s="280">
        <v>26029</v>
      </c>
      <c r="J16" s="133" t="s">
        <v>622</v>
      </c>
      <c r="K16" s="280">
        <v>1222791</v>
      </c>
      <c r="L16" s="280">
        <v>40713</v>
      </c>
      <c r="M16" s="280">
        <v>139814</v>
      </c>
      <c r="N16" s="280">
        <v>190694</v>
      </c>
      <c r="O16" s="280">
        <v>1045847</v>
      </c>
      <c r="P16" s="133" t="s">
        <v>622</v>
      </c>
      <c r="AG16" s="20"/>
      <c r="AH16" s="20"/>
    </row>
    <row r="17" spans="1:34" ht="13.5" customHeight="1">
      <c r="A17" s="164" t="s">
        <v>82</v>
      </c>
      <c r="B17" s="276">
        <v>14255048</v>
      </c>
      <c r="C17" s="280">
        <v>3430112</v>
      </c>
      <c r="D17" s="280">
        <v>1755871</v>
      </c>
      <c r="E17" s="280">
        <v>116238</v>
      </c>
      <c r="F17" s="280">
        <v>808833</v>
      </c>
      <c r="G17" s="280">
        <v>1674435</v>
      </c>
      <c r="H17" s="280">
        <v>2707545</v>
      </c>
      <c r="I17" s="280">
        <v>143728</v>
      </c>
      <c r="J17" s="133" t="s">
        <v>622</v>
      </c>
      <c r="K17" s="280">
        <v>1853848</v>
      </c>
      <c r="L17" s="280">
        <v>224888</v>
      </c>
      <c r="M17" s="280">
        <v>605878</v>
      </c>
      <c r="N17" s="133" t="s">
        <v>622</v>
      </c>
      <c r="O17" s="280">
        <v>933672</v>
      </c>
      <c r="P17" s="133" t="s">
        <v>622</v>
      </c>
      <c r="AG17" s="20"/>
      <c r="AH17" s="20"/>
    </row>
    <row r="18" spans="1:34" ht="13.5" customHeight="1">
      <c r="A18" s="164" t="s">
        <v>83</v>
      </c>
      <c r="B18" s="276">
        <v>13446757</v>
      </c>
      <c r="C18" s="280">
        <v>2390940</v>
      </c>
      <c r="D18" s="280">
        <v>1818229</v>
      </c>
      <c r="E18" s="280">
        <v>59028</v>
      </c>
      <c r="F18" s="280">
        <v>840686</v>
      </c>
      <c r="G18" s="280">
        <v>1462045</v>
      </c>
      <c r="H18" s="280">
        <v>3288677</v>
      </c>
      <c r="I18" s="280">
        <v>5461</v>
      </c>
      <c r="J18" s="133" t="s">
        <v>622</v>
      </c>
      <c r="K18" s="280">
        <v>1418172</v>
      </c>
      <c r="L18" s="280">
        <v>987974</v>
      </c>
      <c r="M18" s="280">
        <v>870</v>
      </c>
      <c r="N18" s="280">
        <v>227980</v>
      </c>
      <c r="O18" s="280">
        <v>946695</v>
      </c>
      <c r="P18" s="133" t="s">
        <v>622</v>
      </c>
      <c r="AG18" s="20"/>
      <c r="AH18" s="20"/>
    </row>
    <row r="19" spans="1:34" ht="13.5" customHeight="1">
      <c r="A19" s="169"/>
      <c r="B19" s="165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AG19" s="20"/>
      <c r="AH19" s="20"/>
    </row>
    <row r="20" spans="1:34" ht="13.5" customHeight="1">
      <c r="A20" s="169" t="s">
        <v>84</v>
      </c>
      <c r="B20" s="250">
        <f>SUM(B21:B25)</f>
        <v>17197298</v>
      </c>
      <c r="C20" s="133">
        <f aca="true" t="shared" si="0" ref="C20:O20">SUM(C21:C25)</f>
        <v>2867331</v>
      </c>
      <c r="D20" s="133">
        <f t="shared" si="0"/>
        <v>1705367</v>
      </c>
      <c r="E20" s="133">
        <f t="shared" si="0"/>
        <v>46750</v>
      </c>
      <c r="F20" s="133">
        <f t="shared" si="0"/>
        <v>490670</v>
      </c>
      <c r="G20" s="133">
        <f t="shared" si="0"/>
        <v>1860221</v>
      </c>
      <c r="H20" s="133">
        <f t="shared" si="0"/>
        <v>4529580</v>
      </c>
      <c r="I20" s="133">
        <f t="shared" si="0"/>
        <v>75376</v>
      </c>
      <c r="J20" s="133" t="s">
        <v>555</v>
      </c>
      <c r="K20" s="133">
        <f t="shared" si="0"/>
        <v>2843119</v>
      </c>
      <c r="L20" s="133">
        <f t="shared" si="0"/>
        <v>1117770</v>
      </c>
      <c r="M20" s="133">
        <f t="shared" si="0"/>
        <v>203037</v>
      </c>
      <c r="N20" s="133">
        <f t="shared" si="0"/>
        <v>100000</v>
      </c>
      <c r="O20" s="133">
        <f t="shared" si="0"/>
        <v>1358077</v>
      </c>
      <c r="P20" s="133" t="s">
        <v>555</v>
      </c>
      <c r="AG20" s="20"/>
      <c r="AH20" s="20"/>
    </row>
    <row r="21" spans="1:34" ht="13.5" customHeight="1">
      <c r="A21" s="111" t="s">
        <v>85</v>
      </c>
      <c r="B21" s="277">
        <v>4285123</v>
      </c>
      <c r="C21" s="278">
        <v>663073</v>
      </c>
      <c r="D21" s="278">
        <v>440470</v>
      </c>
      <c r="E21" s="278">
        <v>12820</v>
      </c>
      <c r="F21" s="278">
        <v>83050</v>
      </c>
      <c r="G21" s="278">
        <v>363121</v>
      </c>
      <c r="H21" s="278">
        <v>1429137</v>
      </c>
      <c r="I21" s="279" t="s">
        <v>555</v>
      </c>
      <c r="J21" s="113" t="s">
        <v>555</v>
      </c>
      <c r="K21" s="278">
        <v>371978</v>
      </c>
      <c r="L21" s="278">
        <v>484906</v>
      </c>
      <c r="M21" s="278">
        <v>76518</v>
      </c>
      <c r="N21" s="113" t="s">
        <v>555</v>
      </c>
      <c r="O21" s="278">
        <v>360050</v>
      </c>
      <c r="P21" s="133" t="s">
        <v>555</v>
      </c>
      <c r="AG21" s="20"/>
      <c r="AH21" s="20"/>
    </row>
    <row r="22" spans="1:34" ht="13.5" customHeight="1">
      <c r="A22" s="111" t="s">
        <v>86</v>
      </c>
      <c r="B22" s="277">
        <v>3843815</v>
      </c>
      <c r="C22" s="278">
        <v>791572</v>
      </c>
      <c r="D22" s="278">
        <v>304758</v>
      </c>
      <c r="E22" s="278">
        <v>9565</v>
      </c>
      <c r="F22" s="278">
        <v>86648</v>
      </c>
      <c r="G22" s="278">
        <v>658960</v>
      </c>
      <c r="H22" s="278">
        <v>394703</v>
      </c>
      <c r="I22" s="278">
        <v>18790</v>
      </c>
      <c r="J22" s="113" t="s">
        <v>555</v>
      </c>
      <c r="K22" s="278">
        <v>1053757</v>
      </c>
      <c r="L22" s="278">
        <v>155973</v>
      </c>
      <c r="M22" s="278">
        <v>75279</v>
      </c>
      <c r="N22" s="113" t="s">
        <v>555</v>
      </c>
      <c r="O22" s="278">
        <v>293810</v>
      </c>
      <c r="P22" s="133" t="s">
        <v>555</v>
      </c>
      <c r="AG22" s="20"/>
      <c r="AH22" s="20"/>
    </row>
    <row r="23" spans="1:34" ht="13.5" customHeight="1">
      <c r="A23" s="111" t="s">
        <v>87</v>
      </c>
      <c r="B23" s="277">
        <v>1753644</v>
      </c>
      <c r="C23" s="278">
        <v>310341</v>
      </c>
      <c r="D23" s="278">
        <v>207104</v>
      </c>
      <c r="E23" s="278">
        <v>9229</v>
      </c>
      <c r="F23" s="278">
        <v>22386</v>
      </c>
      <c r="G23" s="278">
        <v>141680</v>
      </c>
      <c r="H23" s="278">
        <v>538644</v>
      </c>
      <c r="I23" s="278">
        <v>1406</v>
      </c>
      <c r="J23" s="113" t="s">
        <v>555</v>
      </c>
      <c r="K23" s="278">
        <v>225335</v>
      </c>
      <c r="L23" s="278">
        <v>71202</v>
      </c>
      <c r="M23" s="278">
        <v>80</v>
      </c>
      <c r="N23" s="113" t="s">
        <v>555</v>
      </c>
      <c r="O23" s="278">
        <v>226237</v>
      </c>
      <c r="P23" s="133" t="s">
        <v>555</v>
      </c>
      <c r="AG23" s="20"/>
      <c r="AH23" s="20"/>
    </row>
    <row r="24" spans="1:34" ht="13.5" customHeight="1">
      <c r="A24" s="111" t="s">
        <v>88</v>
      </c>
      <c r="B24" s="277">
        <v>4946770</v>
      </c>
      <c r="C24" s="278">
        <v>802394</v>
      </c>
      <c r="D24" s="278">
        <v>539856</v>
      </c>
      <c r="E24" s="278">
        <v>12383</v>
      </c>
      <c r="F24" s="278">
        <v>273313</v>
      </c>
      <c r="G24" s="278">
        <v>531189</v>
      </c>
      <c r="H24" s="278">
        <v>1371793</v>
      </c>
      <c r="I24" s="278">
        <v>20435</v>
      </c>
      <c r="J24" s="113" t="s">
        <v>555</v>
      </c>
      <c r="K24" s="278">
        <v>657286</v>
      </c>
      <c r="L24" s="278">
        <v>254572</v>
      </c>
      <c r="M24" s="278">
        <v>51070</v>
      </c>
      <c r="N24" s="278">
        <v>100000</v>
      </c>
      <c r="O24" s="278">
        <v>332479</v>
      </c>
      <c r="P24" s="133" t="s">
        <v>555</v>
      </c>
      <c r="AG24" s="20"/>
      <c r="AH24" s="20"/>
    </row>
    <row r="25" spans="1:34" ht="13.5" customHeight="1">
      <c r="A25" s="111" t="s">
        <v>89</v>
      </c>
      <c r="B25" s="277">
        <v>2367946</v>
      </c>
      <c r="C25" s="278">
        <v>299951</v>
      </c>
      <c r="D25" s="278">
        <v>213179</v>
      </c>
      <c r="E25" s="278">
        <v>2753</v>
      </c>
      <c r="F25" s="278">
        <v>25273</v>
      </c>
      <c r="G25" s="278">
        <v>165271</v>
      </c>
      <c r="H25" s="278">
        <v>795303</v>
      </c>
      <c r="I25" s="278">
        <v>34745</v>
      </c>
      <c r="J25" s="113" t="s">
        <v>555</v>
      </c>
      <c r="K25" s="278">
        <v>534763</v>
      </c>
      <c r="L25" s="278">
        <v>151117</v>
      </c>
      <c r="M25" s="278">
        <v>90</v>
      </c>
      <c r="N25" s="285" t="s">
        <v>555</v>
      </c>
      <c r="O25" s="278">
        <v>145501</v>
      </c>
      <c r="P25" s="133" t="s">
        <v>555</v>
      </c>
      <c r="AG25" s="20"/>
      <c r="AH25" s="20"/>
    </row>
    <row r="26" spans="1:34" ht="13.5" customHeight="1">
      <c r="A26" s="169" t="s">
        <v>90</v>
      </c>
      <c r="B26" s="250">
        <f>SUM(B27:B34)</f>
        <v>31444740</v>
      </c>
      <c r="C26" s="133">
        <f aca="true" t="shared" si="1" ref="C26:O26">SUM(C27:C34)</f>
        <v>5721451</v>
      </c>
      <c r="D26" s="133">
        <f t="shared" si="1"/>
        <v>4029898</v>
      </c>
      <c r="E26" s="133">
        <f t="shared" si="1"/>
        <v>128996</v>
      </c>
      <c r="F26" s="133">
        <f t="shared" si="1"/>
        <v>1801685</v>
      </c>
      <c r="G26" s="133">
        <f t="shared" si="1"/>
        <v>3337249</v>
      </c>
      <c r="H26" s="133">
        <f t="shared" si="1"/>
        <v>7714518</v>
      </c>
      <c r="I26" s="133">
        <f t="shared" si="1"/>
        <v>17322</v>
      </c>
      <c r="J26" s="113" t="s">
        <v>555</v>
      </c>
      <c r="K26" s="130">
        <f t="shared" si="1"/>
        <v>4416084</v>
      </c>
      <c r="L26" s="130">
        <f t="shared" si="1"/>
        <v>853491</v>
      </c>
      <c r="M26" s="130">
        <f t="shared" si="1"/>
        <v>336154</v>
      </c>
      <c r="N26" s="285" t="s">
        <v>555</v>
      </c>
      <c r="O26" s="130">
        <f t="shared" si="1"/>
        <v>3087892</v>
      </c>
      <c r="P26" s="133" t="s">
        <v>555</v>
      </c>
      <c r="AG26" s="20"/>
      <c r="AH26" s="20"/>
    </row>
    <row r="27" spans="1:34" ht="13.5" customHeight="1">
      <c r="A27" s="111" t="s">
        <v>91</v>
      </c>
      <c r="B27" s="277">
        <v>8356784</v>
      </c>
      <c r="C27" s="278">
        <v>1619933</v>
      </c>
      <c r="D27" s="278">
        <v>1214125</v>
      </c>
      <c r="E27" s="278">
        <v>71339</v>
      </c>
      <c r="F27" s="278">
        <v>449106</v>
      </c>
      <c r="G27" s="278">
        <v>1189458</v>
      </c>
      <c r="H27" s="278">
        <v>1877348</v>
      </c>
      <c r="I27" s="279" t="s">
        <v>555</v>
      </c>
      <c r="J27" s="279" t="s">
        <v>555</v>
      </c>
      <c r="K27" s="278">
        <v>816638</v>
      </c>
      <c r="L27" s="278">
        <v>259465</v>
      </c>
      <c r="M27" s="278">
        <v>110261</v>
      </c>
      <c r="N27" s="285" t="s">
        <v>555</v>
      </c>
      <c r="O27" s="278">
        <v>749111</v>
      </c>
      <c r="P27" s="133" t="s">
        <v>555</v>
      </c>
      <c r="AG27" s="20"/>
      <c r="AH27" s="20"/>
    </row>
    <row r="28" spans="1:34" ht="13.5" customHeight="1">
      <c r="A28" s="111" t="s">
        <v>92</v>
      </c>
      <c r="B28" s="277">
        <v>4303868</v>
      </c>
      <c r="C28" s="278">
        <v>931774</v>
      </c>
      <c r="D28" s="278">
        <v>596137</v>
      </c>
      <c r="E28" s="278">
        <v>12741</v>
      </c>
      <c r="F28" s="278">
        <v>276174</v>
      </c>
      <c r="G28" s="278">
        <v>364847</v>
      </c>
      <c r="H28" s="278">
        <v>747302</v>
      </c>
      <c r="I28" s="279" t="s">
        <v>555</v>
      </c>
      <c r="J28" s="279" t="s">
        <v>555</v>
      </c>
      <c r="K28" s="278">
        <v>636031</v>
      </c>
      <c r="L28" s="278">
        <v>214000</v>
      </c>
      <c r="M28" s="278">
        <v>110952</v>
      </c>
      <c r="N28" s="285" t="s">
        <v>555</v>
      </c>
      <c r="O28" s="278">
        <v>413910</v>
      </c>
      <c r="P28" s="133" t="s">
        <v>555</v>
      </c>
      <c r="AG28" s="20"/>
      <c r="AH28" s="20"/>
    </row>
    <row r="29" spans="1:34" ht="13.5" customHeight="1">
      <c r="A29" s="111" t="s">
        <v>93</v>
      </c>
      <c r="B29" s="277">
        <v>5471231</v>
      </c>
      <c r="C29" s="278">
        <v>730606</v>
      </c>
      <c r="D29" s="278">
        <v>661070</v>
      </c>
      <c r="E29" s="278">
        <v>4858</v>
      </c>
      <c r="F29" s="278">
        <v>439872</v>
      </c>
      <c r="G29" s="278">
        <v>514668</v>
      </c>
      <c r="H29" s="278">
        <v>1886640</v>
      </c>
      <c r="I29" s="279" t="s">
        <v>555</v>
      </c>
      <c r="J29" s="279" t="s">
        <v>555</v>
      </c>
      <c r="K29" s="278">
        <v>613111</v>
      </c>
      <c r="L29" s="279" t="s">
        <v>555</v>
      </c>
      <c r="M29" s="278">
        <v>71830</v>
      </c>
      <c r="N29" s="285" t="s">
        <v>555</v>
      </c>
      <c r="O29" s="278">
        <v>548576</v>
      </c>
      <c r="P29" s="133" t="s">
        <v>555</v>
      </c>
      <c r="AG29" s="20"/>
      <c r="AH29" s="20"/>
    </row>
    <row r="30" spans="1:34" ht="13.5" customHeight="1">
      <c r="A30" s="111" t="s">
        <v>94</v>
      </c>
      <c r="B30" s="277">
        <v>3699017</v>
      </c>
      <c r="C30" s="278">
        <v>665344</v>
      </c>
      <c r="D30" s="278">
        <v>441563</v>
      </c>
      <c r="E30" s="278">
        <v>5393</v>
      </c>
      <c r="F30" s="278">
        <v>291219</v>
      </c>
      <c r="G30" s="278">
        <v>455334</v>
      </c>
      <c r="H30" s="278">
        <v>619575</v>
      </c>
      <c r="I30" s="279" t="s">
        <v>555</v>
      </c>
      <c r="J30" s="279" t="s">
        <v>555</v>
      </c>
      <c r="K30" s="278">
        <v>727967</v>
      </c>
      <c r="L30" s="278">
        <v>134576</v>
      </c>
      <c r="M30" s="278">
        <v>12481</v>
      </c>
      <c r="N30" s="285" t="s">
        <v>555</v>
      </c>
      <c r="O30" s="278">
        <v>345565</v>
      </c>
      <c r="P30" s="133" t="s">
        <v>555</v>
      </c>
      <c r="AG30" s="20"/>
      <c r="AH30" s="20"/>
    </row>
    <row r="31" spans="1:34" ht="13.5" customHeight="1">
      <c r="A31" s="111" t="s">
        <v>95</v>
      </c>
      <c r="B31" s="277">
        <v>2576575</v>
      </c>
      <c r="C31" s="278">
        <v>458195</v>
      </c>
      <c r="D31" s="278">
        <v>304328</v>
      </c>
      <c r="E31" s="278">
        <v>8996</v>
      </c>
      <c r="F31" s="278">
        <v>136661</v>
      </c>
      <c r="G31" s="278">
        <v>212866</v>
      </c>
      <c r="H31" s="278">
        <v>696684</v>
      </c>
      <c r="I31" s="279" t="s">
        <v>555</v>
      </c>
      <c r="J31" s="279" t="s">
        <v>555</v>
      </c>
      <c r="K31" s="278">
        <v>330144</v>
      </c>
      <c r="L31" s="278">
        <v>147642</v>
      </c>
      <c r="M31" s="278">
        <v>130</v>
      </c>
      <c r="N31" s="285" t="s">
        <v>555</v>
      </c>
      <c r="O31" s="278">
        <v>280929</v>
      </c>
      <c r="P31" s="133" t="s">
        <v>555</v>
      </c>
      <c r="AG31" s="20"/>
      <c r="AH31" s="20"/>
    </row>
    <row r="32" spans="1:34" ht="13.5" customHeight="1">
      <c r="A32" s="111" t="s">
        <v>96</v>
      </c>
      <c r="B32" s="277">
        <v>2993275</v>
      </c>
      <c r="C32" s="278">
        <v>600255</v>
      </c>
      <c r="D32" s="278">
        <v>303477</v>
      </c>
      <c r="E32" s="278">
        <v>12988</v>
      </c>
      <c r="F32" s="278">
        <v>147744</v>
      </c>
      <c r="G32" s="278">
        <v>326513</v>
      </c>
      <c r="H32" s="278">
        <v>773117</v>
      </c>
      <c r="I32" s="279" t="s">
        <v>555</v>
      </c>
      <c r="J32" s="279" t="s">
        <v>555</v>
      </c>
      <c r="K32" s="278">
        <v>446101</v>
      </c>
      <c r="L32" s="278">
        <v>54024</v>
      </c>
      <c r="M32" s="278">
        <v>110</v>
      </c>
      <c r="N32" s="285" t="s">
        <v>555</v>
      </c>
      <c r="O32" s="278">
        <v>328946</v>
      </c>
      <c r="P32" s="133" t="s">
        <v>555</v>
      </c>
      <c r="AG32" s="20"/>
      <c r="AH32" s="20"/>
    </row>
    <row r="33" spans="1:34" ht="13.5" customHeight="1">
      <c r="A33" s="111" t="s">
        <v>97</v>
      </c>
      <c r="B33" s="277">
        <v>944220</v>
      </c>
      <c r="C33" s="278">
        <v>246744</v>
      </c>
      <c r="D33" s="278">
        <v>141240</v>
      </c>
      <c r="E33" s="278">
        <v>5632</v>
      </c>
      <c r="F33" s="278">
        <v>10280</v>
      </c>
      <c r="G33" s="278">
        <v>70724</v>
      </c>
      <c r="H33" s="278">
        <v>228023</v>
      </c>
      <c r="I33" s="278">
        <v>17322</v>
      </c>
      <c r="J33" s="279" t="s">
        <v>555</v>
      </c>
      <c r="K33" s="278">
        <v>104733</v>
      </c>
      <c r="L33" s="278">
        <v>43519</v>
      </c>
      <c r="M33" s="278">
        <v>270</v>
      </c>
      <c r="N33" s="285" t="s">
        <v>555</v>
      </c>
      <c r="O33" s="278">
        <v>75733</v>
      </c>
      <c r="P33" s="133" t="s">
        <v>555</v>
      </c>
      <c r="AG33" s="20"/>
      <c r="AH33" s="20"/>
    </row>
    <row r="34" spans="1:34" ht="13.5" customHeight="1">
      <c r="A34" s="111" t="s">
        <v>98</v>
      </c>
      <c r="B34" s="277">
        <v>3099770</v>
      </c>
      <c r="C34" s="278">
        <v>468600</v>
      </c>
      <c r="D34" s="278">
        <v>367958</v>
      </c>
      <c r="E34" s="278">
        <v>7049</v>
      </c>
      <c r="F34" s="278">
        <v>50629</v>
      </c>
      <c r="G34" s="278">
        <v>202839</v>
      </c>
      <c r="H34" s="278">
        <v>885829</v>
      </c>
      <c r="I34" s="279" t="s">
        <v>555</v>
      </c>
      <c r="J34" s="279" t="s">
        <v>555</v>
      </c>
      <c r="K34" s="278">
        <v>741359</v>
      </c>
      <c r="L34" s="278">
        <v>265</v>
      </c>
      <c r="M34" s="278">
        <v>30120</v>
      </c>
      <c r="N34" s="285" t="s">
        <v>555</v>
      </c>
      <c r="O34" s="278">
        <v>345122</v>
      </c>
      <c r="P34" s="133" t="s">
        <v>555</v>
      </c>
      <c r="AG34" s="20"/>
      <c r="AH34" s="20"/>
    </row>
    <row r="35" spans="1:34" ht="13.5" customHeight="1">
      <c r="A35" s="169" t="s">
        <v>99</v>
      </c>
      <c r="B35" s="165">
        <f>SUM(B36:B40)</f>
        <v>14545285</v>
      </c>
      <c r="C35" s="130">
        <f aca="true" t="shared" si="2" ref="C35:O35">SUM(C36:C40)</f>
        <v>2860576</v>
      </c>
      <c r="D35" s="130">
        <f t="shared" si="2"/>
        <v>1953595</v>
      </c>
      <c r="E35" s="130">
        <f t="shared" si="2"/>
        <v>48272</v>
      </c>
      <c r="F35" s="130">
        <f t="shared" si="2"/>
        <v>506431</v>
      </c>
      <c r="G35" s="130">
        <f t="shared" si="2"/>
        <v>1754244</v>
      </c>
      <c r="H35" s="130">
        <f t="shared" si="2"/>
        <v>2832630</v>
      </c>
      <c r="I35" s="130">
        <f t="shared" si="2"/>
        <v>150193</v>
      </c>
      <c r="J35" s="279" t="s">
        <v>555</v>
      </c>
      <c r="K35" s="130">
        <f t="shared" si="2"/>
        <v>2436872</v>
      </c>
      <c r="L35" s="130">
        <f t="shared" si="2"/>
        <v>399301</v>
      </c>
      <c r="M35" s="130">
        <f t="shared" si="2"/>
        <v>2480</v>
      </c>
      <c r="N35" s="285" t="s">
        <v>555</v>
      </c>
      <c r="O35" s="130">
        <f t="shared" si="2"/>
        <v>1600691</v>
      </c>
      <c r="P35" s="133" t="s">
        <v>555</v>
      </c>
      <c r="AG35" s="20"/>
      <c r="AH35" s="20"/>
    </row>
    <row r="36" spans="1:34" ht="13.5" customHeight="1">
      <c r="A36" s="112" t="s">
        <v>18</v>
      </c>
      <c r="B36" s="277">
        <v>1790907</v>
      </c>
      <c r="C36" s="278">
        <v>304680</v>
      </c>
      <c r="D36" s="278">
        <v>276346</v>
      </c>
      <c r="E36" s="278">
        <v>948</v>
      </c>
      <c r="F36" s="278">
        <v>20192</v>
      </c>
      <c r="G36" s="278">
        <v>156898</v>
      </c>
      <c r="H36" s="278">
        <v>303270</v>
      </c>
      <c r="I36" s="278">
        <v>1297</v>
      </c>
      <c r="J36" s="279" t="s">
        <v>555</v>
      </c>
      <c r="K36" s="278">
        <v>365211</v>
      </c>
      <c r="L36" s="278">
        <v>135017</v>
      </c>
      <c r="M36" s="278">
        <v>100</v>
      </c>
      <c r="N36" s="285" t="s">
        <v>555</v>
      </c>
      <c r="O36" s="278">
        <v>226948</v>
      </c>
      <c r="P36" s="133" t="s">
        <v>555</v>
      </c>
      <c r="AG36" s="20"/>
      <c r="AH36" s="20"/>
    </row>
    <row r="37" spans="1:34" ht="13.5" customHeight="1">
      <c r="A37" s="112" t="s">
        <v>100</v>
      </c>
      <c r="B37" s="277">
        <v>2491537</v>
      </c>
      <c r="C37" s="278">
        <v>447689</v>
      </c>
      <c r="D37" s="278">
        <v>314466</v>
      </c>
      <c r="E37" s="278">
        <v>6196</v>
      </c>
      <c r="F37" s="278">
        <v>70861</v>
      </c>
      <c r="G37" s="278">
        <v>251522</v>
      </c>
      <c r="H37" s="278">
        <v>794173</v>
      </c>
      <c r="I37" s="279" t="s">
        <v>555</v>
      </c>
      <c r="J37" s="279" t="s">
        <v>555</v>
      </c>
      <c r="K37" s="278">
        <v>341737</v>
      </c>
      <c r="L37" s="278">
        <v>40462</v>
      </c>
      <c r="M37" s="278">
        <v>140</v>
      </c>
      <c r="N37" s="285" t="s">
        <v>555</v>
      </c>
      <c r="O37" s="278">
        <v>224291</v>
      </c>
      <c r="P37" s="133" t="s">
        <v>555</v>
      </c>
      <c r="AG37" s="20"/>
      <c r="AH37" s="20"/>
    </row>
    <row r="38" spans="1:34" ht="13.5" customHeight="1">
      <c r="A38" s="112" t="s">
        <v>20</v>
      </c>
      <c r="B38" s="277">
        <v>4726778</v>
      </c>
      <c r="C38" s="278">
        <v>941543</v>
      </c>
      <c r="D38" s="278">
        <v>599939</v>
      </c>
      <c r="E38" s="278">
        <v>19538</v>
      </c>
      <c r="F38" s="278">
        <v>192695</v>
      </c>
      <c r="G38" s="278">
        <v>712645</v>
      </c>
      <c r="H38" s="278">
        <v>985566</v>
      </c>
      <c r="I38" s="278">
        <v>16254</v>
      </c>
      <c r="J38" s="279" t="s">
        <v>555</v>
      </c>
      <c r="K38" s="278">
        <v>599246</v>
      </c>
      <c r="L38" s="278">
        <v>72518</v>
      </c>
      <c r="M38" s="278">
        <v>1390</v>
      </c>
      <c r="N38" s="285" t="s">
        <v>555</v>
      </c>
      <c r="O38" s="278">
        <v>585444</v>
      </c>
      <c r="P38" s="133" t="s">
        <v>555</v>
      </c>
      <c r="AG38" s="20"/>
      <c r="AH38" s="20"/>
    </row>
    <row r="39" spans="1:34" ht="13.5" customHeight="1">
      <c r="A39" s="112" t="s">
        <v>101</v>
      </c>
      <c r="B39" s="277">
        <v>2091066</v>
      </c>
      <c r="C39" s="278">
        <v>438750</v>
      </c>
      <c r="D39" s="278">
        <v>235543</v>
      </c>
      <c r="E39" s="278">
        <v>13757</v>
      </c>
      <c r="F39" s="278">
        <v>150291</v>
      </c>
      <c r="G39" s="278">
        <v>245689</v>
      </c>
      <c r="H39" s="278">
        <v>316007</v>
      </c>
      <c r="I39" s="278">
        <v>41343</v>
      </c>
      <c r="J39" s="279" t="s">
        <v>555</v>
      </c>
      <c r="K39" s="278">
        <v>311822</v>
      </c>
      <c r="L39" s="278">
        <v>46500</v>
      </c>
      <c r="M39" s="278">
        <v>640</v>
      </c>
      <c r="N39" s="285" t="s">
        <v>555</v>
      </c>
      <c r="O39" s="278">
        <v>290724</v>
      </c>
      <c r="P39" s="133" t="s">
        <v>555</v>
      </c>
      <c r="AG39" s="20"/>
      <c r="AH39" s="20"/>
    </row>
    <row r="40" spans="1:34" ht="13.5" customHeight="1">
      <c r="A40" s="112" t="s">
        <v>102</v>
      </c>
      <c r="B40" s="277">
        <v>3444997</v>
      </c>
      <c r="C40" s="278">
        <v>727914</v>
      </c>
      <c r="D40" s="278">
        <v>527301</v>
      </c>
      <c r="E40" s="278">
        <v>7833</v>
      </c>
      <c r="F40" s="278">
        <v>72392</v>
      </c>
      <c r="G40" s="278">
        <v>387490</v>
      </c>
      <c r="H40" s="278">
        <v>433614</v>
      </c>
      <c r="I40" s="278">
        <v>91299</v>
      </c>
      <c r="J40" s="279" t="s">
        <v>555</v>
      </c>
      <c r="K40" s="278">
        <v>818856</v>
      </c>
      <c r="L40" s="278">
        <v>104804</v>
      </c>
      <c r="M40" s="278">
        <v>210</v>
      </c>
      <c r="N40" s="285" t="s">
        <v>555</v>
      </c>
      <c r="O40" s="278">
        <v>273284</v>
      </c>
      <c r="P40" s="133" t="s">
        <v>555</v>
      </c>
      <c r="AG40" s="20"/>
      <c r="AH40" s="20"/>
    </row>
    <row r="41" spans="1:34" ht="13.5" customHeight="1">
      <c r="A41" s="169" t="s">
        <v>103</v>
      </c>
      <c r="B41" s="165">
        <f>SUM(B42:B48)</f>
        <v>27033523</v>
      </c>
      <c r="C41" s="130">
        <f aca="true" t="shared" si="3" ref="C41:O41">SUM(C42:C48)</f>
        <v>4655551</v>
      </c>
      <c r="D41" s="130">
        <f t="shared" si="3"/>
        <v>3500069</v>
      </c>
      <c r="E41" s="130">
        <f t="shared" si="3"/>
        <v>77979</v>
      </c>
      <c r="F41" s="130">
        <f t="shared" si="3"/>
        <v>880751</v>
      </c>
      <c r="G41" s="130">
        <f t="shared" si="3"/>
        <v>3558447</v>
      </c>
      <c r="H41" s="130">
        <f t="shared" si="3"/>
        <v>7049358</v>
      </c>
      <c r="I41" s="130">
        <f t="shared" si="3"/>
        <v>59992</v>
      </c>
      <c r="J41" s="279" t="s">
        <v>555</v>
      </c>
      <c r="K41" s="130">
        <f t="shared" si="3"/>
        <v>3873415</v>
      </c>
      <c r="L41" s="130">
        <f t="shared" si="3"/>
        <v>1296371</v>
      </c>
      <c r="M41" s="130">
        <f t="shared" si="3"/>
        <v>3840</v>
      </c>
      <c r="N41" s="130">
        <f t="shared" si="3"/>
        <v>27220</v>
      </c>
      <c r="O41" s="130">
        <f t="shared" si="3"/>
        <v>2050530</v>
      </c>
      <c r="P41" s="133" t="s">
        <v>555</v>
      </c>
      <c r="AG41" s="20"/>
      <c r="AH41" s="20"/>
    </row>
    <row r="42" spans="1:34" ht="13.5" customHeight="1">
      <c r="A42" s="111" t="s">
        <v>104</v>
      </c>
      <c r="B42" s="277">
        <v>5035805</v>
      </c>
      <c r="C42" s="278">
        <v>955682</v>
      </c>
      <c r="D42" s="278">
        <v>810794</v>
      </c>
      <c r="E42" s="278">
        <v>10384</v>
      </c>
      <c r="F42" s="278">
        <v>141664</v>
      </c>
      <c r="G42" s="278">
        <v>729312</v>
      </c>
      <c r="H42" s="278">
        <v>1287747</v>
      </c>
      <c r="I42" s="279" t="s">
        <v>555</v>
      </c>
      <c r="J42" s="279" t="s">
        <v>555</v>
      </c>
      <c r="K42" s="278">
        <v>535033</v>
      </c>
      <c r="L42" s="278">
        <v>17765</v>
      </c>
      <c r="M42" s="278">
        <v>430</v>
      </c>
      <c r="N42" s="278">
        <v>12940</v>
      </c>
      <c r="O42" s="278">
        <v>534054</v>
      </c>
      <c r="P42" s="133" t="s">
        <v>555</v>
      </c>
      <c r="AG42" s="20"/>
      <c r="AH42" s="20"/>
    </row>
    <row r="43" spans="1:34" ht="13.5" customHeight="1">
      <c r="A43" s="111" t="s">
        <v>105</v>
      </c>
      <c r="B43" s="277">
        <v>3311440</v>
      </c>
      <c r="C43" s="278">
        <v>557892</v>
      </c>
      <c r="D43" s="278">
        <v>452572</v>
      </c>
      <c r="E43" s="278">
        <v>1996</v>
      </c>
      <c r="F43" s="278">
        <v>54577</v>
      </c>
      <c r="G43" s="278">
        <v>339053</v>
      </c>
      <c r="H43" s="278">
        <v>1123788</v>
      </c>
      <c r="I43" s="278">
        <v>2557</v>
      </c>
      <c r="J43" s="279" t="s">
        <v>555</v>
      </c>
      <c r="K43" s="278">
        <v>409225</v>
      </c>
      <c r="L43" s="278">
        <v>7303</v>
      </c>
      <c r="M43" s="278">
        <v>1400</v>
      </c>
      <c r="N43" s="279" t="s">
        <v>555</v>
      </c>
      <c r="O43" s="278">
        <v>361077</v>
      </c>
      <c r="P43" s="133" t="s">
        <v>555</v>
      </c>
      <c r="AG43" s="20"/>
      <c r="AH43" s="20"/>
    </row>
    <row r="44" spans="1:16" s="20" customFormat="1" ht="13.5" customHeight="1">
      <c r="A44" s="111" t="s">
        <v>106</v>
      </c>
      <c r="B44" s="277">
        <v>3100976</v>
      </c>
      <c r="C44" s="278">
        <v>609072</v>
      </c>
      <c r="D44" s="278">
        <v>486477</v>
      </c>
      <c r="E44" s="278">
        <v>15527</v>
      </c>
      <c r="F44" s="278">
        <v>102471</v>
      </c>
      <c r="G44" s="278">
        <v>513566</v>
      </c>
      <c r="H44" s="278">
        <v>396970</v>
      </c>
      <c r="I44" s="278">
        <v>10137</v>
      </c>
      <c r="J44" s="279" t="s">
        <v>555</v>
      </c>
      <c r="K44" s="278">
        <v>535093</v>
      </c>
      <c r="L44" s="278">
        <v>159863</v>
      </c>
      <c r="M44" s="278">
        <v>1300</v>
      </c>
      <c r="N44" s="279" t="s">
        <v>555</v>
      </c>
      <c r="O44" s="278">
        <v>270500</v>
      </c>
      <c r="P44" s="133" t="s">
        <v>555</v>
      </c>
    </row>
    <row r="45" spans="1:16" ht="13.5" customHeight="1">
      <c r="A45" s="190" t="s">
        <v>517</v>
      </c>
      <c r="B45" s="277">
        <v>2965060</v>
      </c>
      <c r="C45" s="278">
        <v>600015</v>
      </c>
      <c r="D45" s="278">
        <v>323236</v>
      </c>
      <c r="E45" s="278">
        <v>14455</v>
      </c>
      <c r="F45" s="278">
        <v>58082</v>
      </c>
      <c r="G45" s="278">
        <v>618970</v>
      </c>
      <c r="H45" s="278">
        <v>655559</v>
      </c>
      <c r="I45" s="278">
        <v>20086</v>
      </c>
      <c r="J45" s="285" t="s">
        <v>622</v>
      </c>
      <c r="K45" s="278">
        <v>459903</v>
      </c>
      <c r="L45" s="278">
        <v>98845</v>
      </c>
      <c r="M45" s="278">
        <v>70</v>
      </c>
      <c r="N45" s="278">
        <v>1680</v>
      </c>
      <c r="O45" s="278">
        <v>114159</v>
      </c>
      <c r="P45" s="279" t="s">
        <v>622</v>
      </c>
    </row>
    <row r="46" spans="1:16" ht="13.5" customHeight="1">
      <c r="A46" s="190" t="s">
        <v>518</v>
      </c>
      <c r="B46" s="277">
        <v>4833135</v>
      </c>
      <c r="C46" s="278">
        <v>713917</v>
      </c>
      <c r="D46" s="278">
        <v>499303</v>
      </c>
      <c r="E46" s="278">
        <v>22052</v>
      </c>
      <c r="F46" s="278">
        <v>321995</v>
      </c>
      <c r="G46" s="278">
        <v>595813</v>
      </c>
      <c r="H46" s="278">
        <v>949539</v>
      </c>
      <c r="I46" s="278">
        <v>7473</v>
      </c>
      <c r="J46" s="285" t="s">
        <v>622</v>
      </c>
      <c r="K46" s="278">
        <v>899158</v>
      </c>
      <c r="L46" s="278">
        <v>416155</v>
      </c>
      <c r="M46" s="278">
        <v>280</v>
      </c>
      <c r="N46" s="278">
        <v>12360</v>
      </c>
      <c r="O46" s="278">
        <v>395090</v>
      </c>
      <c r="P46" s="279" t="s">
        <v>622</v>
      </c>
    </row>
    <row r="47" spans="1:23" ht="13.5" customHeight="1">
      <c r="A47" s="190" t="s">
        <v>519</v>
      </c>
      <c r="B47" s="277">
        <v>4854026</v>
      </c>
      <c r="C47" s="278">
        <v>616696</v>
      </c>
      <c r="D47" s="278">
        <v>444729</v>
      </c>
      <c r="E47" s="278">
        <v>13565</v>
      </c>
      <c r="F47" s="278">
        <v>130309</v>
      </c>
      <c r="G47" s="278">
        <v>417355</v>
      </c>
      <c r="H47" s="278">
        <v>1926870</v>
      </c>
      <c r="I47" s="278">
        <v>19739</v>
      </c>
      <c r="J47" s="285" t="s">
        <v>622</v>
      </c>
      <c r="K47" s="278">
        <v>565962</v>
      </c>
      <c r="L47" s="278">
        <v>525122</v>
      </c>
      <c r="M47" s="278">
        <v>190</v>
      </c>
      <c r="N47" s="279" t="s">
        <v>622</v>
      </c>
      <c r="O47" s="278">
        <v>193489</v>
      </c>
      <c r="P47" s="279" t="s">
        <v>622</v>
      </c>
      <c r="W47" s="20"/>
    </row>
    <row r="48" spans="1:23" ht="13.5" customHeight="1">
      <c r="A48" s="190" t="s">
        <v>520</v>
      </c>
      <c r="B48" s="277">
        <v>2933081</v>
      </c>
      <c r="C48" s="278">
        <v>602277</v>
      </c>
      <c r="D48" s="278">
        <v>482958</v>
      </c>
      <c r="E48" s="279" t="s">
        <v>632</v>
      </c>
      <c r="F48" s="278">
        <v>71653</v>
      </c>
      <c r="G48" s="278">
        <v>344378</v>
      </c>
      <c r="H48" s="278">
        <v>708885</v>
      </c>
      <c r="I48" s="279" t="s">
        <v>622</v>
      </c>
      <c r="J48" s="285" t="s">
        <v>622</v>
      </c>
      <c r="K48" s="278">
        <v>469041</v>
      </c>
      <c r="L48" s="278">
        <v>71318</v>
      </c>
      <c r="M48" s="278">
        <v>170</v>
      </c>
      <c r="N48" s="278">
        <v>240</v>
      </c>
      <c r="O48" s="278">
        <v>182161</v>
      </c>
      <c r="P48" s="279" t="s">
        <v>622</v>
      </c>
      <c r="W48" s="20"/>
    </row>
    <row r="49" spans="1:23" ht="13.5" customHeight="1">
      <c r="A49" s="193" t="s">
        <v>107</v>
      </c>
      <c r="B49" s="165">
        <f>SUM(B50:B60)</f>
        <v>58121551</v>
      </c>
      <c r="C49" s="130">
        <f aca="true" t="shared" si="4" ref="C49:I49">SUM(C50:C60)</f>
        <v>10497222</v>
      </c>
      <c r="D49" s="130">
        <f t="shared" si="4"/>
        <v>8906901</v>
      </c>
      <c r="E49" s="130">
        <f t="shared" si="4"/>
        <v>362398</v>
      </c>
      <c r="F49" s="130">
        <f t="shared" si="4"/>
        <v>3407808</v>
      </c>
      <c r="G49" s="130">
        <f t="shared" si="4"/>
        <v>7156008</v>
      </c>
      <c r="H49" s="130">
        <f t="shared" si="4"/>
        <v>13010901</v>
      </c>
      <c r="I49" s="130">
        <f t="shared" si="4"/>
        <v>95921</v>
      </c>
      <c r="J49" s="285" t="s">
        <v>585</v>
      </c>
      <c r="K49" s="130">
        <f>SUM(K50:K60)</f>
        <v>6266937</v>
      </c>
      <c r="L49" s="130">
        <f>SUM(L50:L60)</f>
        <v>3137673</v>
      </c>
      <c r="M49" s="130">
        <f>SUM(M50:M60)</f>
        <v>5320</v>
      </c>
      <c r="N49" s="130">
        <f>SUM(N50:N60)</f>
        <v>6000</v>
      </c>
      <c r="O49" s="130">
        <f>SUM(O50:O60)</f>
        <v>5268462</v>
      </c>
      <c r="P49" s="279" t="s">
        <v>624</v>
      </c>
      <c r="W49" s="20"/>
    </row>
    <row r="50" spans="1:23" ht="13.5" customHeight="1">
      <c r="A50" s="190" t="s">
        <v>521</v>
      </c>
      <c r="B50" s="277">
        <v>9213715</v>
      </c>
      <c r="C50" s="278">
        <v>1883267</v>
      </c>
      <c r="D50" s="278">
        <v>1326062</v>
      </c>
      <c r="E50" s="278">
        <v>43278</v>
      </c>
      <c r="F50" s="278">
        <v>822433</v>
      </c>
      <c r="G50" s="278">
        <v>1494314</v>
      </c>
      <c r="H50" s="278">
        <v>1005127</v>
      </c>
      <c r="I50" s="279" t="s">
        <v>624</v>
      </c>
      <c r="J50" s="285" t="s">
        <v>624</v>
      </c>
      <c r="K50" s="278">
        <v>1125756</v>
      </c>
      <c r="L50" s="278">
        <v>612374</v>
      </c>
      <c r="M50" s="278">
        <v>920</v>
      </c>
      <c r="N50" s="278">
        <v>3000</v>
      </c>
      <c r="O50" s="278">
        <v>897184</v>
      </c>
      <c r="P50" s="279" t="s">
        <v>624</v>
      </c>
      <c r="W50" s="20"/>
    </row>
    <row r="51" spans="1:23" ht="13.5" customHeight="1">
      <c r="A51" s="190" t="s">
        <v>522</v>
      </c>
      <c r="B51" s="277">
        <v>5976727</v>
      </c>
      <c r="C51" s="278">
        <v>1083480</v>
      </c>
      <c r="D51" s="278">
        <v>779598</v>
      </c>
      <c r="E51" s="278">
        <v>68641</v>
      </c>
      <c r="F51" s="278">
        <v>336512</v>
      </c>
      <c r="G51" s="278">
        <v>541645</v>
      </c>
      <c r="H51" s="278">
        <v>1522062</v>
      </c>
      <c r="I51" s="278">
        <v>66465</v>
      </c>
      <c r="J51" s="285" t="s">
        <v>624</v>
      </c>
      <c r="K51" s="278">
        <v>785707</v>
      </c>
      <c r="L51" s="278">
        <v>177365</v>
      </c>
      <c r="M51" s="278">
        <v>430</v>
      </c>
      <c r="N51" s="279" t="s">
        <v>624</v>
      </c>
      <c r="O51" s="278">
        <v>614822</v>
      </c>
      <c r="P51" s="279" t="s">
        <v>624</v>
      </c>
      <c r="W51" s="20"/>
    </row>
    <row r="52" spans="1:23" ht="13.5" customHeight="1">
      <c r="A52" s="190" t="s">
        <v>523</v>
      </c>
      <c r="B52" s="277">
        <v>3772432</v>
      </c>
      <c r="C52" s="278">
        <v>647197</v>
      </c>
      <c r="D52" s="278">
        <v>610976</v>
      </c>
      <c r="E52" s="278">
        <v>6788</v>
      </c>
      <c r="F52" s="278">
        <v>156031</v>
      </c>
      <c r="G52" s="278">
        <v>445880</v>
      </c>
      <c r="H52" s="278">
        <v>646771</v>
      </c>
      <c r="I52" s="279" t="s">
        <v>624</v>
      </c>
      <c r="J52" s="285" t="s">
        <v>624</v>
      </c>
      <c r="K52" s="278">
        <v>405548</v>
      </c>
      <c r="L52" s="278">
        <v>282559</v>
      </c>
      <c r="M52" s="278">
        <v>300</v>
      </c>
      <c r="N52" s="279" t="s">
        <v>624</v>
      </c>
      <c r="O52" s="278">
        <v>570382</v>
      </c>
      <c r="P52" s="279" t="s">
        <v>624</v>
      </c>
      <c r="W52" s="20"/>
    </row>
    <row r="53" spans="1:23" ht="13.5" customHeight="1">
      <c r="A53" s="190" t="s">
        <v>524</v>
      </c>
      <c r="B53" s="277">
        <v>7276692</v>
      </c>
      <c r="C53" s="278">
        <v>793814</v>
      </c>
      <c r="D53" s="278">
        <v>931978</v>
      </c>
      <c r="E53" s="278">
        <v>32258</v>
      </c>
      <c r="F53" s="278">
        <v>606530</v>
      </c>
      <c r="G53" s="278">
        <v>720860</v>
      </c>
      <c r="H53" s="278">
        <v>2128346</v>
      </c>
      <c r="I53" s="279" t="s">
        <v>624</v>
      </c>
      <c r="J53" s="285" t="s">
        <v>624</v>
      </c>
      <c r="K53" s="278">
        <v>306207</v>
      </c>
      <c r="L53" s="278">
        <v>1134032</v>
      </c>
      <c r="M53" s="278">
        <v>660</v>
      </c>
      <c r="N53" s="279" t="s">
        <v>624</v>
      </c>
      <c r="O53" s="278">
        <v>622007</v>
      </c>
      <c r="P53" s="279" t="s">
        <v>624</v>
      </c>
      <c r="W53" s="20"/>
    </row>
    <row r="54" spans="1:16" ht="13.5" customHeight="1">
      <c r="A54" s="190" t="s">
        <v>525</v>
      </c>
      <c r="B54" s="277">
        <v>4750095</v>
      </c>
      <c r="C54" s="278">
        <v>1003306</v>
      </c>
      <c r="D54" s="278">
        <v>999365</v>
      </c>
      <c r="E54" s="278">
        <v>21206</v>
      </c>
      <c r="F54" s="278">
        <v>221843</v>
      </c>
      <c r="G54" s="278">
        <v>682291</v>
      </c>
      <c r="H54" s="278">
        <v>736446</v>
      </c>
      <c r="I54" s="279" t="s">
        <v>624</v>
      </c>
      <c r="J54" s="285" t="s">
        <v>624</v>
      </c>
      <c r="K54" s="278">
        <v>526769</v>
      </c>
      <c r="L54" s="278">
        <v>49878</v>
      </c>
      <c r="M54" s="278">
        <v>460</v>
      </c>
      <c r="N54" s="279" t="s">
        <v>624</v>
      </c>
      <c r="O54" s="278">
        <v>508531</v>
      </c>
      <c r="P54" s="279" t="s">
        <v>624</v>
      </c>
    </row>
    <row r="55" spans="1:16" ht="13.5" customHeight="1">
      <c r="A55" s="190" t="s">
        <v>526</v>
      </c>
      <c r="B55" s="277">
        <v>3085138</v>
      </c>
      <c r="C55" s="278">
        <v>630183</v>
      </c>
      <c r="D55" s="278">
        <v>504088</v>
      </c>
      <c r="E55" s="278">
        <v>17309</v>
      </c>
      <c r="F55" s="278">
        <v>93469</v>
      </c>
      <c r="G55" s="278">
        <v>385923</v>
      </c>
      <c r="H55" s="278">
        <v>854007</v>
      </c>
      <c r="I55" s="279" t="s">
        <v>624</v>
      </c>
      <c r="J55" s="285" t="s">
        <v>624</v>
      </c>
      <c r="K55" s="278">
        <v>303684</v>
      </c>
      <c r="L55" s="278">
        <v>75611</v>
      </c>
      <c r="M55" s="278">
        <v>280</v>
      </c>
      <c r="N55" s="279" t="s">
        <v>624</v>
      </c>
      <c r="O55" s="278">
        <v>220584</v>
      </c>
      <c r="P55" s="279" t="s">
        <v>624</v>
      </c>
    </row>
    <row r="56" spans="1:16" ht="13.5" customHeight="1">
      <c r="A56" s="190" t="s">
        <v>527</v>
      </c>
      <c r="B56" s="277">
        <v>6992056</v>
      </c>
      <c r="C56" s="278">
        <v>1259521</v>
      </c>
      <c r="D56" s="278">
        <v>1090645</v>
      </c>
      <c r="E56" s="278">
        <v>29738</v>
      </c>
      <c r="F56" s="278">
        <v>285989</v>
      </c>
      <c r="G56" s="278">
        <v>911385</v>
      </c>
      <c r="H56" s="278">
        <v>2043115</v>
      </c>
      <c r="I56" s="279" t="s">
        <v>624</v>
      </c>
      <c r="J56" s="285" t="s">
        <v>624</v>
      </c>
      <c r="K56" s="278">
        <v>671739</v>
      </c>
      <c r="L56" s="278">
        <v>242265</v>
      </c>
      <c r="M56" s="278">
        <v>790</v>
      </c>
      <c r="N56" s="279" t="s">
        <v>624</v>
      </c>
      <c r="O56" s="278">
        <v>456869</v>
      </c>
      <c r="P56" s="279" t="s">
        <v>624</v>
      </c>
    </row>
    <row r="57" spans="1:16" ht="13.5" customHeight="1">
      <c r="A57" s="190" t="s">
        <v>528</v>
      </c>
      <c r="B57" s="277">
        <v>1566510</v>
      </c>
      <c r="C57" s="278">
        <v>278378</v>
      </c>
      <c r="D57" s="278">
        <v>190087</v>
      </c>
      <c r="E57" s="278">
        <v>18051</v>
      </c>
      <c r="F57" s="278">
        <v>10803</v>
      </c>
      <c r="G57" s="278">
        <v>162362</v>
      </c>
      <c r="H57" s="278">
        <v>518260</v>
      </c>
      <c r="I57" s="279" t="s">
        <v>624</v>
      </c>
      <c r="J57" s="285" t="s">
        <v>624</v>
      </c>
      <c r="K57" s="278">
        <v>227024</v>
      </c>
      <c r="L57" s="278">
        <v>99206</v>
      </c>
      <c r="M57" s="279" t="s">
        <v>624</v>
      </c>
      <c r="N57" s="279" t="s">
        <v>624</v>
      </c>
      <c r="O57" s="278">
        <v>62339</v>
      </c>
      <c r="P57" s="279" t="s">
        <v>624</v>
      </c>
    </row>
    <row r="58" spans="1:16" ht="13.5" customHeight="1">
      <c r="A58" s="190" t="s">
        <v>529</v>
      </c>
      <c r="B58" s="277">
        <v>4255468</v>
      </c>
      <c r="C58" s="278">
        <v>659902</v>
      </c>
      <c r="D58" s="278">
        <v>789558</v>
      </c>
      <c r="E58" s="278">
        <v>7026</v>
      </c>
      <c r="F58" s="278">
        <v>328413</v>
      </c>
      <c r="G58" s="278">
        <v>486703</v>
      </c>
      <c r="H58" s="278">
        <v>1105968</v>
      </c>
      <c r="I58" s="279" t="s">
        <v>624</v>
      </c>
      <c r="J58" s="285" t="s">
        <v>624</v>
      </c>
      <c r="K58" s="278">
        <v>552862</v>
      </c>
      <c r="L58" s="279" t="s">
        <v>624</v>
      </c>
      <c r="M58" s="278">
        <v>370</v>
      </c>
      <c r="N58" s="279" t="s">
        <v>624</v>
      </c>
      <c r="O58" s="278">
        <v>324666</v>
      </c>
      <c r="P58" s="279" t="s">
        <v>624</v>
      </c>
    </row>
    <row r="59" spans="1:16" ht="13.5" customHeight="1">
      <c r="A59" s="190" t="s">
        <v>530</v>
      </c>
      <c r="B59" s="277">
        <v>6150993</v>
      </c>
      <c r="C59" s="278">
        <v>1258577</v>
      </c>
      <c r="D59" s="278">
        <v>1010702</v>
      </c>
      <c r="E59" s="278">
        <v>78748</v>
      </c>
      <c r="F59" s="278">
        <v>386872</v>
      </c>
      <c r="G59" s="278">
        <v>783897</v>
      </c>
      <c r="H59" s="278">
        <v>1325218</v>
      </c>
      <c r="I59" s="278">
        <v>26571</v>
      </c>
      <c r="J59" s="285" t="s">
        <v>624</v>
      </c>
      <c r="K59" s="278">
        <v>761173</v>
      </c>
      <c r="L59" s="278">
        <v>5419</v>
      </c>
      <c r="M59" s="278">
        <v>640</v>
      </c>
      <c r="N59" s="278">
        <v>3000</v>
      </c>
      <c r="O59" s="278">
        <v>510176</v>
      </c>
      <c r="P59" s="279" t="s">
        <v>624</v>
      </c>
    </row>
    <row r="60" spans="1:16" ht="13.5" customHeight="1">
      <c r="A60" s="190" t="s">
        <v>531</v>
      </c>
      <c r="B60" s="277">
        <v>5081725</v>
      </c>
      <c r="C60" s="278">
        <v>999597</v>
      </c>
      <c r="D60" s="278">
        <v>673842</v>
      </c>
      <c r="E60" s="278">
        <v>39355</v>
      </c>
      <c r="F60" s="278">
        <v>158913</v>
      </c>
      <c r="G60" s="278">
        <v>540748</v>
      </c>
      <c r="H60" s="278">
        <v>1125581</v>
      </c>
      <c r="I60" s="278">
        <v>2885</v>
      </c>
      <c r="J60" s="285" t="s">
        <v>624</v>
      </c>
      <c r="K60" s="278">
        <v>600468</v>
      </c>
      <c r="L60" s="278">
        <v>458964</v>
      </c>
      <c r="M60" s="278">
        <v>470</v>
      </c>
      <c r="N60" s="279" t="s">
        <v>624</v>
      </c>
      <c r="O60" s="278">
        <v>480902</v>
      </c>
      <c r="P60" s="279" t="s">
        <v>624</v>
      </c>
    </row>
    <row r="61" spans="1:16" ht="13.5" customHeight="1">
      <c r="A61" s="193" t="s">
        <v>108</v>
      </c>
      <c r="B61" s="165">
        <f>SUM(B62:B70)</f>
        <v>41254548</v>
      </c>
      <c r="C61" s="130">
        <f aca="true" t="shared" si="5" ref="C61:I61">SUM(C62:C70)</f>
        <v>5793026</v>
      </c>
      <c r="D61" s="130">
        <f t="shared" si="5"/>
        <v>5275739</v>
      </c>
      <c r="E61" s="130">
        <f t="shared" si="5"/>
        <v>132712</v>
      </c>
      <c r="F61" s="130">
        <f t="shared" si="5"/>
        <v>937331</v>
      </c>
      <c r="G61" s="130">
        <f t="shared" si="5"/>
        <v>4318032</v>
      </c>
      <c r="H61" s="130">
        <f t="shared" si="5"/>
        <v>13197499</v>
      </c>
      <c r="I61" s="130">
        <f t="shared" si="5"/>
        <v>82937</v>
      </c>
      <c r="J61" s="285" t="s">
        <v>624</v>
      </c>
      <c r="K61" s="130">
        <f>SUM(K62:K70)</f>
        <v>2858627</v>
      </c>
      <c r="L61" s="130">
        <f>SUM(L62:L70)</f>
        <v>3174752</v>
      </c>
      <c r="M61" s="130">
        <f>SUM(M62:M70)</f>
        <v>1705</v>
      </c>
      <c r="N61" s="130">
        <f>SUM(N62:N70)</f>
        <v>75083</v>
      </c>
      <c r="O61" s="130">
        <f>SUM(O62:O70)</f>
        <v>2372092</v>
      </c>
      <c r="P61" s="279" t="s">
        <v>633</v>
      </c>
    </row>
    <row r="62" spans="1:16" ht="13.5" customHeight="1">
      <c r="A62" s="190" t="s">
        <v>532</v>
      </c>
      <c r="B62" s="277">
        <v>4510971</v>
      </c>
      <c r="C62" s="278">
        <v>643240</v>
      </c>
      <c r="D62" s="278">
        <v>671174</v>
      </c>
      <c r="E62" s="278">
        <v>9787</v>
      </c>
      <c r="F62" s="278">
        <v>214290</v>
      </c>
      <c r="G62" s="278">
        <v>355562</v>
      </c>
      <c r="H62" s="278">
        <v>1365803</v>
      </c>
      <c r="I62" s="278">
        <v>200</v>
      </c>
      <c r="J62" s="285" t="s">
        <v>633</v>
      </c>
      <c r="K62" s="278">
        <v>313920</v>
      </c>
      <c r="L62" s="278">
        <v>228367</v>
      </c>
      <c r="M62" s="278">
        <v>100</v>
      </c>
      <c r="N62" s="285" t="s">
        <v>633</v>
      </c>
      <c r="O62" s="278">
        <v>217326</v>
      </c>
      <c r="P62" s="279" t="s">
        <v>633</v>
      </c>
    </row>
    <row r="63" spans="1:16" ht="13.5" customHeight="1">
      <c r="A63" s="190" t="s">
        <v>533</v>
      </c>
      <c r="B63" s="277">
        <v>3104883</v>
      </c>
      <c r="C63" s="278">
        <v>482052</v>
      </c>
      <c r="D63" s="278">
        <v>475013</v>
      </c>
      <c r="E63" s="278">
        <v>29825</v>
      </c>
      <c r="F63" s="278">
        <v>87178</v>
      </c>
      <c r="G63" s="278">
        <v>310103</v>
      </c>
      <c r="H63" s="278">
        <v>753706</v>
      </c>
      <c r="I63" s="279" t="s">
        <v>633</v>
      </c>
      <c r="J63" s="285" t="s">
        <v>633</v>
      </c>
      <c r="K63" s="278">
        <v>384657</v>
      </c>
      <c r="L63" s="278">
        <v>256785</v>
      </c>
      <c r="M63" s="278">
        <v>100</v>
      </c>
      <c r="N63" s="285" t="s">
        <v>633</v>
      </c>
      <c r="O63" s="278">
        <v>67658</v>
      </c>
      <c r="P63" s="279" t="s">
        <v>633</v>
      </c>
    </row>
    <row r="64" spans="1:16" ht="13.5" customHeight="1">
      <c r="A64" s="190" t="s">
        <v>534</v>
      </c>
      <c r="B64" s="277">
        <v>4671453</v>
      </c>
      <c r="C64" s="278">
        <v>951697</v>
      </c>
      <c r="D64" s="278">
        <v>729716</v>
      </c>
      <c r="E64" s="278">
        <v>24119</v>
      </c>
      <c r="F64" s="278">
        <v>128073</v>
      </c>
      <c r="G64" s="278">
        <v>594384</v>
      </c>
      <c r="H64" s="278">
        <v>1019619</v>
      </c>
      <c r="I64" s="278">
        <v>50103</v>
      </c>
      <c r="J64" s="285" t="s">
        <v>633</v>
      </c>
      <c r="K64" s="278">
        <v>320471</v>
      </c>
      <c r="L64" s="278">
        <v>88413</v>
      </c>
      <c r="M64" s="278">
        <v>125</v>
      </c>
      <c r="N64" s="285" t="s">
        <v>633</v>
      </c>
      <c r="O64" s="278">
        <v>122087</v>
      </c>
      <c r="P64" s="279" t="s">
        <v>633</v>
      </c>
    </row>
    <row r="65" spans="1:16" ht="13.5" customHeight="1">
      <c r="A65" s="190" t="s">
        <v>535</v>
      </c>
      <c r="B65" s="277">
        <v>8252771</v>
      </c>
      <c r="C65" s="278">
        <v>854618</v>
      </c>
      <c r="D65" s="278">
        <v>745879</v>
      </c>
      <c r="E65" s="278">
        <v>21947</v>
      </c>
      <c r="F65" s="278">
        <v>151735</v>
      </c>
      <c r="G65" s="278">
        <v>686286</v>
      </c>
      <c r="H65" s="278">
        <v>3465964</v>
      </c>
      <c r="I65" s="278">
        <v>18798</v>
      </c>
      <c r="J65" s="285" t="s">
        <v>633</v>
      </c>
      <c r="K65" s="278">
        <v>169489</v>
      </c>
      <c r="L65" s="278">
        <v>55544</v>
      </c>
      <c r="M65" s="278">
        <v>160</v>
      </c>
      <c r="N65" s="285" t="s">
        <v>633</v>
      </c>
      <c r="O65" s="278">
        <v>174883</v>
      </c>
      <c r="P65" s="279" t="s">
        <v>633</v>
      </c>
    </row>
    <row r="66" spans="1:16" ht="13.5" customHeight="1">
      <c r="A66" s="190" t="s">
        <v>536</v>
      </c>
      <c r="B66" s="277">
        <v>6873568</v>
      </c>
      <c r="C66" s="278">
        <v>689475</v>
      </c>
      <c r="D66" s="278">
        <v>589225</v>
      </c>
      <c r="E66" s="278">
        <v>26371</v>
      </c>
      <c r="F66" s="278">
        <v>120641</v>
      </c>
      <c r="G66" s="278">
        <v>1109275</v>
      </c>
      <c r="H66" s="278">
        <v>2369202</v>
      </c>
      <c r="I66" s="279" t="s">
        <v>633</v>
      </c>
      <c r="J66" s="285" t="s">
        <v>633</v>
      </c>
      <c r="K66" s="278">
        <v>405967</v>
      </c>
      <c r="L66" s="278">
        <v>352143</v>
      </c>
      <c r="M66" s="278">
        <v>250</v>
      </c>
      <c r="N66" s="278">
        <v>75083</v>
      </c>
      <c r="O66" s="278">
        <v>234807</v>
      </c>
      <c r="P66" s="279" t="s">
        <v>633</v>
      </c>
    </row>
    <row r="67" spans="1:16" ht="13.5" customHeight="1">
      <c r="A67" s="190" t="s">
        <v>537</v>
      </c>
      <c r="B67" s="277">
        <v>3988328</v>
      </c>
      <c r="C67" s="278">
        <v>385358</v>
      </c>
      <c r="D67" s="278">
        <v>445506</v>
      </c>
      <c r="E67" s="278">
        <v>14311</v>
      </c>
      <c r="F67" s="278">
        <v>70694</v>
      </c>
      <c r="G67" s="278">
        <v>378878</v>
      </c>
      <c r="H67" s="278">
        <v>1710192</v>
      </c>
      <c r="I67" s="278">
        <v>2596</v>
      </c>
      <c r="J67" s="285" t="s">
        <v>633</v>
      </c>
      <c r="K67" s="278">
        <v>441331</v>
      </c>
      <c r="L67" s="278">
        <v>1500705</v>
      </c>
      <c r="M67" s="278">
        <v>190</v>
      </c>
      <c r="N67" s="279" t="s">
        <v>633</v>
      </c>
      <c r="O67" s="278">
        <v>641959</v>
      </c>
      <c r="P67" s="279" t="s">
        <v>633</v>
      </c>
    </row>
    <row r="68" spans="1:16" ht="13.5" customHeight="1">
      <c r="A68" s="190" t="s">
        <v>538</v>
      </c>
      <c r="B68" s="277">
        <v>3454985</v>
      </c>
      <c r="C68" s="278">
        <v>692175</v>
      </c>
      <c r="D68" s="278">
        <v>515209</v>
      </c>
      <c r="E68" s="278">
        <v>2399</v>
      </c>
      <c r="F68" s="278">
        <v>53028</v>
      </c>
      <c r="G68" s="278">
        <v>390976</v>
      </c>
      <c r="H68" s="278">
        <v>798626</v>
      </c>
      <c r="I68" s="278">
        <v>840</v>
      </c>
      <c r="J68" s="285" t="s">
        <v>633</v>
      </c>
      <c r="K68" s="278">
        <v>503098</v>
      </c>
      <c r="L68" s="278">
        <v>550463</v>
      </c>
      <c r="M68" s="278">
        <v>640</v>
      </c>
      <c r="N68" s="279" t="s">
        <v>633</v>
      </c>
      <c r="O68" s="278">
        <v>471831</v>
      </c>
      <c r="P68" s="279" t="s">
        <v>633</v>
      </c>
    </row>
    <row r="69" spans="1:16" ht="13.5" customHeight="1">
      <c r="A69" s="190" t="s">
        <v>539</v>
      </c>
      <c r="B69" s="277">
        <v>3922914</v>
      </c>
      <c r="C69" s="278">
        <v>584510</v>
      </c>
      <c r="D69" s="278">
        <v>597765</v>
      </c>
      <c r="E69" s="279" t="s">
        <v>634</v>
      </c>
      <c r="F69" s="278">
        <v>59883</v>
      </c>
      <c r="G69" s="278">
        <v>287895</v>
      </c>
      <c r="H69" s="278">
        <v>1276013</v>
      </c>
      <c r="I69" s="278">
        <v>10400</v>
      </c>
      <c r="J69" s="285" t="s">
        <v>633</v>
      </c>
      <c r="K69" s="278">
        <v>184201</v>
      </c>
      <c r="L69" s="278">
        <v>141996</v>
      </c>
      <c r="M69" s="278">
        <v>70</v>
      </c>
      <c r="N69" s="279" t="s">
        <v>633</v>
      </c>
      <c r="O69" s="278">
        <v>201455</v>
      </c>
      <c r="P69" s="279" t="s">
        <v>633</v>
      </c>
    </row>
    <row r="70" spans="1:16" ht="13.5" customHeight="1">
      <c r="A70" s="190" t="s">
        <v>540</v>
      </c>
      <c r="B70" s="277">
        <v>2474675</v>
      </c>
      <c r="C70" s="278">
        <v>509901</v>
      </c>
      <c r="D70" s="278">
        <v>506252</v>
      </c>
      <c r="E70" s="278">
        <v>3953</v>
      </c>
      <c r="F70" s="278">
        <v>51809</v>
      </c>
      <c r="G70" s="278">
        <v>204673</v>
      </c>
      <c r="H70" s="278">
        <v>438374</v>
      </c>
      <c r="I70" s="279" t="s">
        <v>633</v>
      </c>
      <c r="J70" s="285" t="s">
        <v>633</v>
      </c>
      <c r="K70" s="278">
        <v>135493</v>
      </c>
      <c r="L70" s="278">
        <v>336</v>
      </c>
      <c r="M70" s="278">
        <v>70</v>
      </c>
      <c r="N70" s="279" t="s">
        <v>633</v>
      </c>
      <c r="O70" s="278">
        <v>240086</v>
      </c>
      <c r="P70" s="279" t="s">
        <v>633</v>
      </c>
    </row>
    <row r="71" spans="1:16" ht="13.5" customHeight="1">
      <c r="A71" s="193" t="s">
        <v>109</v>
      </c>
      <c r="B71" s="250">
        <f aca="true" t="shared" si="6" ref="B71:O71">SUM(B72:B80)</f>
        <v>30087809</v>
      </c>
      <c r="C71" s="133">
        <f t="shared" si="6"/>
        <v>5248100</v>
      </c>
      <c r="D71" s="133">
        <f t="shared" si="6"/>
        <v>4854794</v>
      </c>
      <c r="E71" s="133">
        <f t="shared" si="6"/>
        <v>178657</v>
      </c>
      <c r="F71" s="133">
        <f t="shared" si="6"/>
        <v>779409</v>
      </c>
      <c r="G71" s="133">
        <f t="shared" si="6"/>
        <v>2500205</v>
      </c>
      <c r="H71" s="133">
        <f t="shared" si="6"/>
        <v>7950397</v>
      </c>
      <c r="I71" s="133">
        <f t="shared" si="6"/>
        <v>93988</v>
      </c>
      <c r="J71" s="285" t="s">
        <v>555</v>
      </c>
      <c r="K71" s="133">
        <f t="shared" si="6"/>
        <v>2873263</v>
      </c>
      <c r="L71" s="133">
        <f t="shared" si="6"/>
        <v>1347114</v>
      </c>
      <c r="M71" s="133">
        <f t="shared" si="6"/>
        <v>13909</v>
      </c>
      <c r="N71" s="133">
        <f t="shared" si="6"/>
        <v>78172</v>
      </c>
      <c r="O71" s="133">
        <f t="shared" si="6"/>
        <v>2273703</v>
      </c>
      <c r="P71" s="279" t="s">
        <v>585</v>
      </c>
    </row>
    <row r="72" spans="1:16" ht="13.5">
      <c r="A72" s="190" t="s">
        <v>541</v>
      </c>
      <c r="B72" s="277">
        <v>2474675</v>
      </c>
      <c r="C72" s="278">
        <v>509901</v>
      </c>
      <c r="D72" s="278">
        <v>506252</v>
      </c>
      <c r="E72" s="278">
        <v>3953</v>
      </c>
      <c r="F72" s="278">
        <v>51809</v>
      </c>
      <c r="G72" s="278">
        <v>204673</v>
      </c>
      <c r="H72" s="278">
        <v>438374</v>
      </c>
      <c r="I72" s="285" t="s">
        <v>585</v>
      </c>
      <c r="J72" s="285" t="s">
        <v>585</v>
      </c>
      <c r="K72" s="113">
        <v>358346</v>
      </c>
      <c r="L72" s="113">
        <v>309270</v>
      </c>
      <c r="M72" s="113">
        <v>90</v>
      </c>
      <c r="N72" s="113" t="s">
        <v>585</v>
      </c>
      <c r="O72" s="113">
        <v>73734</v>
      </c>
      <c r="P72" s="279" t="s">
        <v>585</v>
      </c>
    </row>
    <row r="73" spans="1:16" ht="13.5">
      <c r="A73" s="190" t="s">
        <v>542</v>
      </c>
      <c r="B73" s="277">
        <v>2700677</v>
      </c>
      <c r="C73" s="278">
        <v>399678</v>
      </c>
      <c r="D73" s="278">
        <v>447392</v>
      </c>
      <c r="E73" s="278">
        <v>7593</v>
      </c>
      <c r="F73" s="278">
        <v>25997</v>
      </c>
      <c r="G73" s="278">
        <v>145446</v>
      </c>
      <c r="H73" s="278">
        <v>952191</v>
      </c>
      <c r="I73" s="278">
        <v>13180</v>
      </c>
      <c r="J73" s="285" t="s">
        <v>585</v>
      </c>
      <c r="K73" s="113">
        <v>497804</v>
      </c>
      <c r="L73" s="113">
        <v>7485</v>
      </c>
      <c r="M73" s="113">
        <v>240</v>
      </c>
      <c r="N73" s="113" t="s">
        <v>585</v>
      </c>
      <c r="O73" s="113">
        <v>87647</v>
      </c>
      <c r="P73" s="279" t="s">
        <v>585</v>
      </c>
    </row>
    <row r="74" spans="1:16" ht="13.5">
      <c r="A74" s="190" t="s">
        <v>543</v>
      </c>
      <c r="B74" s="277">
        <v>2464752</v>
      </c>
      <c r="C74" s="278">
        <v>424508</v>
      </c>
      <c r="D74" s="278">
        <v>690132</v>
      </c>
      <c r="E74" s="278">
        <v>9212</v>
      </c>
      <c r="F74" s="278">
        <v>29550</v>
      </c>
      <c r="G74" s="278">
        <v>164310</v>
      </c>
      <c r="H74" s="278">
        <v>536953</v>
      </c>
      <c r="I74" s="278">
        <v>78991</v>
      </c>
      <c r="J74" s="285" t="s">
        <v>585</v>
      </c>
      <c r="K74" s="113">
        <v>176424</v>
      </c>
      <c r="L74" s="113">
        <v>67598</v>
      </c>
      <c r="M74" s="113">
        <v>120</v>
      </c>
      <c r="N74" s="113" t="s">
        <v>585</v>
      </c>
      <c r="O74" s="113">
        <v>149536</v>
      </c>
      <c r="P74" s="279" t="s">
        <v>585</v>
      </c>
    </row>
    <row r="75" spans="1:16" ht="13.5">
      <c r="A75" s="190" t="s">
        <v>544</v>
      </c>
      <c r="B75" s="277">
        <v>1908743</v>
      </c>
      <c r="C75" s="278">
        <v>391093</v>
      </c>
      <c r="D75" s="278">
        <v>473229</v>
      </c>
      <c r="E75" s="278">
        <v>10386</v>
      </c>
      <c r="F75" s="278">
        <v>63057</v>
      </c>
      <c r="G75" s="278">
        <v>247778</v>
      </c>
      <c r="H75" s="278">
        <v>321307</v>
      </c>
      <c r="I75" s="278">
        <v>1817</v>
      </c>
      <c r="J75" s="285" t="s">
        <v>585</v>
      </c>
      <c r="K75" s="113">
        <v>389923</v>
      </c>
      <c r="L75" s="113">
        <v>7612</v>
      </c>
      <c r="M75" s="113">
        <v>12629</v>
      </c>
      <c r="N75" s="113">
        <v>78172</v>
      </c>
      <c r="O75" s="113">
        <v>274852</v>
      </c>
      <c r="P75" s="279" t="s">
        <v>585</v>
      </c>
    </row>
    <row r="76" spans="1:16" ht="13.5">
      <c r="A76" s="190" t="s">
        <v>545</v>
      </c>
      <c r="B76" s="277">
        <v>4148486</v>
      </c>
      <c r="C76" s="278">
        <v>788274</v>
      </c>
      <c r="D76" s="278">
        <v>609356</v>
      </c>
      <c r="E76" s="278">
        <v>34809</v>
      </c>
      <c r="F76" s="278">
        <v>131691</v>
      </c>
      <c r="G76" s="278">
        <v>403256</v>
      </c>
      <c r="H76" s="278">
        <v>1112850</v>
      </c>
      <c r="I76" s="285" t="s">
        <v>585</v>
      </c>
      <c r="J76" s="285" t="s">
        <v>585</v>
      </c>
      <c r="K76" s="113">
        <v>398949</v>
      </c>
      <c r="L76" s="113">
        <v>3559</v>
      </c>
      <c r="M76" s="113">
        <v>140</v>
      </c>
      <c r="N76" s="285" t="s">
        <v>585</v>
      </c>
      <c r="O76" s="113">
        <v>664390</v>
      </c>
      <c r="P76" s="279" t="s">
        <v>585</v>
      </c>
    </row>
    <row r="77" spans="1:16" ht="13.5">
      <c r="A77" s="190" t="s">
        <v>546</v>
      </c>
      <c r="B77" s="277">
        <v>5683913</v>
      </c>
      <c r="C77" s="278">
        <v>836535</v>
      </c>
      <c r="D77" s="278">
        <v>688551</v>
      </c>
      <c r="E77" s="278">
        <v>15433</v>
      </c>
      <c r="F77" s="278">
        <v>74073</v>
      </c>
      <c r="G77" s="278">
        <v>322026</v>
      </c>
      <c r="H77" s="278">
        <v>1163110</v>
      </c>
      <c r="I77" s="285" t="s">
        <v>585</v>
      </c>
      <c r="J77" s="285" t="s">
        <v>585</v>
      </c>
      <c r="K77" s="113">
        <v>489582</v>
      </c>
      <c r="L77" s="113">
        <v>404901</v>
      </c>
      <c r="M77" s="113">
        <v>470</v>
      </c>
      <c r="N77" s="285" t="s">
        <v>585</v>
      </c>
      <c r="O77" s="113">
        <v>482641</v>
      </c>
      <c r="P77" s="279" t="s">
        <v>585</v>
      </c>
    </row>
    <row r="78" spans="1:16" ht="13.5">
      <c r="A78" s="190" t="s">
        <v>547</v>
      </c>
      <c r="B78" s="277">
        <v>7319025</v>
      </c>
      <c r="C78" s="278">
        <v>1282805</v>
      </c>
      <c r="D78" s="278">
        <v>980088</v>
      </c>
      <c r="E78" s="278">
        <v>84318</v>
      </c>
      <c r="F78" s="278">
        <v>316061</v>
      </c>
      <c r="G78" s="278">
        <v>757328</v>
      </c>
      <c r="H78" s="278">
        <v>2372393</v>
      </c>
      <c r="I78" s="285" t="s">
        <v>585</v>
      </c>
      <c r="J78" s="285" t="s">
        <v>585</v>
      </c>
      <c r="K78" s="113">
        <v>183472</v>
      </c>
      <c r="L78" s="113">
        <v>218455</v>
      </c>
      <c r="M78" s="113">
        <v>60</v>
      </c>
      <c r="N78" s="285" t="s">
        <v>585</v>
      </c>
      <c r="O78" s="113">
        <v>192464</v>
      </c>
      <c r="P78" s="279" t="s">
        <v>585</v>
      </c>
    </row>
    <row r="79" spans="1:16" ht="13.5">
      <c r="A79" s="190" t="s">
        <v>548</v>
      </c>
      <c r="B79" s="277">
        <v>2157682</v>
      </c>
      <c r="C79" s="278">
        <v>329215</v>
      </c>
      <c r="D79" s="278">
        <v>223485</v>
      </c>
      <c r="E79" s="278">
        <v>5704</v>
      </c>
      <c r="F79" s="278">
        <v>44325</v>
      </c>
      <c r="G79" s="278">
        <v>128270</v>
      </c>
      <c r="H79" s="278">
        <v>898961</v>
      </c>
      <c r="I79" s="285" t="s">
        <v>585</v>
      </c>
      <c r="J79" s="285" t="s">
        <v>585</v>
      </c>
      <c r="K79" s="113">
        <v>164966</v>
      </c>
      <c r="L79" s="113">
        <v>1190</v>
      </c>
      <c r="M79" s="113">
        <v>50</v>
      </c>
      <c r="N79" s="285" t="s">
        <v>585</v>
      </c>
      <c r="O79" s="113">
        <v>251864</v>
      </c>
      <c r="P79" s="279" t="s">
        <v>585</v>
      </c>
    </row>
    <row r="80" spans="1:16" ht="13.5">
      <c r="A80" s="190" t="s">
        <v>549</v>
      </c>
      <c r="B80" s="277">
        <v>1229856</v>
      </c>
      <c r="C80" s="278">
        <v>286091</v>
      </c>
      <c r="D80" s="278">
        <v>236309</v>
      </c>
      <c r="E80" s="278">
        <v>7249</v>
      </c>
      <c r="F80" s="278">
        <v>42846</v>
      </c>
      <c r="G80" s="278">
        <v>127118</v>
      </c>
      <c r="H80" s="278">
        <v>154258</v>
      </c>
      <c r="I80" s="285" t="s">
        <v>585</v>
      </c>
      <c r="J80" s="285" t="s">
        <v>585</v>
      </c>
      <c r="K80" s="113">
        <v>213797</v>
      </c>
      <c r="L80" s="113">
        <v>327044</v>
      </c>
      <c r="M80" s="113">
        <v>110</v>
      </c>
      <c r="N80" s="285" t="s">
        <v>585</v>
      </c>
      <c r="O80" s="113">
        <v>96575</v>
      </c>
      <c r="P80" s="279" t="s">
        <v>585</v>
      </c>
    </row>
    <row r="81" spans="1:16" ht="13.5">
      <c r="A81" s="193" t="s">
        <v>110</v>
      </c>
      <c r="B81" s="250">
        <f aca="true" t="shared" si="7" ref="B81:H81">SUM(B82:B84)</f>
        <v>13440727</v>
      </c>
      <c r="C81" s="133">
        <f t="shared" si="7"/>
        <v>2603621</v>
      </c>
      <c r="D81" s="133">
        <f t="shared" si="7"/>
        <v>2190430</v>
      </c>
      <c r="E81" s="133">
        <f t="shared" si="7"/>
        <v>27034</v>
      </c>
      <c r="F81" s="133">
        <f t="shared" si="7"/>
        <v>386772</v>
      </c>
      <c r="G81" s="133">
        <f t="shared" si="7"/>
        <v>851891</v>
      </c>
      <c r="H81" s="133">
        <f t="shared" si="7"/>
        <v>3358911</v>
      </c>
      <c r="I81" s="285" t="s">
        <v>635</v>
      </c>
      <c r="J81" s="285" t="s">
        <v>635</v>
      </c>
      <c r="K81" s="133">
        <f>SUM(K82:K84)</f>
        <v>1679271</v>
      </c>
      <c r="L81" s="133">
        <f>SUM(L82:L84)</f>
        <v>812458</v>
      </c>
      <c r="M81" s="133">
        <f>SUM(M82:M84)</f>
        <v>409466</v>
      </c>
      <c r="N81" s="133">
        <f>SUM(N82:N84)</f>
        <v>5340</v>
      </c>
      <c r="O81" s="133">
        <f>SUM(O82:O84)</f>
        <v>1096402</v>
      </c>
      <c r="P81" s="279" t="s">
        <v>636</v>
      </c>
    </row>
    <row r="82" spans="1:16" ht="13.5">
      <c r="A82" s="190" t="s">
        <v>550</v>
      </c>
      <c r="B82" s="277">
        <v>9807303</v>
      </c>
      <c r="C82" s="278">
        <v>2041486</v>
      </c>
      <c r="D82" s="278">
        <v>1362479</v>
      </c>
      <c r="E82" s="278">
        <v>17570</v>
      </c>
      <c r="F82" s="278">
        <v>366366</v>
      </c>
      <c r="G82" s="278">
        <v>598765</v>
      </c>
      <c r="H82" s="278">
        <v>2555149</v>
      </c>
      <c r="I82" s="278">
        <v>2240</v>
      </c>
      <c r="J82" s="285" t="s">
        <v>636</v>
      </c>
      <c r="K82" s="278">
        <v>1156647</v>
      </c>
      <c r="L82" s="278">
        <v>698423</v>
      </c>
      <c r="M82" s="278">
        <v>409436</v>
      </c>
      <c r="N82" s="278">
        <v>240</v>
      </c>
      <c r="O82" s="278">
        <v>598502</v>
      </c>
      <c r="P82" s="279" t="s">
        <v>636</v>
      </c>
    </row>
    <row r="83" spans="1:16" ht="13.5">
      <c r="A83" s="190" t="s">
        <v>551</v>
      </c>
      <c r="B83" s="277">
        <v>1959432</v>
      </c>
      <c r="C83" s="278">
        <v>278888</v>
      </c>
      <c r="D83" s="278">
        <v>472832</v>
      </c>
      <c r="E83" s="278">
        <v>2617</v>
      </c>
      <c r="F83" s="278">
        <v>12091</v>
      </c>
      <c r="G83" s="278">
        <v>125172</v>
      </c>
      <c r="H83" s="278">
        <v>408425</v>
      </c>
      <c r="I83" s="278">
        <v>16891</v>
      </c>
      <c r="J83" s="285" t="s">
        <v>636</v>
      </c>
      <c r="K83" s="278">
        <v>303817</v>
      </c>
      <c r="L83" s="278">
        <v>90955</v>
      </c>
      <c r="M83" s="285" t="s">
        <v>636</v>
      </c>
      <c r="N83" s="285" t="s">
        <v>636</v>
      </c>
      <c r="O83" s="278">
        <v>247744</v>
      </c>
      <c r="P83" s="279" t="s">
        <v>636</v>
      </c>
    </row>
    <row r="84" spans="1:16" ht="13.5">
      <c r="A84" s="192" t="s">
        <v>552</v>
      </c>
      <c r="B84" s="282">
        <v>1673992</v>
      </c>
      <c r="C84" s="283">
        <v>283247</v>
      </c>
      <c r="D84" s="283">
        <v>355119</v>
      </c>
      <c r="E84" s="283">
        <v>6847</v>
      </c>
      <c r="F84" s="283">
        <v>8315</v>
      </c>
      <c r="G84" s="283">
        <v>127954</v>
      </c>
      <c r="H84" s="283">
        <v>395337</v>
      </c>
      <c r="I84" s="286" t="s">
        <v>636</v>
      </c>
      <c r="J84" s="286" t="s">
        <v>636</v>
      </c>
      <c r="K84" s="283">
        <v>218807</v>
      </c>
      <c r="L84" s="283">
        <v>23080</v>
      </c>
      <c r="M84" s="283">
        <v>30</v>
      </c>
      <c r="N84" s="283">
        <v>5100</v>
      </c>
      <c r="O84" s="283">
        <v>250156</v>
      </c>
      <c r="P84" s="284" t="s">
        <v>636</v>
      </c>
    </row>
    <row r="85" spans="7:14" ht="13.5">
      <c r="G85" s="20"/>
      <c r="N85" s="174" t="s">
        <v>128</v>
      </c>
    </row>
    <row r="86" ht="13.5">
      <c r="G86" s="20"/>
    </row>
    <row r="87" ht="13.5">
      <c r="G87" s="20"/>
    </row>
    <row r="88" ht="13.5">
      <c r="G88" s="20"/>
    </row>
    <row r="89" ht="13.5">
      <c r="G89" s="20"/>
    </row>
    <row r="90" ht="13.5">
      <c r="G90" s="20"/>
    </row>
    <row r="91" ht="13.5">
      <c r="G91" s="20"/>
    </row>
    <row r="92" ht="13.5">
      <c r="G92" s="20"/>
    </row>
    <row r="93" ht="13.5">
      <c r="G93" s="20"/>
    </row>
    <row r="94" ht="13.5">
      <c r="G94" s="20"/>
    </row>
    <row r="95" ht="13.5">
      <c r="G95" s="20"/>
    </row>
    <row r="96" ht="13.5">
      <c r="G96" s="20"/>
    </row>
    <row r="97" ht="13.5">
      <c r="G97" s="20"/>
    </row>
    <row r="98" ht="13.5">
      <c r="G98" s="20"/>
    </row>
    <row r="99" ht="13.5">
      <c r="G99" s="20"/>
    </row>
    <row r="100" ht="13.5">
      <c r="G100" s="20"/>
    </row>
    <row r="101" ht="13.5">
      <c r="G101" s="20"/>
    </row>
    <row r="102" ht="13.5">
      <c r="G102" s="20"/>
    </row>
    <row r="103" ht="13.5">
      <c r="G103" s="20"/>
    </row>
    <row r="104" ht="13.5">
      <c r="G104" s="20"/>
    </row>
    <row r="105" ht="13.5">
      <c r="G105" s="20"/>
    </row>
    <row r="106" ht="13.5">
      <c r="G106" s="20"/>
    </row>
    <row r="107" ht="13.5">
      <c r="G107" s="20"/>
    </row>
    <row r="108" ht="13.5">
      <c r="G108" s="20"/>
    </row>
    <row r="109" ht="13.5">
      <c r="G109" s="20"/>
    </row>
    <row r="110" ht="13.5">
      <c r="G110" s="20"/>
    </row>
    <row r="111" ht="13.5">
      <c r="G111" s="20"/>
    </row>
    <row r="112" ht="13.5">
      <c r="G112" s="20"/>
    </row>
    <row r="113" ht="13.5">
      <c r="G113" s="20"/>
    </row>
    <row r="114" ht="13.5">
      <c r="G114" s="20"/>
    </row>
    <row r="115" ht="13.5">
      <c r="G115" s="20"/>
    </row>
    <row r="116" ht="13.5">
      <c r="G116" s="20"/>
    </row>
    <row r="117" ht="13.5">
      <c r="G117" s="20"/>
    </row>
    <row r="118" ht="13.5">
      <c r="G118" s="20"/>
    </row>
    <row r="119" ht="13.5">
      <c r="G119" s="20"/>
    </row>
    <row r="120" ht="13.5">
      <c r="G120" s="20"/>
    </row>
    <row r="121" ht="13.5">
      <c r="G121" s="20"/>
    </row>
    <row r="122" ht="13.5">
      <c r="G122" s="20"/>
    </row>
    <row r="123" ht="13.5">
      <c r="G123" s="20"/>
    </row>
    <row r="124" ht="13.5">
      <c r="G124" s="20"/>
    </row>
    <row r="125" ht="13.5">
      <c r="G125" s="20"/>
    </row>
    <row r="126" ht="13.5">
      <c r="G126" s="20"/>
    </row>
    <row r="127" ht="13.5">
      <c r="G127" s="20"/>
    </row>
    <row r="128" ht="13.5">
      <c r="G128" s="20"/>
    </row>
    <row r="129" ht="13.5">
      <c r="G129" s="20"/>
    </row>
    <row r="130" ht="13.5">
      <c r="G130" s="20"/>
    </row>
    <row r="131" ht="13.5">
      <c r="G131" s="20"/>
    </row>
    <row r="132" ht="13.5">
      <c r="G132" s="20"/>
    </row>
    <row r="133" ht="13.5">
      <c r="G133" s="20"/>
    </row>
    <row r="134" ht="13.5">
      <c r="G134" s="20"/>
    </row>
    <row r="135" ht="13.5">
      <c r="G135" s="20"/>
    </row>
    <row r="136" ht="13.5">
      <c r="G136" s="20"/>
    </row>
    <row r="137" ht="13.5">
      <c r="G137" s="20"/>
    </row>
    <row r="138" ht="13.5">
      <c r="G138" s="20"/>
    </row>
    <row r="139" ht="13.5">
      <c r="G139" s="20"/>
    </row>
    <row r="140" ht="13.5">
      <c r="G140" s="20"/>
    </row>
    <row r="141" ht="13.5">
      <c r="G141" s="20"/>
    </row>
    <row r="142" ht="13.5">
      <c r="G142" s="20"/>
    </row>
    <row r="143" ht="13.5">
      <c r="G143" s="20"/>
    </row>
    <row r="144" ht="13.5">
      <c r="G144" s="20"/>
    </row>
    <row r="145" ht="13.5">
      <c r="G145" s="20"/>
    </row>
    <row r="146" ht="13.5">
      <c r="G146" s="20"/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5" r:id="rId2"/>
  <rowBreaks count="1" manualBreakCount="1">
    <brk id="60" max="15" man="1"/>
  </rowBreaks>
  <colBreaks count="1" manualBreakCount="1">
    <brk id="7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2003-03-06T04:30:05Z</cp:lastPrinted>
  <dcterms:created xsi:type="dcterms:W3CDTF">1998-07-07T11:47:56Z</dcterms:created>
  <dcterms:modified xsi:type="dcterms:W3CDTF">2009-02-05T00:04:27Z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