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Localuser\14 H27産業連関表\06 HP掲載\分析ツール\"/>
    </mc:Choice>
  </mc:AlternateContent>
  <bookViews>
    <workbookView xWindow="-15" yWindow="-15" windowWidth="7650" windowHeight="9090" tabRatio="898"/>
  </bookViews>
  <sheets>
    <sheet name="【はじめに】" sheetId="33183" r:id="rId1"/>
    <sheet name="【使い方】" sheetId="33192" r:id="rId2"/>
    <sheet name="Ⅰフロー図" sheetId="33186" r:id="rId3"/>
    <sheet name="Ⅱ入力シート" sheetId="33185" r:id="rId4"/>
    <sheet name="部門分類表" sheetId="33197" r:id="rId5"/>
    <sheet name="Ⅲ一次波及" sheetId="16" r:id="rId6"/>
    <sheet name="Ⅳ一次附属" sheetId="33184" r:id="rId7"/>
    <sheet name="Ⅴ二次波及" sheetId="33181" r:id="rId8"/>
    <sheet name="【最終結果】" sheetId="33196" r:id="rId9"/>
    <sheet name="Ⅵ取引基本表" sheetId="2" r:id="rId10"/>
    <sheet name="Ⅶ投入係数表" sheetId="33180" r:id="rId11"/>
    <sheet name="Ⅷ逆行列係数表" sheetId="3" r:id="rId12"/>
    <sheet name="Ⅸ自給率" sheetId="4" r:id="rId13"/>
    <sheet name="Ⅹ雇用者所得率・雇用者数" sheetId="1" r:id="rId14"/>
    <sheet name="Ⅺ民間消費支出" sheetId="33182" r:id="rId15"/>
  </sheets>
  <definedNames>
    <definedName name="_xlnm._FilterDatabase" localSheetId="4" hidden="1">部門分類表!$A$5:$K$5</definedName>
    <definedName name="_xlnm.Print_Area" localSheetId="0">【はじめに】!$A$1:$M$54</definedName>
    <definedName name="_xlnm.Print_Area" localSheetId="8">【最終結果】!$B$1:$H$42</definedName>
    <definedName name="_xlnm.Print_Area" localSheetId="1">【使い方】!$A$1:$S$157</definedName>
    <definedName name="_xlnm.Print_Area" localSheetId="2">Ⅰフロー図!$A$1:$N$24</definedName>
    <definedName name="_xlnm.Print_Area" localSheetId="3">Ⅱ入力シート!$A$1:$Z$78</definedName>
    <definedName name="_xlnm.Print_Area" localSheetId="5">Ⅲ一次波及!$A$1:$BD$48</definedName>
    <definedName name="_xlnm.Print_Area" localSheetId="6">Ⅳ一次附属!$A$1:$AO$113</definedName>
    <definedName name="_xlnm.Print_Area" localSheetId="7">Ⅴ二次波及!$A$1:$CB$44</definedName>
    <definedName name="_xlnm.Print_Area" localSheetId="9">Ⅵ取引基本表!$A$1:$AZ$53</definedName>
    <definedName name="_xlnm.Print_Area" localSheetId="10">Ⅶ投入係数表!$A$1:$AO$53</definedName>
    <definedName name="_xlnm.Print_Area" localSheetId="11">Ⅷ逆行列係数表!$A$1:$AP$46</definedName>
    <definedName name="_xlnm.Print_Area" localSheetId="12">Ⅸ自給率!$A$1:$F$44</definedName>
    <definedName name="_xlnm.Print_Area" localSheetId="13">Ⅹ雇用者所得率・雇用者数!$A$1:$I$43</definedName>
    <definedName name="_xlnm.Print_Area" localSheetId="14">Ⅺ民間消費支出!$A$1:$E$44</definedName>
    <definedName name="_xlnm.Print_Area" localSheetId="4">部門分類表!$A$1:$K$578</definedName>
    <definedName name="_xlnm.Print_Titles" localSheetId="5">Ⅲ一次波及!$A:$C</definedName>
    <definedName name="_xlnm.Print_Titles" localSheetId="7">Ⅴ二次波及!$A:$B</definedName>
    <definedName name="_xlnm.Print_Titles" localSheetId="9">Ⅵ取引基本表!$A:$B</definedName>
    <definedName name="_xlnm.Print_Titles" localSheetId="4">部門分類表!$3:$5</definedName>
    <definedName name="県民経済計算年報マスター">#REF!</definedName>
  </definedNames>
  <calcPr calcId="162913"/>
</workbook>
</file>

<file path=xl/calcChain.xml><?xml version="1.0" encoding="utf-8"?>
<calcChain xmlns="http://schemas.openxmlformats.org/spreadsheetml/2006/main">
  <c r="D12" i="1" l="1"/>
  <c r="F25" i="33185" l="1"/>
  <c r="H25" i="33185" s="1"/>
  <c r="D5" i="33196" s="1"/>
  <c r="L11" i="33181" l="1"/>
  <c r="H16" i="33192" l="1"/>
  <c r="H17" i="33192"/>
  <c r="H15" i="33192"/>
  <c r="H14" i="33192"/>
  <c r="H13" i="33192"/>
  <c r="H10" i="33192" l="1"/>
  <c r="D10" i="33192" l="1"/>
  <c r="BL6" i="33181" l="1"/>
  <c r="C47" i="33184"/>
  <c r="D6" i="1"/>
  <c r="D7" i="1"/>
  <c r="D8" i="1"/>
  <c r="D9" i="1"/>
  <c r="D10" i="1"/>
  <c r="D11"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5"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E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6" i="4"/>
  <c r="C43"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6" i="4"/>
  <c r="R5" i="33185" l="1"/>
  <c r="BV44" i="33181"/>
  <c r="BV43" i="33181"/>
  <c r="BV42" i="33181"/>
  <c r="BV41" i="33181"/>
  <c r="BV40" i="33181"/>
  <c r="BV39" i="33181"/>
  <c r="BT43" i="33181"/>
  <c r="BT42" i="33181"/>
  <c r="BT41" i="33181"/>
  <c r="BT40" i="33181"/>
  <c r="BJ43" i="33181"/>
  <c r="BI43" i="33181"/>
  <c r="BH43" i="33181"/>
  <c r="BG43" i="33181"/>
  <c r="BF43" i="33181"/>
  <c r="BE43" i="33181"/>
  <c r="BD43" i="33181"/>
  <c r="BC43" i="33181"/>
  <c r="BB43" i="33181"/>
  <c r="BA43" i="33181"/>
  <c r="AZ43" i="33181"/>
  <c r="AY43" i="33181"/>
  <c r="AX43" i="33181"/>
  <c r="AW43" i="33181"/>
  <c r="AV43" i="33181"/>
  <c r="AU43" i="33181"/>
  <c r="AT43" i="33181"/>
  <c r="AS43" i="33181"/>
  <c r="AR43" i="33181"/>
  <c r="AQ43" i="33181"/>
  <c r="AP43" i="33181"/>
  <c r="AO43" i="33181"/>
  <c r="AN43" i="33181"/>
  <c r="AM43" i="33181"/>
  <c r="AL43" i="33181"/>
  <c r="AK43" i="33181"/>
  <c r="AJ43" i="33181"/>
  <c r="AI43" i="33181"/>
  <c r="AH43" i="33181"/>
  <c r="AG43" i="33181"/>
  <c r="AF43" i="33181"/>
  <c r="AE43" i="33181"/>
  <c r="AD43" i="33181"/>
  <c r="AC43" i="33181"/>
  <c r="AB43" i="33181"/>
  <c r="AA43" i="33181"/>
  <c r="BJ42" i="33181"/>
  <c r="BI42" i="33181"/>
  <c r="BH42" i="33181"/>
  <c r="BG42" i="33181"/>
  <c r="BF42" i="33181"/>
  <c r="BE42" i="33181"/>
  <c r="BD42" i="33181"/>
  <c r="BC42" i="33181"/>
  <c r="BB42" i="33181"/>
  <c r="BA42" i="33181"/>
  <c r="AZ42" i="33181"/>
  <c r="AY42" i="33181"/>
  <c r="AX42" i="33181"/>
  <c r="AW42" i="33181"/>
  <c r="AV42" i="33181"/>
  <c r="AU42" i="33181"/>
  <c r="AT42" i="33181"/>
  <c r="AS42" i="33181"/>
  <c r="AR42" i="33181"/>
  <c r="AQ42" i="33181"/>
  <c r="AP42" i="33181"/>
  <c r="AO42" i="33181"/>
  <c r="AN42" i="33181"/>
  <c r="AM42" i="33181"/>
  <c r="AL42" i="33181"/>
  <c r="AK42" i="33181"/>
  <c r="AJ42" i="33181"/>
  <c r="AI42" i="33181"/>
  <c r="AH42" i="33181"/>
  <c r="AG42" i="33181"/>
  <c r="AF42" i="33181"/>
  <c r="AE42" i="33181"/>
  <c r="AD42" i="33181"/>
  <c r="AC42" i="33181"/>
  <c r="AB42" i="33181"/>
  <c r="AA42" i="33181"/>
  <c r="BJ41" i="33181"/>
  <c r="BI41" i="33181"/>
  <c r="BH41" i="33181"/>
  <c r="BG41" i="33181"/>
  <c r="BF41" i="33181"/>
  <c r="BE41" i="33181"/>
  <c r="BD41" i="33181"/>
  <c r="BC41" i="33181"/>
  <c r="BB41" i="33181"/>
  <c r="BA41" i="33181"/>
  <c r="AZ41" i="33181"/>
  <c r="AY41" i="33181"/>
  <c r="AX41" i="33181"/>
  <c r="AW41" i="33181"/>
  <c r="AV41" i="33181"/>
  <c r="AU41" i="33181"/>
  <c r="AT41" i="33181"/>
  <c r="AS41" i="33181"/>
  <c r="AR41" i="33181"/>
  <c r="AQ41" i="33181"/>
  <c r="AP41" i="33181"/>
  <c r="AO41" i="33181"/>
  <c r="AN41" i="33181"/>
  <c r="AM41" i="33181"/>
  <c r="AL41" i="33181"/>
  <c r="AK41" i="33181"/>
  <c r="AJ41" i="33181"/>
  <c r="AI41" i="33181"/>
  <c r="AH41" i="33181"/>
  <c r="AG41" i="33181"/>
  <c r="AF41" i="33181"/>
  <c r="AE41" i="33181"/>
  <c r="AD41" i="33181"/>
  <c r="AC41" i="33181"/>
  <c r="AB41" i="33181"/>
  <c r="AA41" i="33181"/>
  <c r="BJ40" i="33181"/>
  <c r="BI40" i="33181"/>
  <c r="BH40" i="33181"/>
  <c r="BG40" i="33181"/>
  <c r="BF40" i="33181"/>
  <c r="BE40" i="33181"/>
  <c r="BD40" i="33181"/>
  <c r="BC40" i="33181"/>
  <c r="BB40" i="33181"/>
  <c r="BA40" i="33181"/>
  <c r="AZ40" i="33181"/>
  <c r="AY40" i="33181"/>
  <c r="AX40" i="33181"/>
  <c r="AW40" i="33181"/>
  <c r="AV40" i="33181"/>
  <c r="AU40" i="33181"/>
  <c r="AT40" i="33181"/>
  <c r="AS40" i="33181"/>
  <c r="AR40" i="33181"/>
  <c r="AQ40" i="33181"/>
  <c r="AP40" i="33181"/>
  <c r="AO40" i="33181"/>
  <c r="AN40" i="33181"/>
  <c r="AM40" i="33181"/>
  <c r="AL40" i="33181"/>
  <c r="AK40" i="33181"/>
  <c r="AJ40" i="33181"/>
  <c r="AI40" i="33181"/>
  <c r="AH40" i="33181"/>
  <c r="AG40" i="33181"/>
  <c r="AF40" i="33181"/>
  <c r="AE40" i="33181"/>
  <c r="AD40" i="33181"/>
  <c r="AC40" i="33181"/>
  <c r="AB40" i="33181"/>
  <c r="AA40" i="33181"/>
  <c r="BJ39" i="33181"/>
  <c r="BI39" i="33181"/>
  <c r="BH39" i="33181"/>
  <c r="BG39" i="33181"/>
  <c r="BF39" i="33181"/>
  <c r="BE39" i="33181"/>
  <c r="BD39" i="33181"/>
  <c r="BC39" i="33181"/>
  <c r="BB39" i="33181"/>
  <c r="BA39" i="33181"/>
  <c r="AZ39" i="33181"/>
  <c r="AY39" i="33181"/>
  <c r="AX39" i="33181"/>
  <c r="AW39" i="33181"/>
  <c r="AV39" i="33181"/>
  <c r="AU39" i="33181"/>
  <c r="AT39" i="33181"/>
  <c r="AS39" i="33181"/>
  <c r="AR39" i="33181"/>
  <c r="AQ39" i="33181"/>
  <c r="AP39" i="33181"/>
  <c r="AO39" i="33181"/>
  <c r="AN39" i="33181"/>
  <c r="AM39" i="33181"/>
  <c r="AL39" i="33181"/>
  <c r="AK39" i="33181"/>
  <c r="AJ39" i="33181"/>
  <c r="AI39" i="33181"/>
  <c r="AH39" i="33181"/>
  <c r="AG39" i="33181"/>
  <c r="AF39" i="33181"/>
  <c r="AE39" i="33181"/>
  <c r="AD39" i="33181"/>
  <c r="AC39" i="33181"/>
  <c r="AB39" i="33181"/>
  <c r="AA39" i="33181"/>
  <c r="BJ38" i="33181"/>
  <c r="BI38" i="33181"/>
  <c r="BH38" i="33181"/>
  <c r="BG38" i="33181"/>
  <c r="BF38" i="33181"/>
  <c r="BE38" i="33181"/>
  <c r="BD38" i="33181"/>
  <c r="BC38" i="33181"/>
  <c r="BB38" i="33181"/>
  <c r="BA38" i="33181"/>
  <c r="AZ38" i="33181"/>
  <c r="AY38" i="33181"/>
  <c r="AX38" i="33181"/>
  <c r="AW38" i="33181"/>
  <c r="AV38" i="33181"/>
  <c r="AU38" i="33181"/>
  <c r="AT38" i="33181"/>
  <c r="AS38" i="33181"/>
  <c r="AR38" i="33181"/>
  <c r="AQ38" i="33181"/>
  <c r="AP38" i="33181"/>
  <c r="AO38" i="33181"/>
  <c r="AN38" i="33181"/>
  <c r="AM38" i="33181"/>
  <c r="AL38" i="33181"/>
  <c r="AK38" i="33181"/>
  <c r="AJ38" i="33181"/>
  <c r="AI38" i="33181"/>
  <c r="AH38" i="33181"/>
  <c r="AG38" i="33181"/>
  <c r="AF38" i="33181"/>
  <c r="AE38" i="33181"/>
  <c r="AD38" i="33181"/>
  <c r="AC38" i="33181"/>
  <c r="AB38" i="33181"/>
  <c r="AA38" i="33181"/>
  <c r="BJ37" i="33181"/>
  <c r="BI37" i="33181"/>
  <c r="BH37" i="33181"/>
  <c r="BG37" i="33181"/>
  <c r="BF37" i="33181"/>
  <c r="BE37" i="33181"/>
  <c r="BD37" i="33181"/>
  <c r="BC37" i="33181"/>
  <c r="BB37" i="33181"/>
  <c r="BA37" i="33181"/>
  <c r="AZ37" i="33181"/>
  <c r="AY37" i="33181"/>
  <c r="AX37" i="33181"/>
  <c r="AW37" i="33181"/>
  <c r="AV37" i="33181"/>
  <c r="AU37" i="33181"/>
  <c r="AT37" i="33181"/>
  <c r="AS37" i="33181"/>
  <c r="AR37" i="33181"/>
  <c r="AQ37" i="33181"/>
  <c r="AP37" i="33181"/>
  <c r="AO37" i="33181"/>
  <c r="AN37" i="33181"/>
  <c r="AM37" i="33181"/>
  <c r="AL37" i="33181"/>
  <c r="AK37" i="33181"/>
  <c r="AJ37" i="33181"/>
  <c r="AI37" i="33181"/>
  <c r="AH37" i="33181"/>
  <c r="AG37" i="33181"/>
  <c r="AF37" i="33181"/>
  <c r="AE37" i="33181"/>
  <c r="AD37" i="33181"/>
  <c r="AC37" i="33181"/>
  <c r="AB37" i="33181"/>
  <c r="AA37" i="33181"/>
  <c r="BJ36" i="33181"/>
  <c r="BI36" i="33181"/>
  <c r="BH36" i="33181"/>
  <c r="BG36" i="33181"/>
  <c r="BF36" i="33181"/>
  <c r="BE36" i="33181"/>
  <c r="BD36" i="33181"/>
  <c r="BC36" i="33181"/>
  <c r="BB36" i="33181"/>
  <c r="BA36" i="33181"/>
  <c r="AZ36" i="33181"/>
  <c r="AY36" i="33181"/>
  <c r="AX36" i="33181"/>
  <c r="AW36" i="33181"/>
  <c r="AV36" i="33181"/>
  <c r="AU36" i="33181"/>
  <c r="AT36" i="33181"/>
  <c r="AS36" i="33181"/>
  <c r="AR36" i="33181"/>
  <c r="AQ36" i="33181"/>
  <c r="AP36" i="33181"/>
  <c r="AO36" i="33181"/>
  <c r="AN36" i="33181"/>
  <c r="AM36" i="33181"/>
  <c r="AL36" i="33181"/>
  <c r="AK36" i="33181"/>
  <c r="AJ36" i="33181"/>
  <c r="AI36" i="33181"/>
  <c r="AH36" i="33181"/>
  <c r="AG36" i="33181"/>
  <c r="AF36" i="33181"/>
  <c r="AE36" i="33181"/>
  <c r="AD36" i="33181"/>
  <c r="AC36" i="33181"/>
  <c r="AB36" i="33181"/>
  <c r="AA36" i="33181"/>
  <c r="BJ35" i="33181"/>
  <c r="BI35" i="33181"/>
  <c r="BH35" i="33181"/>
  <c r="BG35" i="33181"/>
  <c r="BF35" i="33181"/>
  <c r="BE35" i="33181"/>
  <c r="BD35" i="33181"/>
  <c r="BC35" i="33181"/>
  <c r="BB35" i="33181"/>
  <c r="BA35" i="33181"/>
  <c r="AZ35" i="33181"/>
  <c r="AY35" i="33181"/>
  <c r="AX35" i="33181"/>
  <c r="AW35" i="33181"/>
  <c r="AV35" i="33181"/>
  <c r="AU35" i="33181"/>
  <c r="AT35" i="33181"/>
  <c r="AS35" i="33181"/>
  <c r="AR35" i="33181"/>
  <c r="AQ35" i="33181"/>
  <c r="AP35" i="33181"/>
  <c r="AO35" i="33181"/>
  <c r="AN35" i="33181"/>
  <c r="AM35" i="33181"/>
  <c r="AL35" i="33181"/>
  <c r="AK35" i="33181"/>
  <c r="AJ35" i="33181"/>
  <c r="AI35" i="33181"/>
  <c r="AH35" i="33181"/>
  <c r="AG35" i="33181"/>
  <c r="AF35" i="33181"/>
  <c r="AE35" i="33181"/>
  <c r="AD35" i="33181"/>
  <c r="AC35" i="33181"/>
  <c r="AB35" i="33181"/>
  <c r="AA35" i="33181"/>
  <c r="BJ34" i="33181"/>
  <c r="BI34" i="33181"/>
  <c r="BH34" i="33181"/>
  <c r="BG34" i="33181"/>
  <c r="BF34" i="33181"/>
  <c r="BE34" i="33181"/>
  <c r="BD34" i="33181"/>
  <c r="BC34" i="33181"/>
  <c r="BB34" i="33181"/>
  <c r="BA34" i="33181"/>
  <c r="AZ34" i="33181"/>
  <c r="AY34" i="33181"/>
  <c r="AX34" i="33181"/>
  <c r="AW34" i="33181"/>
  <c r="AV34" i="33181"/>
  <c r="AU34" i="33181"/>
  <c r="AT34" i="33181"/>
  <c r="AS34" i="33181"/>
  <c r="AR34" i="33181"/>
  <c r="AQ34" i="33181"/>
  <c r="AP34" i="33181"/>
  <c r="AO34" i="33181"/>
  <c r="AN34" i="33181"/>
  <c r="AM34" i="33181"/>
  <c r="AL34" i="33181"/>
  <c r="AK34" i="33181"/>
  <c r="AJ34" i="33181"/>
  <c r="AI34" i="33181"/>
  <c r="AH34" i="33181"/>
  <c r="AG34" i="33181"/>
  <c r="AF34" i="33181"/>
  <c r="AE34" i="33181"/>
  <c r="AD34" i="33181"/>
  <c r="AC34" i="33181"/>
  <c r="AB34" i="33181"/>
  <c r="AA34" i="33181"/>
  <c r="BJ33" i="33181"/>
  <c r="BI33" i="33181"/>
  <c r="BH33" i="33181"/>
  <c r="BG33" i="33181"/>
  <c r="BF33" i="33181"/>
  <c r="BE33" i="33181"/>
  <c r="BD33" i="33181"/>
  <c r="BC33" i="33181"/>
  <c r="BB33" i="33181"/>
  <c r="BA33" i="33181"/>
  <c r="AZ33" i="33181"/>
  <c r="AY33" i="33181"/>
  <c r="AX33" i="33181"/>
  <c r="AW33" i="33181"/>
  <c r="AV33" i="33181"/>
  <c r="AU33" i="33181"/>
  <c r="AT33" i="33181"/>
  <c r="AS33" i="33181"/>
  <c r="AR33" i="33181"/>
  <c r="AQ33" i="33181"/>
  <c r="AP33" i="33181"/>
  <c r="AO33" i="33181"/>
  <c r="AN33" i="33181"/>
  <c r="AM33" i="33181"/>
  <c r="AL33" i="33181"/>
  <c r="AK33" i="33181"/>
  <c r="AJ33" i="33181"/>
  <c r="AI33" i="33181"/>
  <c r="AH33" i="33181"/>
  <c r="AG33" i="33181"/>
  <c r="AF33" i="33181"/>
  <c r="AE33" i="33181"/>
  <c r="AD33" i="33181"/>
  <c r="AC33" i="33181"/>
  <c r="AB33" i="33181"/>
  <c r="AA33" i="33181"/>
  <c r="BJ32" i="33181"/>
  <c r="BI32" i="33181"/>
  <c r="BH32" i="33181"/>
  <c r="BG32" i="33181"/>
  <c r="BF32" i="33181"/>
  <c r="BE32" i="33181"/>
  <c r="BD32" i="33181"/>
  <c r="BC32" i="33181"/>
  <c r="BB32" i="33181"/>
  <c r="BA32" i="33181"/>
  <c r="AZ32" i="33181"/>
  <c r="AY32" i="33181"/>
  <c r="AX32" i="33181"/>
  <c r="AW32" i="33181"/>
  <c r="AV32" i="33181"/>
  <c r="AU32" i="33181"/>
  <c r="AT32" i="33181"/>
  <c r="AS32" i="33181"/>
  <c r="AR32" i="33181"/>
  <c r="AQ32" i="33181"/>
  <c r="AP32" i="33181"/>
  <c r="AO32" i="33181"/>
  <c r="AN32" i="33181"/>
  <c r="AM32" i="33181"/>
  <c r="AL32" i="33181"/>
  <c r="AK32" i="33181"/>
  <c r="AJ32" i="33181"/>
  <c r="AI32" i="33181"/>
  <c r="AH32" i="33181"/>
  <c r="AG32" i="33181"/>
  <c r="AF32" i="33181"/>
  <c r="AE32" i="33181"/>
  <c r="AD32" i="33181"/>
  <c r="AC32" i="33181"/>
  <c r="AB32" i="33181"/>
  <c r="AA32" i="33181"/>
  <c r="BJ31" i="33181"/>
  <c r="BI31" i="33181"/>
  <c r="BH31" i="33181"/>
  <c r="BG31" i="33181"/>
  <c r="BF31" i="33181"/>
  <c r="BE31" i="33181"/>
  <c r="BD31" i="33181"/>
  <c r="BC31" i="33181"/>
  <c r="BB31" i="33181"/>
  <c r="BA31" i="33181"/>
  <c r="AZ31" i="33181"/>
  <c r="AY31" i="33181"/>
  <c r="AX31" i="33181"/>
  <c r="AW31" i="33181"/>
  <c r="AV31" i="33181"/>
  <c r="AU31" i="33181"/>
  <c r="AT31" i="33181"/>
  <c r="AS31" i="33181"/>
  <c r="AR31" i="33181"/>
  <c r="AQ31" i="33181"/>
  <c r="AP31" i="33181"/>
  <c r="AO31" i="33181"/>
  <c r="AN31" i="33181"/>
  <c r="AM31" i="33181"/>
  <c r="AL31" i="33181"/>
  <c r="AK31" i="33181"/>
  <c r="AJ31" i="33181"/>
  <c r="AI31" i="33181"/>
  <c r="AH31" i="33181"/>
  <c r="AG31" i="33181"/>
  <c r="AF31" i="33181"/>
  <c r="AE31" i="33181"/>
  <c r="AD31" i="33181"/>
  <c r="AC31" i="33181"/>
  <c r="AB31" i="33181"/>
  <c r="AA31" i="33181"/>
  <c r="BJ30" i="33181"/>
  <c r="BI30" i="33181"/>
  <c r="BH30" i="33181"/>
  <c r="BG30" i="33181"/>
  <c r="BF30" i="33181"/>
  <c r="BE30" i="33181"/>
  <c r="BD30" i="33181"/>
  <c r="BC30" i="33181"/>
  <c r="BB30" i="33181"/>
  <c r="BA30" i="33181"/>
  <c r="AZ30" i="33181"/>
  <c r="AY30" i="33181"/>
  <c r="AX30" i="33181"/>
  <c r="AW30" i="33181"/>
  <c r="AV30" i="33181"/>
  <c r="AU30" i="33181"/>
  <c r="AT30" i="33181"/>
  <c r="AS30" i="33181"/>
  <c r="AR30" i="33181"/>
  <c r="AQ30" i="33181"/>
  <c r="AP30" i="33181"/>
  <c r="AO30" i="33181"/>
  <c r="AN30" i="33181"/>
  <c r="AM30" i="33181"/>
  <c r="AL30" i="33181"/>
  <c r="AK30" i="33181"/>
  <c r="AJ30" i="33181"/>
  <c r="AI30" i="33181"/>
  <c r="AH30" i="33181"/>
  <c r="AG30" i="33181"/>
  <c r="AF30" i="33181"/>
  <c r="AE30" i="33181"/>
  <c r="AD30" i="33181"/>
  <c r="AC30" i="33181"/>
  <c r="AB30" i="33181"/>
  <c r="AA30" i="33181"/>
  <c r="BJ29" i="33181"/>
  <c r="BI29" i="33181"/>
  <c r="BH29" i="33181"/>
  <c r="BG29" i="33181"/>
  <c r="BF29" i="33181"/>
  <c r="BE29" i="33181"/>
  <c r="BD29" i="33181"/>
  <c r="BC29" i="33181"/>
  <c r="BB29" i="33181"/>
  <c r="BA29" i="33181"/>
  <c r="AZ29" i="33181"/>
  <c r="AY29" i="33181"/>
  <c r="AX29" i="33181"/>
  <c r="AW29" i="33181"/>
  <c r="AV29" i="33181"/>
  <c r="AU29" i="33181"/>
  <c r="AT29" i="33181"/>
  <c r="AS29" i="33181"/>
  <c r="AR29" i="33181"/>
  <c r="AQ29" i="33181"/>
  <c r="AP29" i="33181"/>
  <c r="AO29" i="33181"/>
  <c r="AN29" i="33181"/>
  <c r="AM29" i="33181"/>
  <c r="AL29" i="33181"/>
  <c r="AK29" i="33181"/>
  <c r="AJ29" i="33181"/>
  <c r="AI29" i="33181"/>
  <c r="AH29" i="33181"/>
  <c r="AG29" i="33181"/>
  <c r="AF29" i="33181"/>
  <c r="AE29" i="33181"/>
  <c r="AD29" i="33181"/>
  <c r="AC29" i="33181"/>
  <c r="AB29" i="33181"/>
  <c r="AA29" i="33181"/>
  <c r="BJ28" i="33181"/>
  <c r="BI28" i="33181"/>
  <c r="BH28" i="33181"/>
  <c r="BG28" i="33181"/>
  <c r="BF28" i="33181"/>
  <c r="BE28" i="33181"/>
  <c r="BD28" i="33181"/>
  <c r="BC28" i="33181"/>
  <c r="BB28" i="33181"/>
  <c r="BA28" i="33181"/>
  <c r="AZ28" i="33181"/>
  <c r="AY28" i="33181"/>
  <c r="AX28" i="33181"/>
  <c r="AW28" i="33181"/>
  <c r="AV28" i="33181"/>
  <c r="AU28" i="33181"/>
  <c r="AT28" i="33181"/>
  <c r="AS28" i="33181"/>
  <c r="AR28" i="33181"/>
  <c r="AQ28" i="33181"/>
  <c r="AP28" i="33181"/>
  <c r="AO28" i="33181"/>
  <c r="AN28" i="33181"/>
  <c r="AM28" i="33181"/>
  <c r="AL28" i="33181"/>
  <c r="AK28" i="33181"/>
  <c r="AJ28" i="33181"/>
  <c r="AI28" i="33181"/>
  <c r="AH28" i="33181"/>
  <c r="AG28" i="33181"/>
  <c r="AF28" i="33181"/>
  <c r="AE28" i="33181"/>
  <c r="AD28" i="33181"/>
  <c r="AC28" i="33181"/>
  <c r="AB28" i="33181"/>
  <c r="AA28" i="33181"/>
  <c r="BJ27" i="33181"/>
  <c r="BI27" i="33181"/>
  <c r="BH27" i="33181"/>
  <c r="BG27" i="33181"/>
  <c r="BF27" i="33181"/>
  <c r="BE27" i="33181"/>
  <c r="BD27" i="33181"/>
  <c r="BC27" i="33181"/>
  <c r="BB27" i="33181"/>
  <c r="BA27" i="33181"/>
  <c r="AZ27" i="33181"/>
  <c r="AY27" i="33181"/>
  <c r="AX27" i="33181"/>
  <c r="AW27" i="33181"/>
  <c r="AV27" i="33181"/>
  <c r="AU27" i="33181"/>
  <c r="AT27" i="33181"/>
  <c r="AS27" i="33181"/>
  <c r="AR27" i="33181"/>
  <c r="AQ27" i="33181"/>
  <c r="AP27" i="33181"/>
  <c r="AO27" i="33181"/>
  <c r="AN27" i="33181"/>
  <c r="AM27" i="33181"/>
  <c r="AL27" i="33181"/>
  <c r="AK27" i="33181"/>
  <c r="AJ27" i="33181"/>
  <c r="AI27" i="33181"/>
  <c r="AH27" i="33181"/>
  <c r="AG27" i="33181"/>
  <c r="AF27" i="33181"/>
  <c r="AE27" i="33181"/>
  <c r="AD27" i="33181"/>
  <c r="AC27" i="33181"/>
  <c r="AB27" i="33181"/>
  <c r="AA27" i="33181"/>
  <c r="BJ26" i="33181"/>
  <c r="BI26" i="33181"/>
  <c r="BH26" i="33181"/>
  <c r="BG26" i="33181"/>
  <c r="BF26" i="33181"/>
  <c r="BE26" i="33181"/>
  <c r="BD26" i="33181"/>
  <c r="BC26" i="33181"/>
  <c r="BB26" i="33181"/>
  <c r="BA26" i="33181"/>
  <c r="AZ26" i="33181"/>
  <c r="AY26" i="33181"/>
  <c r="AX26" i="33181"/>
  <c r="AW26" i="33181"/>
  <c r="AV26" i="33181"/>
  <c r="AU26" i="33181"/>
  <c r="AT26" i="33181"/>
  <c r="AS26" i="33181"/>
  <c r="AR26" i="33181"/>
  <c r="AQ26" i="33181"/>
  <c r="AP26" i="33181"/>
  <c r="AO26" i="33181"/>
  <c r="AN26" i="33181"/>
  <c r="AM26" i="33181"/>
  <c r="AL26" i="33181"/>
  <c r="AK26" i="33181"/>
  <c r="AJ26" i="33181"/>
  <c r="AI26" i="33181"/>
  <c r="AH26" i="33181"/>
  <c r="AG26" i="33181"/>
  <c r="AF26" i="33181"/>
  <c r="AE26" i="33181"/>
  <c r="AD26" i="33181"/>
  <c r="AC26" i="33181"/>
  <c r="AB26" i="33181"/>
  <c r="AA26" i="33181"/>
  <c r="BJ25" i="33181"/>
  <c r="BI25" i="33181"/>
  <c r="BH25" i="33181"/>
  <c r="BG25" i="33181"/>
  <c r="BF25" i="33181"/>
  <c r="BE25" i="33181"/>
  <c r="BD25" i="33181"/>
  <c r="BC25" i="33181"/>
  <c r="BB25" i="33181"/>
  <c r="BA25" i="33181"/>
  <c r="AZ25" i="33181"/>
  <c r="AY25" i="33181"/>
  <c r="AX25" i="33181"/>
  <c r="AW25" i="33181"/>
  <c r="AV25" i="33181"/>
  <c r="AU25" i="33181"/>
  <c r="AT25" i="33181"/>
  <c r="AS25" i="33181"/>
  <c r="AR25" i="33181"/>
  <c r="AQ25" i="33181"/>
  <c r="AP25" i="33181"/>
  <c r="AO25" i="33181"/>
  <c r="AN25" i="33181"/>
  <c r="AM25" i="33181"/>
  <c r="AL25" i="33181"/>
  <c r="AK25" i="33181"/>
  <c r="AJ25" i="33181"/>
  <c r="AI25" i="33181"/>
  <c r="AH25" i="33181"/>
  <c r="AG25" i="33181"/>
  <c r="AF25" i="33181"/>
  <c r="AE25" i="33181"/>
  <c r="AD25" i="33181"/>
  <c r="AC25" i="33181"/>
  <c r="AB25" i="33181"/>
  <c r="AA25" i="33181"/>
  <c r="BJ24" i="33181"/>
  <c r="BI24" i="33181"/>
  <c r="BH24" i="33181"/>
  <c r="BG24" i="33181"/>
  <c r="BF24" i="33181"/>
  <c r="BE24" i="33181"/>
  <c r="BD24" i="33181"/>
  <c r="BC24" i="33181"/>
  <c r="BB24" i="33181"/>
  <c r="BA24" i="33181"/>
  <c r="AZ24" i="33181"/>
  <c r="AY24" i="33181"/>
  <c r="AX24" i="33181"/>
  <c r="AW24" i="33181"/>
  <c r="AV24" i="33181"/>
  <c r="AU24" i="33181"/>
  <c r="AT24" i="33181"/>
  <c r="AS24" i="33181"/>
  <c r="AR24" i="33181"/>
  <c r="AQ24" i="33181"/>
  <c r="AP24" i="33181"/>
  <c r="AO24" i="33181"/>
  <c r="AN24" i="33181"/>
  <c r="AM24" i="33181"/>
  <c r="AL24" i="33181"/>
  <c r="AK24" i="33181"/>
  <c r="AJ24" i="33181"/>
  <c r="AI24" i="33181"/>
  <c r="AH24" i="33181"/>
  <c r="AG24" i="33181"/>
  <c r="AF24" i="33181"/>
  <c r="AE24" i="33181"/>
  <c r="AD24" i="33181"/>
  <c r="AC24" i="33181"/>
  <c r="AB24" i="33181"/>
  <c r="AA24" i="33181"/>
  <c r="BJ23" i="33181"/>
  <c r="BI23" i="33181"/>
  <c r="BH23" i="33181"/>
  <c r="BG23" i="33181"/>
  <c r="BF23" i="33181"/>
  <c r="BE23" i="33181"/>
  <c r="BD23" i="33181"/>
  <c r="BC23" i="33181"/>
  <c r="BB23" i="33181"/>
  <c r="BA23" i="33181"/>
  <c r="AZ23" i="33181"/>
  <c r="AY23" i="33181"/>
  <c r="AX23" i="33181"/>
  <c r="AW23" i="33181"/>
  <c r="AV23" i="33181"/>
  <c r="AU23" i="33181"/>
  <c r="AT23" i="33181"/>
  <c r="AS23" i="33181"/>
  <c r="AR23" i="33181"/>
  <c r="AQ23" i="33181"/>
  <c r="AP23" i="33181"/>
  <c r="AO23" i="33181"/>
  <c r="AN23" i="33181"/>
  <c r="AM23" i="33181"/>
  <c r="AL23" i="33181"/>
  <c r="AK23" i="33181"/>
  <c r="AJ23" i="33181"/>
  <c r="AI23" i="33181"/>
  <c r="AH23" i="33181"/>
  <c r="AG23" i="33181"/>
  <c r="AF23" i="33181"/>
  <c r="AE23" i="33181"/>
  <c r="AD23" i="33181"/>
  <c r="AC23" i="33181"/>
  <c r="AB23" i="33181"/>
  <c r="AA23" i="33181"/>
  <c r="BJ22" i="33181"/>
  <c r="BI22" i="33181"/>
  <c r="BH22" i="33181"/>
  <c r="BG22" i="33181"/>
  <c r="BF22" i="33181"/>
  <c r="BE22" i="33181"/>
  <c r="BD22" i="33181"/>
  <c r="BC22" i="33181"/>
  <c r="BB22" i="33181"/>
  <c r="BA22" i="33181"/>
  <c r="AZ22" i="33181"/>
  <c r="AY22" i="33181"/>
  <c r="AX22" i="33181"/>
  <c r="AW22" i="33181"/>
  <c r="AV22" i="33181"/>
  <c r="AU22" i="33181"/>
  <c r="AT22" i="33181"/>
  <c r="AS22" i="33181"/>
  <c r="AR22" i="33181"/>
  <c r="AQ22" i="33181"/>
  <c r="AP22" i="33181"/>
  <c r="AO22" i="33181"/>
  <c r="AN22" i="33181"/>
  <c r="AM22" i="33181"/>
  <c r="AL22" i="33181"/>
  <c r="AK22" i="33181"/>
  <c r="AJ22" i="33181"/>
  <c r="AI22" i="33181"/>
  <c r="AH22" i="33181"/>
  <c r="AG22" i="33181"/>
  <c r="AF22" i="33181"/>
  <c r="AE22" i="33181"/>
  <c r="AD22" i="33181"/>
  <c r="AC22" i="33181"/>
  <c r="AB22" i="33181"/>
  <c r="AA22" i="33181"/>
  <c r="BJ21" i="33181"/>
  <c r="BI21" i="33181"/>
  <c r="BH21" i="33181"/>
  <c r="BG21" i="33181"/>
  <c r="BF21" i="33181"/>
  <c r="BE21" i="33181"/>
  <c r="BD21" i="33181"/>
  <c r="BC21" i="33181"/>
  <c r="BB21" i="33181"/>
  <c r="BA21" i="33181"/>
  <c r="AZ21" i="33181"/>
  <c r="AY21" i="33181"/>
  <c r="AX21" i="33181"/>
  <c r="AW21" i="33181"/>
  <c r="AV21" i="33181"/>
  <c r="AU21" i="33181"/>
  <c r="AT21" i="33181"/>
  <c r="AS21" i="33181"/>
  <c r="AR21" i="33181"/>
  <c r="AQ21" i="33181"/>
  <c r="AP21" i="33181"/>
  <c r="AO21" i="33181"/>
  <c r="AN21" i="33181"/>
  <c r="AM21" i="33181"/>
  <c r="AL21" i="33181"/>
  <c r="AK21" i="33181"/>
  <c r="AJ21" i="33181"/>
  <c r="AI21" i="33181"/>
  <c r="AH21" i="33181"/>
  <c r="AG21" i="33181"/>
  <c r="AF21" i="33181"/>
  <c r="AE21" i="33181"/>
  <c r="AD21" i="33181"/>
  <c r="AC21" i="33181"/>
  <c r="AB21" i="33181"/>
  <c r="AA21" i="33181"/>
  <c r="BJ20" i="33181"/>
  <c r="BI20" i="33181"/>
  <c r="BH20" i="33181"/>
  <c r="BG20" i="33181"/>
  <c r="BF20" i="33181"/>
  <c r="BE20" i="33181"/>
  <c r="BD20" i="33181"/>
  <c r="BC20" i="33181"/>
  <c r="BB20" i="33181"/>
  <c r="BA20" i="33181"/>
  <c r="AZ20" i="33181"/>
  <c r="AY20" i="33181"/>
  <c r="AX20" i="33181"/>
  <c r="AW20" i="33181"/>
  <c r="AV20" i="33181"/>
  <c r="AU20" i="33181"/>
  <c r="AT20" i="33181"/>
  <c r="AS20" i="33181"/>
  <c r="AR20" i="33181"/>
  <c r="AQ20" i="33181"/>
  <c r="AP20" i="33181"/>
  <c r="AO20" i="33181"/>
  <c r="AN20" i="33181"/>
  <c r="AM20" i="33181"/>
  <c r="AL20" i="33181"/>
  <c r="AK20" i="33181"/>
  <c r="AJ20" i="33181"/>
  <c r="AI20" i="33181"/>
  <c r="AH20" i="33181"/>
  <c r="AG20" i="33181"/>
  <c r="AF20" i="33181"/>
  <c r="AE20" i="33181"/>
  <c r="AD20" i="33181"/>
  <c r="AC20" i="33181"/>
  <c r="AB20" i="33181"/>
  <c r="AA20" i="33181"/>
  <c r="BJ19" i="33181"/>
  <c r="BI19" i="33181"/>
  <c r="BH19" i="33181"/>
  <c r="BG19" i="33181"/>
  <c r="BF19" i="33181"/>
  <c r="BE19" i="33181"/>
  <c r="BD19" i="33181"/>
  <c r="BC19" i="33181"/>
  <c r="BB19" i="33181"/>
  <c r="BA19" i="33181"/>
  <c r="AZ19" i="33181"/>
  <c r="AY19" i="33181"/>
  <c r="AX19" i="33181"/>
  <c r="AW19" i="33181"/>
  <c r="AV19" i="33181"/>
  <c r="AU19" i="33181"/>
  <c r="AT19" i="33181"/>
  <c r="AS19" i="33181"/>
  <c r="AR19" i="33181"/>
  <c r="AQ19" i="33181"/>
  <c r="AP19" i="33181"/>
  <c r="AO19" i="33181"/>
  <c r="AN19" i="33181"/>
  <c r="AM19" i="33181"/>
  <c r="AL19" i="33181"/>
  <c r="AK19" i="33181"/>
  <c r="AJ19" i="33181"/>
  <c r="AI19" i="33181"/>
  <c r="AH19" i="33181"/>
  <c r="AG19" i="33181"/>
  <c r="AF19" i="33181"/>
  <c r="AE19" i="33181"/>
  <c r="AD19" i="33181"/>
  <c r="AC19" i="33181"/>
  <c r="AB19" i="33181"/>
  <c r="AA19" i="33181"/>
  <c r="BJ18" i="33181"/>
  <c r="BI18" i="33181"/>
  <c r="BH18" i="33181"/>
  <c r="BG18" i="33181"/>
  <c r="BF18" i="33181"/>
  <c r="BE18" i="33181"/>
  <c r="BD18" i="33181"/>
  <c r="BC18" i="33181"/>
  <c r="BB18" i="33181"/>
  <c r="BA18" i="33181"/>
  <c r="AZ18" i="33181"/>
  <c r="AY18" i="33181"/>
  <c r="AX18" i="33181"/>
  <c r="AW18" i="33181"/>
  <c r="AV18" i="33181"/>
  <c r="AU18" i="33181"/>
  <c r="AT18" i="33181"/>
  <c r="AS18" i="33181"/>
  <c r="AR18" i="33181"/>
  <c r="AQ18" i="33181"/>
  <c r="AP18" i="33181"/>
  <c r="AO18" i="33181"/>
  <c r="AN18" i="33181"/>
  <c r="AM18" i="33181"/>
  <c r="AL18" i="33181"/>
  <c r="AK18" i="33181"/>
  <c r="AJ18" i="33181"/>
  <c r="AI18" i="33181"/>
  <c r="AH18" i="33181"/>
  <c r="AG18" i="33181"/>
  <c r="AF18" i="33181"/>
  <c r="AE18" i="33181"/>
  <c r="AD18" i="33181"/>
  <c r="AC18" i="33181"/>
  <c r="AB18" i="33181"/>
  <c r="AA18" i="33181"/>
  <c r="BJ17" i="33181"/>
  <c r="BI17" i="33181"/>
  <c r="BH17" i="33181"/>
  <c r="BG17" i="33181"/>
  <c r="BF17" i="33181"/>
  <c r="BE17" i="33181"/>
  <c r="BD17" i="33181"/>
  <c r="BC17" i="33181"/>
  <c r="BB17" i="33181"/>
  <c r="BA17" i="33181"/>
  <c r="AZ17" i="33181"/>
  <c r="AY17" i="33181"/>
  <c r="AX17" i="33181"/>
  <c r="AW17" i="33181"/>
  <c r="AV17" i="33181"/>
  <c r="AU17" i="33181"/>
  <c r="AT17" i="33181"/>
  <c r="AS17" i="33181"/>
  <c r="AR17" i="33181"/>
  <c r="AQ17" i="33181"/>
  <c r="AP17" i="33181"/>
  <c r="AO17" i="33181"/>
  <c r="AN17" i="33181"/>
  <c r="AM17" i="33181"/>
  <c r="AL17" i="33181"/>
  <c r="AK17" i="33181"/>
  <c r="AJ17" i="33181"/>
  <c r="AI17" i="33181"/>
  <c r="AH17" i="33181"/>
  <c r="AG17" i="33181"/>
  <c r="AF17" i="33181"/>
  <c r="AE17" i="33181"/>
  <c r="AD17" i="33181"/>
  <c r="AC17" i="33181"/>
  <c r="AB17" i="33181"/>
  <c r="AA17" i="33181"/>
  <c r="BJ16" i="33181"/>
  <c r="BI16" i="33181"/>
  <c r="BH16" i="33181"/>
  <c r="BG16" i="33181"/>
  <c r="BF16" i="33181"/>
  <c r="BE16" i="33181"/>
  <c r="BD16" i="33181"/>
  <c r="BC16" i="33181"/>
  <c r="BB16" i="33181"/>
  <c r="BA16" i="33181"/>
  <c r="AZ16" i="33181"/>
  <c r="AY16" i="33181"/>
  <c r="AX16" i="33181"/>
  <c r="AW16" i="33181"/>
  <c r="AV16" i="33181"/>
  <c r="AU16" i="33181"/>
  <c r="AT16" i="33181"/>
  <c r="AS16" i="33181"/>
  <c r="AR16" i="33181"/>
  <c r="AQ16" i="33181"/>
  <c r="AP16" i="33181"/>
  <c r="AO16" i="33181"/>
  <c r="AN16" i="33181"/>
  <c r="AM16" i="33181"/>
  <c r="AL16" i="33181"/>
  <c r="AK16" i="33181"/>
  <c r="AJ16" i="33181"/>
  <c r="AI16" i="33181"/>
  <c r="AH16" i="33181"/>
  <c r="AG16" i="33181"/>
  <c r="AF16" i="33181"/>
  <c r="AE16" i="33181"/>
  <c r="AD16" i="33181"/>
  <c r="AC16" i="33181"/>
  <c r="AB16" i="33181"/>
  <c r="AA16" i="33181"/>
  <c r="BJ15" i="33181"/>
  <c r="BI15" i="33181"/>
  <c r="BH15" i="33181"/>
  <c r="BG15" i="33181"/>
  <c r="BF15" i="33181"/>
  <c r="BE15" i="33181"/>
  <c r="BD15" i="33181"/>
  <c r="BC15" i="33181"/>
  <c r="BB15" i="33181"/>
  <c r="BA15" i="33181"/>
  <c r="AZ15" i="33181"/>
  <c r="AY15" i="33181"/>
  <c r="AX15" i="33181"/>
  <c r="AW15" i="33181"/>
  <c r="AV15" i="33181"/>
  <c r="AU15" i="33181"/>
  <c r="AT15" i="33181"/>
  <c r="AS15" i="33181"/>
  <c r="AR15" i="33181"/>
  <c r="AQ15" i="33181"/>
  <c r="AP15" i="33181"/>
  <c r="AO15" i="33181"/>
  <c r="AN15" i="33181"/>
  <c r="AM15" i="33181"/>
  <c r="AL15" i="33181"/>
  <c r="AK15" i="33181"/>
  <c r="AJ15" i="33181"/>
  <c r="AI15" i="33181"/>
  <c r="AH15" i="33181"/>
  <c r="AG15" i="33181"/>
  <c r="AF15" i="33181"/>
  <c r="AE15" i="33181"/>
  <c r="AD15" i="33181"/>
  <c r="AC15" i="33181"/>
  <c r="AB15" i="33181"/>
  <c r="AA15" i="33181"/>
  <c r="BJ14" i="33181"/>
  <c r="BI14" i="33181"/>
  <c r="BH14" i="33181"/>
  <c r="BG14" i="33181"/>
  <c r="BF14" i="33181"/>
  <c r="BE14" i="33181"/>
  <c r="BD14" i="33181"/>
  <c r="BC14" i="33181"/>
  <c r="BB14" i="33181"/>
  <c r="BA14" i="33181"/>
  <c r="AZ14" i="33181"/>
  <c r="AY14" i="33181"/>
  <c r="AX14" i="33181"/>
  <c r="AW14" i="33181"/>
  <c r="AV14" i="33181"/>
  <c r="AU14" i="33181"/>
  <c r="AT14" i="33181"/>
  <c r="AS14" i="33181"/>
  <c r="AR14" i="33181"/>
  <c r="AQ14" i="33181"/>
  <c r="AP14" i="33181"/>
  <c r="AO14" i="33181"/>
  <c r="AN14" i="33181"/>
  <c r="AM14" i="33181"/>
  <c r="AL14" i="33181"/>
  <c r="AK14" i="33181"/>
  <c r="AJ14" i="33181"/>
  <c r="AI14" i="33181"/>
  <c r="AH14" i="33181"/>
  <c r="AG14" i="33181"/>
  <c r="AF14" i="33181"/>
  <c r="AE14" i="33181"/>
  <c r="AD14" i="33181"/>
  <c r="AC14" i="33181"/>
  <c r="AB14" i="33181"/>
  <c r="AA14" i="33181"/>
  <c r="BJ13" i="33181"/>
  <c r="BI13" i="33181"/>
  <c r="BH13" i="33181"/>
  <c r="BG13" i="33181"/>
  <c r="BF13" i="33181"/>
  <c r="BE13" i="33181"/>
  <c r="BD13" i="33181"/>
  <c r="BC13" i="33181"/>
  <c r="BB13" i="33181"/>
  <c r="BA13" i="33181"/>
  <c r="AZ13" i="33181"/>
  <c r="AY13" i="33181"/>
  <c r="AX13" i="33181"/>
  <c r="AW13" i="33181"/>
  <c r="AV13" i="33181"/>
  <c r="AU13" i="33181"/>
  <c r="AT13" i="33181"/>
  <c r="AS13" i="33181"/>
  <c r="AR13" i="33181"/>
  <c r="AQ13" i="33181"/>
  <c r="AP13" i="33181"/>
  <c r="AO13" i="33181"/>
  <c r="AN13" i="33181"/>
  <c r="AM13" i="33181"/>
  <c r="AL13" i="33181"/>
  <c r="AK13" i="33181"/>
  <c r="AJ13" i="33181"/>
  <c r="AI13" i="33181"/>
  <c r="AH13" i="33181"/>
  <c r="AG13" i="33181"/>
  <c r="AF13" i="33181"/>
  <c r="AE13" i="33181"/>
  <c r="AD13" i="33181"/>
  <c r="AC13" i="33181"/>
  <c r="AB13" i="33181"/>
  <c r="AA13" i="33181"/>
  <c r="BJ12" i="33181"/>
  <c r="BI12" i="33181"/>
  <c r="BH12" i="33181"/>
  <c r="BG12" i="33181"/>
  <c r="BF12" i="33181"/>
  <c r="BE12" i="33181"/>
  <c r="BD12" i="33181"/>
  <c r="BC12" i="33181"/>
  <c r="BB12" i="33181"/>
  <c r="BA12" i="33181"/>
  <c r="AZ12" i="33181"/>
  <c r="AY12" i="33181"/>
  <c r="AX12" i="33181"/>
  <c r="AW12" i="33181"/>
  <c r="AV12" i="33181"/>
  <c r="AU12" i="33181"/>
  <c r="AT12" i="33181"/>
  <c r="AS12" i="33181"/>
  <c r="AR12" i="33181"/>
  <c r="AQ12" i="33181"/>
  <c r="AP12" i="33181"/>
  <c r="AO12" i="33181"/>
  <c r="AN12" i="33181"/>
  <c r="AM12" i="33181"/>
  <c r="AL12" i="33181"/>
  <c r="AK12" i="33181"/>
  <c r="AJ12" i="33181"/>
  <c r="AI12" i="33181"/>
  <c r="AH12" i="33181"/>
  <c r="AG12" i="33181"/>
  <c r="AF12" i="33181"/>
  <c r="AE12" i="33181"/>
  <c r="AD12" i="33181"/>
  <c r="AC12" i="33181"/>
  <c r="AB12" i="33181"/>
  <c r="AA12" i="33181"/>
  <c r="BJ11" i="33181"/>
  <c r="BI11" i="33181"/>
  <c r="BH11" i="33181"/>
  <c r="BG11" i="33181"/>
  <c r="BF11" i="33181"/>
  <c r="BE11" i="33181"/>
  <c r="BD11" i="33181"/>
  <c r="BC11" i="33181"/>
  <c r="BB11" i="33181"/>
  <c r="BA11" i="33181"/>
  <c r="AZ11" i="33181"/>
  <c r="AY11" i="33181"/>
  <c r="AX11" i="33181"/>
  <c r="AW11" i="33181"/>
  <c r="AV11" i="33181"/>
  <c r="AU11" i="33181"/>
  <c r="AT11" i="33181"/>
  <c r="AS11" i="33181"/>
  <c r="AR11" i="33181"/>
  <c r="AQ11" i="33181"/>
  <c r="AP11" i="33181"/>
  <c r="AO11" i="33181"/>
  <c r="AN11" i="33181"/>
  <c r="AM11" i="33181"/>
  <c r="AL11" i="33181"/>
  <c r="AK11" i="33181"/>
  <c r="AJ11" i="33181"/>
  <c r="AI11" i="33181"/>
  <c r="AH11" i="33181"/>
  <c r="AG11" i="33181"/>
  <c r="AF11" i="33181"/>
  <c r="AE11" i="33181"/>
  <c r="AD11" i="33181"/>
  <c r="AC11" i="33181"/>
  <c r="AB11" i="33181"/>
  <c r="AA11" i="33181"/>
  <c r="BJ10" i="33181"/>
  <c r="BI10" i="33181"/>
  <c r="BH10" i="33181"/>
  <c r="BG10" i="33181"/>
  <c r="BF10" i="33181"/>
  <c r="BE10" i="33181"/>
  <c r="BD10" i="33181"/>
  <c r="BC10" i="33181"/>
  <c r="BB10" i="33181"/>
  <c r="BA10" i="33181"/>
  <c r="AZ10" i="33181"/>
  <c r="AY10" i="33181"/>
  <c r="AX10" i="33181"/>
  <c r="AW10" i="33181"/>
  <c r="AV10" i="33181"/>
  <c r="AU10" i="33181"/>
  <c r="AT10" i="33181"/>
  <c r="AS10" i="33181"/>
  <c r="AR10" i="33181"/>
  <c r="AQ10" i="33181"/>
  <c r="AP10" i="33181"/>
  <c r="AO10" i="33181"/>
  <c r="AN10" i="33181"/>
  <c r="AM10" i="33181"/>
  <c r="AL10" i="33181"/>
  <c r="AK10" i="33181"/>
  <c r="AJ10" i="33181"/>
  <c r="AI10" i="33181"/>
  <c r="AH10" i="33181"/>
  <c r="AG10" i="33181"/>
  <c r="AF10" i="33181"/>
  <c r="AE10" i="33181"/>
  <c r="AD10" i="33181"/>
  <c r="AC10" i="33181"/>
  <c r="AB10" i="33181"/>
  <c r="AA10" i="33181"/>
  <c r="BJ9" i="33181"/>
  <c r="BI9" i="33181"/>
  <c r="BH9" i="33181"/>
  <c r="BG9" i="33181"/>
  <c r="BF9" i="33181"/>
  <c r="BE9" i="33181"/>
  <c r="BD9" i="33181"/>
  <c r="BC9" i="33181"/>
  <c r="BB9" i="33181"/>
  <c r="BA9" i="33181"/>
  <c r="AZ9" i="33181"/>
  <c r="AY9" i="33181"/>
  <c r="AX9" i="33181"/>
  <c r="AW9" i="33181"/>
  <c r="AV9" i="33181"/>
  <c r="AU9" i="33181"/>
  <c r="AT9" i="33181"/>
  <c r="AS9" i="33181"/>
  <c r="AR9" i="33181"/>
  <c r="AQ9" i="33181"/>
  <c r="AP9" i="33181"/>
  <c r="AO9" i="33181"/>
  <c r="AN9" i="33181"/>
  <c r="AM9" i="33181"/>
  <c r="AL9" i="33181"/>
  <c r="AK9" i="33181"/>
  <c r="AJ9" i="33181"/>
  <c r="AI9" i="33181"/>
  <c r="AH9" i="33181"/>
  <c r="AG9" i="33181"/>
  <c r="AF9" i="33181"/>
  <c r="AE9" i="33181"/>
  <c r="AD9" i="33181"/>
  <c r="AC9" i="33181"/>
  <c r="AB9" i="33181"/>
  <c r="AA9" i="33181"/>
  <c r="BJ8" i="33181"/>
  <c r="BI8" i="33181"/>
  <c r="BH8" i="33181"/>
  <c r="BG8" i="33181"/>
  <c r="BF8" i="33181"/>
  <c r="BE8" i="33181"/>
  <c r="BD8" i="33181"/>
  <c r="BC8" i="33181"/>
  <c r="BB8" i="33181"/>
  <c r="BA8" i="33181"/>
  <c r="AZ8" i="33181"/>
  <c r="AY8" i="33181"/>
  <c r="AX8" i="33181"/>
  <c r="AW8" i="33181"/>
  <c r="AV8" i="33181"/>
  <c r="AU8" i="33181"/>
  <c r="AT8" i="33181"/>
  <c r="AS8" i="33181"/>
  <c r="AR8" i="33181"/>
  <c r="AQ8" i="33181"/>
  <c r="AP8" i="33181"/>
  <c r="AO8" i="33181"/>
  <c r="AN8" i="33181"/>
  <c r="AM8" i="33181"/>
  <c r="AL8" i="33181"/>
  <c r="AK8" i="33181"/>
  <c r="AJ8" i="33181"/>
  <c r="AI8" i="33181"/>
  <c r="AH8" i="33181"/>
  <c r="AG8" i="33181"/>
  <c r="AF8" i="33181"/>
  <c r="AE8" i="33181"/>
  <c r="AD8" i="33181"/>
  <c r="AC8" i="33181"/>
  <c r="AB8" i="33181"/>
  <c r="AA8" i="33181"/>
  <c r="BJ7" i="33181"/>
  <c r="BI7" i="33181"/>
  <c r="BH7" i="33181"/>
  <c r="BG7" i="33181"/>
  <c r="BF7" i="33181"/>
  <c r="BE7" i="33181"/>
  <c r="BD7" i="33181"/>
  <c r="BC7" i="33181"/>
  <c r="BB7" i="33181"/>
  <c r="BA7" i="33181"/>
  <c r="AZ7" i="33181"/>
  <c r="AY7" i="33181"/>
  <c r="AX7" i="33181"/>
  <c r="AW7" i="33181"/>
  <c r="AV7" i="33181"/>
  <c r="AU7" i="33181"/>
  <c r="AT7" i="33181"/>
  <c r="AS7" i="33181"/>
  <c r="AR7" i="33181"/>
  <c r="AQ7" i="33181"/>
  <c r="AP7" i="33181"/>
  <c r="AO7" i="33181"/>
  <c r="AN7" i="33181"/>
  <c r="AM7" i="33181"/>
  <c r="AL7" i="33181"/>
  <c r="AK7" i="33181"/>
  <c r="AJ7" i="33181"/>
  <c r="AI7" i="33181"/>
  <c r="AH7" i="33181"/>
  <c r="AG7" i="33181"/>
  <c r="AF7" i="33181"/>
  <c r="AE7" i="33181"/>
  <c r="AD7" i="33181"/>
  <c r="AC7" i="33181"/>
  <c r="AB7" i="33181"/>
  <c r="AA7" i="33181"/>
  <c r="Z43" i="33181"/>
  <c r="Z42" i="33181"/>
  <c r="Z41" i="33181"/>
  <c r="Z40" i="33181"/>
  <c r="Z39" i="33181"/>
  <c r="Z38" i="33181"/>
  <c r="Z37" i="33181"/>
  <c r="Z36" i="33181"/>
  <c r="Z35" i="33181"/>
  <c r="Z34" i="33181"/>
  <c r="Z33" i="33181"/>
  <c r="Z32" i="33181"/>
  <c r="Z31" i="33181"/>
  <c r="Z30" i="33181"/>
  <c r="Z29" i="33181"/>
  <c r="Z28" i="33181"/>
  <c r="Z27" i="33181"/>
  <c r="Z26" i="33181"/>
  <c r="Z25" i="33181"/>
  <c r="Z24" i="33181"/>
  <c r="Z23" i="33181"/>
  <c r="Z22" i="33181"/>
  <c r="Z21" i="33181"/>
  <c r="Z20" i="33181"/>
  <c r="Z19" i="33181"/>
  <c r="Z18" i="33181"/>
  <c r="Z17" i="33181"/>
  <c r="Z16" i="33181"/>
  <c r="Z15" i="33181"/>
  <c r="Z14" i="33181"/>
  <c r="Z13" i="33181"/>
  <c r="Z12" i="33181"/>
  <c r="Z11" i="33181"/>
  <c r="Z10" i="33181"/>
  <c r="Z9" i="33181"/>
  <c r="Z8" i="33181"/>
  <c r="AY45" i="16"/>
  <c r="AX45" i="16"/>
  <c r="AW45" i="16"/>
  <c r="AV45" i="16"/>
  <c r="AU45" i="16"/>
  <c r="AT45" i="16"/>
  <c r="AS45" i="16"/>
  <c r="AR45" i="16"/>
  <c r="AQ45" i="16"/>
  <c r="AP45" i="16"/>
  <c r="AO45" i="16"/>
  <c r="AN45" i="16"/>
  <c r="AM45" i="16"/>
  <c r="AL45" i="16"/>
  <c r="AK45" i="16"/>
  <c r="AJ45" i="16"/>
  <c r="AI45" i="16"/>
  <c r="AH45" i="16"/>
  <c r="AG45" i="16"/>
  <c r="AF45" i="16"/>
  <c r="AE45" i="16"/>
  <c r="AD45" i="16"/>
  <c r="AC45" i="16"/>
  <c r="AB45" i="16"/>
  <c r="AA45" i="16"/>
  <c r="Z45" i="16"/>
  <c r="Y45" i="16"/>
  <c r="X45" i="16"/>
  <c r="W45" i="16"/>
  <c r="V45" i="16"/>
  <c r="U45" i="16"/>
  <c r="T45" i="16"/>
  <c r="S45" i="16"/>
  <c r="R45" i="16"/>
  <c r="Q45" i="16"/>
  <c r="P45" i="16"/>
  <c r="AY44" i="16"/>
  <c r="AX44"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Z44" i="16"/>
  <c r="Y44" i="16"/>
  <c r="X44" i="16"/>
  <c r="W44" i="16"/>
  <c r="V44" i="16"/>
  <c r="U44" i="16"/>
  <c r="T44" i="16"/>
  <c r="S44" i="16"/>
  <c r="R44" i="16"/>
  <c r="Q44" i="16"/>
  <c r="P44" i="16"/>
  <c r="AY43" i="16"/>
  <c r="AX43" i="16"/>
  <c r="AW43" i="16"/>
  <c r="AV43" i="16"/>
  <c r="AU43" i="16"/>
  <c r="AT43" i="16"/>
  <c r="AS43" i="16"/>
  <c r="AR43" i="16"/>
  <c r="AQ43" i="16"/>
  <c r="AP43" i="16"/>
  <c r="AO43" i="16"/>
  <c r="AN43" i="16"/>
  <c r="AM43" i="16"/>
  <c r="AL43" i="16"/>
  <c r="AK43" i="16"/>
  <c r="AJ43" i="16"/>
  <c r="AI43" i="16"/>
  <c r="AH43" i="16"/>
  <c r="AG43" i="16"/>
  <c r="AF43" i="16"/>
  <c r="AE43" i="16"/>
  <c r="AD43" i="16"/>
  <c r="AC43" i="16"/>
  <c r="AB43" i="16"/>
  <c r="AA43" i="16"/>
  <c r="Z43" i="16"/>
  <c r="Y43" i="16"/>
  <c r="X43" i="16"/>
  <c r="W43" i="16"/>
  <c r="V43" i="16"/>
  <c r="U43" i="16"/>
  <c r="T43" i="16"/>
  <c r="S43" i="16"/>
  <c r="R43" i="16"/>
  <c r="Q43" i="16"/>
  <c r="P43" i="16"/>
  <c r="AY42" i="16"/>
  <c r="AX42" i="16"/>
  <c r="AW42" i="16"/>
  <c r="AV42" i="16"/>
  <c r="AU42" i="16"/>
  <c r="AT42" i="16"/>
  <c r="AS42" i="16"/>
  <c r="AR42" i="16"/>
  <c r="AQ42" i="16"/>
  <c r="AP42" i="16"/>
  <c r="AO42" i="16"/>
  <c r="AN42" i="16"/>
  <c r="AM42" i="16"/>
  <c r="AL42" i="16"/>
  <c r="AK42" i="16"/>
  <c r="AJ42" i="16"/>
  <c r="AI42" i="16"/>
  <c r="AH42" i="16"/>
  <c r="AG42" i="16"/>
  <c r="AF42" i="16"/>
  <c r="AE42" i="16"/>
  <c r="AD42" i="16"/>
  <c r="AC42" i="16"/>
  <c r="AB42" i="16"/>
  <c r="AA42" i="16"/>
  <c r="Z42" i="16"/>
  <c r="Y42" i="16"/>
  <c r="X42" i="16"/>
  <c r="W42" i="16"/>
  <c r="V42" i="16"/>
  <c r="U42" i="16"/>
  <c r="T42" i="16"/>
  <c r="S42" i="16"/>
  <c r="R42" i="16"/>
  <c r="Q42" i="16"/>
  <c r="P42" i="16"/>
  <c r="AY41" i="16"/>
  <c r="AX41"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T41" i="16"/>
  <c r="S41" i="16"/>
  <c r="R41" i="16"/>
  <c r="Q41" i="16"/>
  <c r="P41" i="16"/>
  <c r="AY40" i="16"/>
  <c r="AX40" i="16"/>
  <c r="AW40" i="16"/>
  <c r="AV40" i="16"/>
  <c r="AU40" i="16"/>
  <c r="AT40" i="16"/>
  <c r="AS40" i="16"/>
  <c r="AR40" i="16"/>
  <c r="AQ40" i="16"/>
  <c r="AP40" i="16"/>
  <c r="AO40" i="16"/>
  <c r="AN40" i="16"/>
  <c r="AM40" i="16"/>
  <c r="AL40" i="16"/>
  <c r="AK40" i="16"/>
  <c r="AJ40" i="16"/>
  <c r="AI40" i="16"/>
  <c r="AH40" i="16"/>
  <c r="AG40" i="16"/>
  <c r="AF40" i="16"/>
  <c r="AE40" i="16"/>
  <c r="AD40" i="16"/>
  <c r="AC40" i="16"/>
  <c r="AB40" i="16"/>
  <c r="AA40" i="16"/>
  <c r="Z40" i="16"/>
  <c r="Y40" i="16"/>
  <c r="X40" i="16"/>
  <c r="W40" i="16"/>
  <c r="V40" i="16"/>
  <c r="U40" i="16"/>
  <c r="T40" i="16"/>
  <c r="S40" i="16"/>
  <c r="R40" i="16"/>
  <c r="Q40" i="16"/>
  <c r="P40" i="16"/>
  <c r="AY39" i="16"/>
  <c r="AX39" i="16"/>
  <c r="AW39" i="16"/>
  <c r="AV39" i="16"/>
  <c r="AU39" i="16"/>
  <c r="AT39" i="16"/>
  <c r="AS39" i="16"/>
  <c r="AR39" i="16"/>
  <c r="AQ39" i="16"/>
  <c r="AP39" i="16"/>
  <c r="AO39" i="16"/>
  <c r="AN39" i="16"/>
  <c r="AM39" i="16"/>
  <c r="AL39" i="16"/>
  <c r="AK39" i="16"/>
  <c r="AJ39" i="16"/>
  <c r="AI39" i="16"/>
  <c r="AH39" i="16"/>
  <c r="AG39" i="16"/>
  <c r="AF39" i="16"/>
  <c r="AE39" i="16"/>
  <c r="AD39" i="16"/>
  <c r="AC39" i="16"/>
  <c r="AB39" i="16"/>
  <c r="AA39" i="16"/>
  <c r="Z39" i="16"/>
  <c r="Y39" i="16"/>
  <c r="X39" i="16"/>
  <c r="W39" i="16"/>
  <c r="V39" i="16"/>
  <c r="U39" i="16"/>
  <c r="T39" i="16"/>
  <c r="S39" i="16"/>
  <c r="R39" i="16"/>
  <c r="Q39" i="16"/>
  <c r="P39" i="16"/>
  <c r="AY38" i="16"/>
  <c r="AX38"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R38" i="16"/>
  <c r="Q38" i="16"/>
  <c r="P38" i="16"/>
  <c r="AY37" i="16"/>
  <c r="AX37" i="16"/>
  <c r="AW37" i="16"/>
  <c r="AV37" i="16"/>
  <c r="AU37" i="16"/>
  <c r="AT37" i="16"/>
  <c r="AS37" i="16"/>
  <c r="AR37" i="16"/>
  <c r="AQ37" i="16"/>
  <c r="AP37" i="16"/>
  <c r="AO37" i="16"/>
  <c r="AN37" i="16"/>
  <c r="AM37" i="16"/>
  <c r="AL37" i="16"/>
  <c r="AK37" i="16"/>
  <c r="AJ37" i="16"/>
  <c r="AI37" i="16"/>
  <c r="AH37" i="16"/>
  <c r="AG37" i="16"/>
  <c r="AF37" i="16"/>
  <c r="AE37" i="16"/>
  <c r="AD37" i="16"/>
  <c r="AC37" i="16"/>
  <c r="AB37" i="16"/>
  <c r="AA37" i="16"/>
  <c r="Z37" i="16"/>
  <c r="Y37" i="16"/>
  <c r="X37" i="16"/>
  <c r="W37" i="16"/>
  <c r="V37" i="16"/>
  <c r="U37" i="16"/>
  <c r="T37" i="16"/>
  <c r="S37" i="16"/>
  <c r="R37" i="16"/>
  <c r="Q37" i="16"/>
  <c r="P37" i="16"/>
  <c r="AY36" i="16"/>
  <c r="AX36" i="16"/>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S36" i="16"/>
  <c r="R36" i="16"/>
  <c r="Q36" i="16"/>
  <c r="P36" i="16"/>
  <c r="AY35" i="16"/>
  <c r="AX35"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R35" i="16"/>
  <c r="Q35" i="16"/>
  <c r="P35" i="16"/>
  <c r="AY34" i="16"/>
  <c r="AX34" i="16"/>
  <c r="AW34" i="16"/>
  <c r="AV34" i="16"/>
  <c r="AU34" i="16"/>
  <c r="AT34" i="16"/>
  <c r="AS34" i="16"/>
  <c r="AR34" i="16"/>
  <c r="AQ34" i="16"/>
  <c r="AP34" i="16"/>
  <c r="AO34" i="16"/>
  <c r="AN34" i="16"/>
  <c r="AM34" i="16"/>
  <c r="AL34" i="16"/>
  <c r="AK34" i="16"/>
  <c r="AJ34" i="16"/>
  <c r="AI34" i="16"/>
  <c r="AH34" i="16"/>
  <c r="AG34" i="16"/>
  <c r="AF34" i="16"/>
  <c r="AE34" i="16"/>
  <c r="AD34" i="16"/>
  <c r="AC34" i="16"/>
  <c r="AB34" i="16"/>
  <c r="AA34" i="16"/>
  <c r="Z34" i="16"/>
  <c r="Y34" i="16"/>
  <c r="X34" i="16"/>
  <c r="W34" i="16"/>
  <c r="V34" i="16"/>
  <c r="U34" i="16"/>
  <c r="T34" i="16"/>
  <c r="S34" i="16"/>
  <c r="R34" i="16"/>
  <c r="Q34" i="16"/>
  <c r="P34" i="16"/>
  <c r="AY33" i="16"/>
  <c r="AX33" i="16"/>
  <c r="AW33" i="16"/>
  <c r="AV33"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W33" i="16"/>
  <c r="V33" i="16"/>
  <c r="U33" i="16"/>
  <c r="T33" i="16"/>
  <c r="S33" i="16"/>
  <c r="R33" i="16"/>
  <c r="Q33" i="16"/>
  <c r="P33" i="16"/>
  <c r="AY32" i="16"/>
  <c r="AX32"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R32" i="16"/>
  <c r="Q32" i="16"/>
  <c r="P32" i="16"/>
  <c r="AY31" i="16"/>
  <c r="AX31" i="16"/>
  <c r="AW31" i="16"/>
  <c r="AV31" i="16"/>
  <c r="AU31" i="16"/>
  <c r="AT31" i="16"/>
  <c r="AS31" i="16"/>
  <c r="AR31" i="16"/>
  <c r="AQ31" i="16"/>
  <c r="AP31" i="16"/>
  <c r="AO31" i="16"/>
  <c r="AN31" i="16"/>
  <c r="AM31" i="16"/>
  <c r="AL31" i="16"/>
  <c r="AK31" i="16"/>
  <c r="AJ31" i="16"/>
  <c r="AI31" i="16"/>
  <c r="AH31" i="16"/>
  <c r="AG31" i="16"/>
  <c r="AF31" i="16"/>
  <c r="AE31" i="16"/>
  <c r="AD31" i="16"/>
  <c r="AC31" i="16"/>
  <c r="AB31" i="16"/>
  <c r="AA31" i="16"/>
  <c r="Z31" i="16"/>
  <c r="Y31" i="16"/>
  <c r="X31" i="16"/>
  <c r="W31" i="16"/>
  <c r="V31" i="16"/>
  <c r="U31" i="16"/>
  <c r="T31" i="16"/>
  <c r="S31" i="16"/>
  <c r="R31" i="16"/>
  <c r="Q31" i="16"/>
  <c r="P31" i="16"/>
  <c r="AY30" i="16"/>
  <c r="AX30" i="16"/>
  <c r="AW30" i="16"/>
  <c r="AV30" i="16"/>
  <c r="AU30" i="16"/>
  <c r="AT30" i="16"/>
  <c r="AS30" i="16"/>
  <c r="AR30" i="16"/>
  <c r="AQ30" i="16"/>
  <c r="AP30" i="16"/>
  <c r="AO30" i="16"/>
  <c r="AN30" i="16"/>
  <c r="AM30" i="16"/>
  <c r="AL30" i="16"/>
  <c r="AK30" i="16"/>
  <c r="AJ30" i="16"/>
  <c r="AI30" i="16"/>
  <c r="AH30" i="16"/>
  <c r="AG30" i="16"/>
  <c r="AF30" i="16"/>
  <c r="AE30" i="16"/>
  <c r="AD30" i="16"/>
  <c r="AC30" i="16"/>
  <c r="AB30" i="16"/>
  <c r="AA30" i="16"/>
  <c r="Z30" i="16"/>
  <c r="Y30" i="16"/>
  <c r="X30" i="16"/>
  <c r="W30" i="16"/>
  <c r="V30" i="16"/>
  <c r="U30" i="16"/>
  <c r="T30" i="16"/>
  <c r="S30" i="16"/>
  <c r="R30" i="16"/>
  <c r="Q30" i="16"/>
  <c r="P30" i="16"/>
  <c r="AY29" i="16"/>
  <c r="AX29"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V29" i="16"/>
  <c r="U29" i="16"/>
  <c r="T29" i="16"/>
  <c r="S29" i="16"/>
  <c r="R29" i="16"/>
  <c r="Q29" i="16"/>
  <c r="P29" i="16"/>
  <c r="AY28" i="16"/>
  <c r="AX28" i="16"/>
  <c r="AW28" i="16"/>
  <c r="AV28" i="16"/>
  <c r="AU28" i="16"/>
  <c r="AT28" i="16"/>
  <c r="AS28" i="16"/>
  <c r="AR28" i="16"/>
  <c r="AQ28" i="16"/>
  <c r="AP28" i="16"/>
  <c r="AO28" i="16"/>
  <c r="AN28" i="16"/>
  <c r="AM28" i="16"/>
  <c r="AL28" i="16"/>
  <c r="AK28" i="16"/>
  <c r="AJ28" i="16"/>
  <c r="AI28" i="16"/>
  <c r="AH28" i="16"/>
  <c r="AG28" i="16"/>
  <c r="AF28" i="16"/>
  <c r="AE28" i="16"/>
  <c r="AD28" i="16"/>
  <c r="AC28" i="16"/>
  <c r="AB28" i="16"/>
  <c r="AA28" i="16"/>
  <c r="Z28" i="16"/>
  <c r="Y28" i="16"/>
  <c r="X28" i="16"/>
  <c r="W28" i="16"/>
  <c r="V28" i="16"/>
  <c r="U28" i="16"/>
  <c r="T28" i="16"/>
  <c r="S28" i="16"/>
  <c r="R28" i="16"/>
  <c r="Q28" i="16"/>
  <c r="P28" i="16"/>
  <c r="AY27" i="16"/>
  <c r="AX27"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W27" i="16"/>
  <c r="V27" i="16"/>
  <c r="U27" i="16"/>
  <c r="T27" i="16"/>
  <c r="S27" i="16"/>
  <c r="R27" i="16"/>
  <c r="Q27" i="16"/>
  <c r="P27" i="16"/>
  <c r="AY26" i="16"/>
  <c r="AX26"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V26" i="16"/>
  <c r="U26" i="16"/>
  <c r="T26" i="16"/>
  <c r="S26" i="16"/>
  <c r="R26" i="16"/>
  <c r="Q26" i="16"/>
  <c r="P26" i="16"/>
  <c r="AY25" i="16"/>
  <c r="AX25" i="16"/>
  <c r="AW25" i="16"/>
  <c r="AV25" i="16"/>
  <c r="AU25" i="16"/>
  <c r="AT25" i="16"/>
  <c r="AS25" i="16"/>
  <c r="AR25" i="16"/>
  <c r="AQ25" i="16"/>
  <c r="AP25" i="16"/>
  <c r="AO25" i="16"/>
  <c r="AN25" i="16"/>
  <c r="AM25" i="16"/>
  <c r="AL25" i="16"/>
  <c r="AK25" i="16"/>
  <c r="AJ25" i="16"/>
  <c r="AI25" i="16"/>
  <c r="AH25" i="16"/>
  <c r="AG25" i="16"/>
  <c r="AF25" i="16"/>
  <c r="AE25" i="16"/>
  <c r="AD25" i="16"/>
  <c r="AC25" i="16"/>
  <c r="AB25" i="16"/>
  <c r="AA25" i="16"/>
  <c r="Z25" i="16"/>
  <c r="Y25" i="16"/>
  <c r="X25" i="16"/>
  <c r="W25" i="16"/>
  <c r="V25" i="16"/>
  <c r="U25" i="16"/>
  <c r="T25" i="16"/>
  <c r="S25" i="16"/>
  <c r="R25" i="16"/>
  <c r="Q25" i="16"/>
  <c r="P25" i="16"/>
  <c r="AY24" i="16"/>
  <c r="AX24" i="16"/>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R24" i="16"/>
  <c r="Q24" i="16"/>
  <c r="P24" i="16"/>
  <c r="AY23" i="16"/>
  <c r="AX23" i="16"/>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T23" i="16"/>
  <c r="S23" i="16"/>
  <c r="R23" i="16"/>
  <c r="Q23" i="16"/>
  <c r="P23" i="16"/>
  <c r="AY22" i="16"/>
  <c r="AX22" i="16"/>
  <c r="AW22" i="16"/>
  <c r="AV22" i="16"/>
  <c r="AU22" i="16"/>
  <c r="AT22" i="16"/>
  <c r="AS22" i="16"/>
  <c r="AR22" i="16"/>
  <c r="AQ22" i="16"/>
  <c r="AP22" i="16"/>
  <c r="AO22" i="16"/>
  <c r="AN22" i="16"/>
  <c r="AM22" i="16"/>
  <c r="AL22" i="16"/>
  <c r="AK22" i="16"/>
  <c r="AJ22" i="16"/>
  <c r="AI22" i="16"/>
  <c r="AH22" i="16"/>
  <c r="AG22" i="16"/>
  <c r="AF22" i="16"/>
  <c r="AE22" i="16"/>
  <c r="AD22" i="16"/>
  <c r="AC22" i="16"/>
  <c r="AB22" i="16"/>
  <c r="AA22" i="16"/>
  <c r="Z22" i="16"/>
  <c r="Y22" i="16"/>
  <c r="X22" i="16"/>
  <c r="W22" i="16"/>
  <c r="V22" i="16"/>
  <c r="U22" i="16"/>
  <c r="T22" i="16"/>
  <c r="S22" i="16"/>
  <c r="R22" i="16"/>
  <c r="Q22" i="16"/>
  <c r="P22" i="16"/>
  <c r="AY21" i="16"/>
  <c r="AX21" i="16"/>
  <c r="AW21" i="16"/>
  <c r="AV21" i="16"/>
  <c r="AU21" i="16"/>
  <c r="AT21" i="16"/>
  <c r="AS21" i="16"/>
  <c r="AR21" i="16"/>
  <c r="AQ21" i="16"/>
  <c r="AP21" i="16"/>
  <c r="AO21" i="16"/>
  <c r="AN21" i="16"/>
  <c r="AM21" i="16"/>
  <c r="AL21" i="16"/>
  <c r="AK21" i="16"/>
  <c r="AJ21" i="16"/>
  <c r="AI21" i="16"/>
  <c r="AH21" i="16"/>
  <c r="AG21" i="16"/>
  <c r="AF21" i="16"/>
  <c r="AE21" i="16"/>
  <c r="AD21" i="16"/>
  <c r="AC21" i="16"/>
  <c r="AB21" i="16"/>
  <c r="AA21" i="16"/>
  <c r="Z21" i="16"/>
  <c r="Y21" i="16"/>
  <c r="X21" i="16"/>
  <c r="W21" i="16"/>
  <c r="V21" i="16"/>
  <c r="U21" i="16"/>
  <c r="T21" i="16"/>
  <c r="S21" i="16"/>
  <c r="R21" i="16"/>
  <c r="Q21" i="16"/>
  <c r="P21" i="16"/>
  <c r="AY20" i="16"/>
  <c r="AX20" i="16"/>
  <c r="AW20" i="16"/>
  <c r="AV20" i="16"/>
  <c r="AU20" i="16"/>
  <c r="AT20" i="16"/>
  <c r="AS20" i="16"/>
  <c r="AR20" i="16"/>
  <c r="AQ20" i="16"/>
  <c r="AP20" i="16"/>
  <c r="AO20" i="16"/>
  <c r="AN20" i="16"/>
  <c r="AM20" i="16"/>
  <c r="AL20" i="16"/>
  <c r="AK20" i="16"/>
  <c r="AJ20" i="16"/>
  <c r="AI20" i="16"/>
  <c r="AH20" i="16"/>
  <c r="AG20" i="16"/>
  <c r="AF20" i="16"/>
  <c r="AE20" i="16"/>
  <c r="AD20" i="16"/>
  <c r="AC20" i="16"/>
  <c r="AB20" i="16"/>
  <c r="AA20" i="16"/>
  <c r="Z20" i="16"/>
  <c r="Y20" i="16"/>
  <c r="X20" i="16"/>
  <c r="W20" i="16"/>
  <c r="V20" i="16"/>
  <c r="U20" i="16"/>
  <c r="T20" i="16"/>
  <c r="S20" i="16"/>
  <c r="R20" i="16"/>
  <c r="Q20" i="16"/>
  <c r="P20" i="16"/>
  <c r="AY19" i="16"/>
  <c r="AX19" i="16"/>
  <c r="AW19" i="16"/>
  <c r="AV19" i="16"/>
  <c r="AU19" i="16"/>
  <c r="AT19" i="16"/>
  <c r="AS19" i="16"/>
  <c r="AR19" i="16"/>
  <c r="AQ19" i="16"/>
  <c r="AP19" i="16"/>
  <c r="AO19" i="16"/>
  <c r="AN19" i="16"/>
  <c r="AM19" i="16"/>
  <c r="AL19" i="16"/>
  <c r="AK19" i="16"/>
  <c r="AJ19" i="16"/>
  <c r="AI19" i="16"/>
  <c r="AH19" i="16"/>
  <c r="AG19" i="16"/>
  <c r="AF19" i="16"/>
  <c r="AE19" i="16"/>
  <c r="AD19" i="16"/>
  <c r="AC19" i="16"/>
  <c r="AB19" i="16"/>
  <c r="AA19" i="16"/>
  <c r="Z19" i="16"/>
  <c r="Y19" i="16"/>
  <c r="X19" i="16"/>
  <c r="W19" i="16"/>
  <c r="V19" i="16"/>
  <c r="U19" i="16"/>
  <c r="T19" i="16"/>
  <c r="S19" i="16"/>
  <c r="R19" i="16"/>
  <c r="Q19" i="16"/>
  <c r="P19" i="16"/>
  <c r="AY18" i="16"/>
  <c r="AX18" i="16"/>
  <c r="AW18" i="16"/>
  <c r="AV18" i="16"/>
  <c r="AU18" i="16"/>
  <c r="AT18" i="16"/>
  <c r="AS18" i="16"/>
  <c r="AR18" i="16"/>
  <c r="AQ18" i="16"/>
  <c r="AP18" i="16"/>
  <c r="AO18" i="16"/>
  <c r="AN18" i="16"/>
  <c r="AM18" i="16"/>
  <c r="AL18" i="16"/>
  <c r="AK18" i="16"/>
  <c r="AJ18" i="16"/>
  <c r="AI18" i="16"/>
  <c r="AH18" i="16"/>
  <c r="AG18" i="16"/>
  <c r="AF18" i="16"/>
  <c r="AE18" i="16"/>
  <c r="AD18" i="16"/>
  <c r="AC18" i="16"/>
  <c r="AB18" i="16"/>
  <c r="AA18" i="16"/>
  <c r="Z18" i="16"/>
  <c r="Y18" i="16"/>
  <c r="X18" i="16"/>
  <c r="W18" i="16"/>
  <c r="V18" i="16"/>
  <c r="U18" i="16"/>
  <c r="T18" i="16"/>
  <c r="S18" i="16"/>
  <c r="R18" i="16"/>
  <c r="Q18" i="16"/>
  <c r="P18" i="16"/>
  <c r="AY17" i="16"/>
  <c r="AX17" i="16"/>
  <c r="AW17" i="16"/>
  <c r="AV17" i="16"/>
  <c r="AU17" i="16"/>
  <c r="AT17" i="16"/>
  <c r="AS17" i="16"/>
  <c r="AR17" i="16"/>
  <c r="AQ17" i="16"/>
  <c r="AP17" i="16"/>
  <c r="AO17" i="16"/>
  <c r="AN17" i="16"/>
  <c r="AM17" i="16"/>
  <c r="AL17" i="16"/>
  <c r="AK17" i="16"/>
  <c r="AJ17" i="16"/>
  <c r="AI17" i="16"/>
  <c r="AH17" i="16"/>
  <c r="AG17" i="16"/>
  <c r="AF17" i="16"/>
  <c r="AE17" i="16"/>
  <c r="AD17" i="16"/>
  <c r="AC17" i="16"/>
  <c r="AB17" i="16"/>
  <c r="AA17" i="16"/>
  <c r="Z17" i="16"/>
  <c r="Y17" i="16"/>
  <c r="X17" i="16"/>
  <c r="W17" i="16"/>
  <c r="V17" i="16"/>
  <c r="U17" i="16"/>
  <c r="T17" i="16"/>
  <c r="S17" i="16"/>
  <c r="R17" i="16"/>
  <c r="Q17" i="16"/>
  <c r="P17" i="16"/>
  <c r="AY16" i="16"/>
  <c r="AX16" i="16"/>
  <c r="AW16" i="16"/>
  <c r="AV16" i="16"/>
  <c r="AU16" i="16"/>
  <c r="AT16" i="16"/>
  <c r="AS16" i="16"/>
  <c r="AR16" i="16"/>
  <c r="AQ16" i="16"/>
  <c r="AP16" i="16"/>
  <c r="AO16" i="16"/>
  <c r="AN16" i="16"/>
  <c r="AM16" i="16"/>
  <c r="AL16" i="16"/>
  <c r="AK16" i="16"/>
  <c r="AJ16" i="16"/>
  <c r="AI16" i="16"/>
  <c r="AH16" i="16"/>
  <c r="AG16" i="16"/>
  <c r="AF16" i="16"/>
  <c r="AE16" i="16"/>
  <c r="AD16" i="16"/>
  <c r="AC16" i="16"/>
  <c r="AB16" i="16"/>
  <c r="AA16" i="16"/>
  <c r="Z16" i="16"/>
  <c r="Y16" i="16"/>
  <c r="X16" i="16"/>
  <c r="W16" i="16"/>
  <c r="V16" i="16"/>
  <c r="U16" i="16"/>
  <c r="T16" i="16"/>
  <c r="S16" i="16"/>
  <c r="R16" i="16"/>
  <c r="Q16" i="16"/>
  <c r="P16" i="16"/>
  <c r="AY15" i="16"/>
  <c r="AX15" i="16"/>
  <c r="AW15" i="16"/>
  <c r="AV15" i="16"/>
  <c r="AU15" i="16"/>
  <c r="AT15" i="16"/>
  <c r="AS15" i="16"/>
  <c r="AR15" i="16"/>
  <c r="AQ15" i="16"/>
  <c r="AP15" i="16"/>
  <c r="AO15" i="16"/>
  <c r="AN15" i="16"/>
  <c r="AM15" i="16"/>
  <c r="AL15" i="16"/>
  <c r="AK15" i="16"/>
  <c r="AJ15" i="16"/>
  <c r="AI15" i="16"/>
  <c r="AH15" i="16"/>
  <c r="AG15" i="16"/>
  <c r="AF15" i="16"/>
  <c r="AE15" i="16"/>
  <c r="AD15" i="16"/>
  <c r="AC15" i="16"/>
  <c r="AB15" i="16"/>
  <c r="AA15" i="16"/>
  <c r="Z15" i="16"/>
  <c r="Y15" i="16"/>
  <c r="X15" i="16"/>
  <c r="W15" i="16"/>
  <c r="V15" i="16"/>
  <c r="U15" i="16"/>
  <c r="T15" i="16"/>
  <c r="S15" i="16"/>
  <c r="R15" i="16"/>
  <c r="Q15" i="16"/>
  <c r="P15" i="16"/>
  <c r="AY14" i="16"/>
  <c r="AX14" i="16"/>
  <c r="AW14" i="16"/>
  <c r="AV14" i="16"/>
  <c r="AU14" i="16"/>
  <c r="AT14" i="16"/>
  <c r="AS14" i="16"/>
  <c r="AR14" i="16"/>
  <c r="AQ14" i="16"/>
  <c r="AP14" i="16"/>
  <c r="AO14" i="16"/>
  <c r="AN14" i="16"/>
  <c r="AM14" i="16"/>
  <c r="AL14" i="16"/>
  <c r="AK14" i="16"/>
  <c r="AJ14" i="16"/>
  <c r="AI14" i="16"/>
  <c r="AH14" i="16"/>
  <c r="AG14" i="16"/>
  <c r="AF14" i="16"/>
  <c r="AE14" i="16"/>
  <c r="AD14" i="16"/>
  <c r="AC14" i="16"/>
  <c r="AB14" i="16"/>
  <c r="AA14" i="16"/>
  <c r="Z14" i="16"/>
  <c r="Y14" i="16"/>
  <c r="X14" i="16"/>
  <c r="W14" i="16"/>
  <c r="V14" i="16"/>
  <c r="U14" i="16"/>
  <c r="T14" i="16"/>
  <c r="S14" i="16"/>
  <c r="R14" i="16"/>
  <c r="Q14" i="16"/>
  <c r="P14" i="16"/>
  <c r="AY13" i="16"/>
  <c r="AX13" i="16"/>
  <c r="AW13" i="16"/>
  <c r="AV13" i="16"/>
  <c r="AU13" i="16"/>
  <c r="AT13" i="16"/>
  <c r="AS13" i="16"/>
  <c r="AR13" i="16"/>
  <c r="AQ13" i="16"/>
  <c r="AP13" i="16"/>
  <c r="AO13" i="16"/>
  <c r="AN13" i="16"/>
  <c r="AM13" i="16"/>
  <c r="AL13" i="16"/>
  <c r="AK13" i="16"/>
  <c r="AJ13" i="16"/>
  <c r="AI13" i="16"/>
  <c r="AH13" i="16"/>
  <c r="AG13" i="16"/>
  <c r="AF13" i="16"/>
  <c r="AE13" i="16"/>
  <c r="AD13" i="16"/>
  <c r="AC13" i="16"/>
  <c r="AB13" i="16"/>
  <c r="AA13" i="16"/>
  <c r="Z13" i="16"/>
  <c r="Y13" i="16"/>
  <c r="X13" i="16"/>
  <c r="W13" i="16"/>
  <c r="V13" i="16"/>
  <c r="U13" i="16"/>
  <c r="T13" i="16"/>
  <c r="S13" i="16"/>
  <c r="R13" i="16"/>
  <c r="Q13" i="16"/>
  <c r="P13" i="16"/>
  <c r="AY12" i="16"/>
  <c r="AX12" i="16"/>
  <c r="AW12" i="16"/>
  <c r="AV12" i="16"/>
  <c r="AU12" i="16"/>
  <c r="AT12" i="16"/>
  <c r="AS12" i="16"/>
  <c r="AR12" i="16"/>
  <c r="AQ12" i="16"/>
  <c r="AP12" i="16"/>
  <c r="AO12" i="16"/>
  <c r="AN12" i="16"/>
  <c r="AM12" i="16"/>
  <c r="AL12" i="16"/>
  <c r="AK12" i="16"/>
  <c r="AJ12" i="16"/>
  <c r="AI12" i="16"/>
  <c r="AH12" i="16"/>
  <c r="AG12" i="16"/>
  <c r="AF12" i="16"/>
  <c r="AE12" i="16"/>
  <c r="AD12" i="16"/>
  <c r="AC12" i="16"/>
  <c r="AB12" i="16"/>
  <c r="AA12" i="16"/>
  <c r="Z12" i="16"/>
  <c r="Y12" i="16"/>
  <c r="X12" i="16"/>
  <c r="W12" i="16"/>
  <c r="V12" i="16"/>
  <c r="U12" i="16"/>
  <c r="T12" i="16"/>
  <c r="S12" i="16"/>
  <c r="R12" i="16"/>
  <c r="Q12" i="16"/>
  <c r="P12" i="16"/>
  <c r="AY11" i="16"/>
  <c r="AX11" i="16"/>
  <c r="AW11" i="16"/>
  <c r="AV11" i="16"/>
  <c r="AU11" i="16"/>
  <c r="AT11" i="16"/>
  <c r="AS11" i="16"/>
  <c r="AR11" i="16"/>
  <c r="AQ11" i="16"/>
  <c r="AP11" i="16"/>
  <c r="AO11" i="16"/>
  <c r="AN11" i="16"/>
  <c r="AM11" i="16"/>
  <c r="AL11" i="16"/>
  <c r="AK11" i="16"/>
  <c r="AJ11" i="16"/>
  <c r="AI11" i="16"/>
  <c r="AH11" i="16"/>
  <c r="AG11" i="16"/>
  <c r="AF11" i="16"/>
  <c r="AE11" i="16"/>
  <c r="AD11" i="16"/>
  <c r="AC11" i="16"/>
  <c r="AB11" i="16"/>
  <c r="AA11" i="16"/>
  <c r="Z11" i="16"/>
  <c r="Y11" i="16"/>
  <c r="X11" i="16"/>
  <c r="W11" i="16"/>
  <c r="V11" i="16"/>
  <c r="U11" i="16"/>
  <c r="T11" i="16"/>
  <c r="S11" i="16"/>
  <c r="R11" i="16"/>
  <c r="Q11" i="16"/>
  <c r="P11" i="16"/>
  <c r="AY10" i="16"/>
  <c r="AX10" i="16"/>
  <c r="AW10" i="16"/>
  <c r="AV10" i="16"/>
  <c r="AU10" i="16"/>
  <c r="AT10" i="16"/>
  <c r="AS10" i="16"/>
  <c r="AR10" i="16"/>
  <c r="AQ10" i="16"/>
  <c r="AP10" i="16"/>
  <c r="AO10" i="16"/>
  <c r="AN10" i="16"/>
  <c r="AM10" i="16"/>
  <c r="AL10" i="16"/>
  <c r="AK10" i="16"/>
  <c r="AJ10" i="16"/>
  <c r="AI10" i="16"/>
  <c r="AH10" i="16"/>
  <c r="AG10" i="16"/>
  <c r="AF10" i="16"/>
  <c r="AE10" i="16"/>
  <c r="AD10" i="16"/>
  <c r="AC10" i="16"/>
  <c r="AB10" i="16"/>
  <c r="AA10" i="16"/>
  <c r="Z10" i="16"/>
  <c r="Y10" i="16"/>
  <c r="X10" i="16"/>
  <c r="W10" i="16"/>
  <c r="V10" i="16"/>
  <c r="U10" i="16"/>
  <c r="T10" i="16"/>
  <c r="S10" i="16"/>
  <c r="R10" i="16"/>
  <c r="Q10" i="16"/>
  <c r="P10" i="16"/>
  <c r="AY9" i="16"/>
  <c r="AX9" i="16"/>
  <c r="AW9" i="16"/>
  <c r="AV9" i="16"/>
  <c r="AU9" i="16"/>
  <c r="AT9" i="16"/>
  <c r="AS9" i="16"/>
  <c r="AR9" i="16"/>
  <c r="AQ9" i="16"/>
  <c r="AP9" i="16"/>
  <c r="AO9" i="16"/>
  <c r="AN9" i="16"/>
  <c r="AM9" i="16"/>
  <c r="AL9" i="16"/>
  <c r="AK9" i="16"/>
  <c r="AJ9" i="16"/>
  <c r="AI9" i="16"/>
  <c r="AH9" i="16"/>
  <c r="AG9" i="16"/>
  <c r="AF9" i="16"/>
  <c r="AE9" i="16"/>
  <c r="AD9" i="16"/>
  <c r="AC9" i="16"/>
  <c r="AB9" i="16"/>
  <c r="AA9" i="16"/>
  <c r="Z9" i="16"/>
  <c r="Y9" i="16"/>
  <c r="X9" i="16"/>
  <c r="W9" i="16"/>
  <c r="V9" i="16"/>
  <c r="U9" i="16"/>
  <c r="T9" i="16"/>
  <c r="S9" i="16"/>
  <c r="R9" i="16"/>
  <c r="Q9" i="16"/>
  <c r="P9" i="16"/>
  <c r="O45" i="16"/>
  <c r="O44" i="16"/>
  <c r="O43" i="16"/>
  <c r="O42" i="16"/>
  <c r="O41" i="16"/>
  <c r="O40" i="16"/>
  <c r="O39" i="16"/>
  <c r="O38" i="16"/>
  <c r="O37" i="16"/>
  <c r="O36" i="16"/>
  <c r="O35" i="16"/>
  <c r="O34" i="16"/>
  <c r="O33" i="16"/>
  <c r="O32" i="16"/>
  <c r="O31" i="16"/>
  <c r="O30" i="16"/>
  <c r="O29" i="16"/>
  <c r="O28" i="16"/>
  <c r="O27" i="16"/>
  <c r="O26" i="16"/>
  <c r="O25" i="16"/>
  <c r="O24" i="16"/>
  <c r="O23" i="16"/>
  <c r="O22" i="16"/>
  <c r="O21" i="16"/>
  <c r="O20" i="16"/>
  <c r="O19" i="16"/>
  <c r="O18" i="16"/>
  <c r="O17" i="16"/>
  <c r="O16" i="16"/>
  <c r="O15" i="16"/>
  <c r="O14" i="16"/>
  <c r="O13" i="16"/>
  <c r="O12" i="16"/>
  <c r="O11" i="16"/>
  <c r="O10" i="16"/>
  <c r="AN111" i="33184"/>
  <c r="AM111" i="33184"/>
  <c r="AL111" i="33184"/>
  <c r="AK111" i="33184"/>
  <c r="AJ111" i="33184"/>
  <c r="AI111" i="33184"/>
  <c r="AH111" i="33184"/>
  <c r="AG111" i="33184"/>
  <c r="AF111" i="33184"/>
  <c r="AE111" i="33184"/>
  <c r="AD111" i="33184"/>
  <c r="AC111" i="33184"/>
  <c r="AB111" i="33184"/>
  <c r="AA111" i="33184"/>
  <c r="Z111" i="33184"/>
  <c r="Y111" i="33184"/>
  <c r="X111" i="33184"/>
  <c r="W111" i="33184"/>
  <c r="V111" i="33184"/>
  <c r="U111" i="33184"/>
  <c r="T111" i="33184"/>
  <c r="S111" i="33184"/>
  <c r="R111" i="33184"/>
  <c r="Q111" i="33184"/>
  <c r="P111" i="33184"/>
  <c r="O111" i="33184"/>
  <c r="N111" i="33184"/>
  <c r="M111" i="33184"/>
  <c r="L111" i="33184"/>
  <c r="K111" i="33184"/>
  <c r="J111" i="33184"/>
  <c r="I111" i="33184"/>
  <c r="H111" i="33184"/>
  <c r="G111" i="33184"/>
  <c r="F111" i="33184"/>
  <c r="E111" i="33184"/>
  <c r="D111" i="33184"/>
  <c r="AN110" i="33184"/>
  <c r="AM110" i="33184"/>
  <c r="AL110" i="33184"/>
  <c r="AK110" i="33184"/>
  <c r="AJ110" i="33184"/>
  <c r="AI110" i="33184"/>
  <c r="AH110" i="33184"/>
  <c r="AG110" i="33184"/>
  <c r="AF110" i="33184"/>
  <c r="AE110" i="33184"/>
  <c r="AD110" i="33184"/>
  <c r="AC110" i="33184"/>
  <c r="AB110" i="33184"/>
  <c r="AA110" i="33184"/>
  <c r="Z110" i="33184"/>
  <c r="Y110" i="33184"/>
  <c r="X110" i="33184"/>
  <c r="W110" i="33184"/>
  <c r="V110" i="33184"/>
  <c r="U110" i="33184"/>
  <c r="T110" i="33184"/>
  <c r="S110" i="33184"/>
  <c r="R110" i="33184"/>
  <c r="Q110" i="33184"/>
  <c r="P110" i="33184"/>
  <c r="O110" i="33184"/>
  <c r="N110" i="33184"/>
  <c r="M110" i="33184"/>
  <c r="L110" i="33184"/>
  <c r="K110" i="33184"/>
  <c r="J110" i="33184"/>
  <c r="I110" i="33184"/>
  <c r="H110" i="33184"/>
  <c r="G110" i="33184"/>
  <c r="F110" i="33184"/>
  <c r="E110" i="33184"/>
  <c r="D110" i="33184"/>
  <c r="AN109" i="33184"/>
  <c r="AM109" i="33184"/>
  <c r="AL109" i="33184"/>
  <c r="AK109" i="33184"/>
  <c r="AJ109" i="33184"/>
  <c r="AI109" i="33184"/>
  <c r="AH109" i="33184"/>
  <c r="AG109" i="33184"/>
  <c r="AF109" i="33184"/>
  <c r="AE109" i="33184"/>
  <c r="AD109" i="33184"/>
  <c r="AC109" i="33184"/>
  <c r="AB109" i="33184"/>
  <c r="AA109" i="33184"/>
  <c r="Z109" i="33184"/>
  <c r="Y109" i="33184"/>
  <c r="X109" i="33184"/>
  <c r="W109" i="33184"/>
  <c r="V109" i="33184"/>
  <c r="U109" i="33184"/>
  <c r="T109" i="33184"/>
  <c r="S109" i="33184"/>
  <c r="R109" i="33184"/>
  <c r="Q109" i="33184"/>
  <c r="P109" i="33184"/>
  <c r="O109" i="33184"/>
  <c r="N109" i="33184"/>
  <c r="M109" i="33184"/>
  <c r="L109" i="33184"/>
  <c r="K109" i="33184"/>
  <c r="J109" i="33184"/>
  <c r="I109" i="33184"/>
  <c r="H109" i="33184"/>
  <c r="G109" i="33184"/>
  <c r="F109" i="33184"/>
  <c r="E109" i="33184"/>
  <c r="D109" i="33184"/>
  <c r="AN108" i="33184"/>
  <c r="AM108" i="33184"/>
  <c r="AL108" i="33184"/>
  <c r="AK108" i="33184"/>
  <c r="AJ108" i="33184"/>
  <c r="AI108" i="33184"/>
  <c r="AH108" i="33184"/>
  <c r="AG108" i="33184"/>
  <c r="AF108" i="33184"/>
  <c r="AE108" i="33184"/>
  <c r="AD108" i="33184"/>
  <c r="AC108" i="33184"/>
  <c r="AB108" i="33184"/>
  <c r="AA108" i="33184"/>
  <c r="Z108" i="33184"/>
  <c r="Y108" i="33184"/>
  <c r="X108" i="33184"/>
  <c r="W108" i="33184"/>
  <c r="V108" i="33184"/>
  <c r="U108" i="33184"/>
  <c r="T108" i="33184"/>
  <c r="S108" i="33184"/>
  <c r="R108" i="33184"/>
  <c r="Q108" i="33184"/>
  <c r="P108" i="33184"/>
  <c r="O108" i="33184"/>
  <c r="N108" i="33184"/>
  <c r="M108" i="33184"/>
  <c r="L108" i="33184"/>
  <c r="K108" i="33184"/>
  <c r="J108" i="33184"/>
  <c r="I108" i="33184"/>
  <c r="H108" i="33184"/>
  <c r="G108" i="33184"/>
  <c r="F108" i="33184"/>
  <c r="E108" i="33184"/>
  <c r="D108" i="33184"/>
  <c r="AN107" i="33184"/>
  <c r="AM107" i="33184"/>
  <c r="AL107" i="33184"/>
  <c r="AK107" i="33184"/>
  <c r="AJ107" i="33184"/>
  <c r="AI107" i="33184"/>
  <c r="AH107" i="33184"/>
  <c r="AG107" i="33184"/>
  <c r="AF107" i="33184"/>
  <c r="AE107" i="33184"/>
  <c r="AD107" i="33184"/>
  <c r="AC107" i="33184"/>
  <c r="AB107" i="33184"/>
  <c r="AA107" i="33184"/>
  <c r="Z107" i="33184"/>
  <c r="Y107" i="33184"/>
  <c r="X107" i="33184"/>
  <c r="W107" i="33184"/>
  <c r="V107" i="33184"/>
  <c r="U107" i="33184"/>
  <c r="T107" i="33184"/>
  <c r="S107" i="33184"/>
  <c r="R107" i="33184"/>
  <c r="Q107" i="33184"/>
  <c r="P107" i="33184"/>
  <c r="O107" i="33184"/>
  <c r="N107" i="33184"/>
  <c r="M107" i="33184"/>
  <c r="L107" i="33184"/>
  <c r="K107" i="33184"/>
  <c r="J107" i="33184"/>
  <c r="I107" i="33184"/>
  <c r="H107" i="33184"/>
  <c r="G107" i="33184"/>
  <c r="F107" i="33184"/>
  <c r="E107" i="33184"/>
  <c r="D107" i="33184"/>
  <c r="AN106" i="33184"/>
  <c r="AM106" i="33184"/>
  <c r="AL106" i="33184"/>
  <c r="AK106" i="33184"/>
  <c r="AJ106" i="33184"/>
  <c r="AI106" i="33184"/>
  <c r="AH106" i="33184"/>
  <c r="AG106" i="33184"/>
  <c r="AF106" i="33184"/>
  <c r="AE106" i="33184"/>
  <c r="AD106" i="33184"/>
  <c r="AC106" i="33184"/>
  <c r="AB106" i="33184"/>
  <c r="AA106" i="33184"/>
  <c r="Z106" i="33184"/>
  <c r="Y106" i="33184"/>
  <c r="X106" i="33184"/>
  <c r="W106" i="33184"/>
  <c r="V106" i="33184"/>
  <c r="U106" i="33184"/>
  <c r="T106" i="33184"/>
  <c r="S106" i="33184"/>
  <c r="R106" i="33184"/>
  <c r="Q106" i="33184"/>
  <c r="P106" i="33184"/>
  <c r="O106" i="33184"/>
  <c r="N106" i="33184"/>
  <c r="M106" i="33184"/>
  <c r="L106" i="33184"/>
  <c r="K106" i="33184"/>
  <c r="J106" i="33184"/>
  <c r="I106" i="33184"/>
  <c r="H106" i="33184"/>
  <c r="G106" i="33184"/>
  <c r="F106" i="33184"/>
  <c r="E106" i="33184"/>
  <c r="D106" i="33184"/>
  <c r="AN105" i="33184"/>
  <c r="AM105" i="33184"/>
  <c r="AL105" i="33184"/>
  <c r="AK105" i="33184"/>
  <c r="AJ105" i="33184"/>
  <c r="AI105" i="33184"/>
  <c r="AH105" i="33184"/>
  <c r="AG105" i="33184"/>
  <c r="AF105" i="33184"/>
  <c r="AE105" i="33184"/>
  <c r="AD105" i="33184"/>
  <c r="AC105" i="33184"/>
  <c r="AB105" i="33184"/>
  <c r="AA105" i="33184"/>
  <c r="Z105" i="33184"/>
  <c r="Y105" i="33184"/>
  <c r="X105" i="33184"/>
  <c r="W105" i="33184"/>
  <c r="V105" i="33184"/>
  <c r="U105" i="33184"/>
  <c r="T105" i="33184"/>
  <c r="S105" i="33184"/>
  <c r="R105" i="33184"/>
  <c r="Q105" i="33184"/>
  <c r="P105" i="33184"/>
  <c r="O105" i="33184"/>
  <c r="N105" i="33184"/>
  <c r="M105" i="33184"/>
  <c r="L105" i="33184"/>
  <c r="K105" i="33184"/>
  <c r="J105" i="33184"/>
  <c r="I105" i="33184"/>
  <c r="H105" i="33184"/>
  <c r="G105" i="33184"/>
  <c r="F105" i="33184"/>
  <c r="E105" i="33184"/>
  <c r="D105" i="33184"/>
  <c r="AN100" i="33184"/>
  <c r="AM100" i="33184"/>
  <c r="AL100" i="33184"/>
  <c r="AK100" i="33184"/>
  <c r="AJ100" i="33184"/>
  <c r="AI100" i="33184"/>
  <c r="AH100" i="33184"/>
  <c r="AG100" i="33184"/>
  <c r="AF100" i="33184"/>
  <c r="AE100" i="33184"/>
  <c r="AD100" i="33184"/>
  <c r="AC100" i="33184"/>
  <c r="AB100" i="33184"/>
  <c r="AA100" i="33184"/>
  <c r="Z100" i="33184"/>
  <c r="Y100" i="33184"/>
  <c r="X100" i="33184"/>
  <c r="W100" i="33184"/>
  <c r="V100" i="33184"/>
  <c r="U100" i="33184"/>
  <c r="T100" i="33184"/>
  <c r="S100" i="33184"/>
  <c r="R100" i="33184"/>
  <c r="Q100" i="33184"/>
  <c r="P100" i="33184"/>
  <c r="O100" i="33184"/>
  <c r="N100" i="33184"/>
  <c r="M100" i="33184"/>
  <c r="L100" i="33184"/>
  <c r="K100" i="33184"/>
  <c r="J100" i="33184"/>
  <c r="I100" i="33184"/>
  <c r="H100" i="33184"/>
  <c r="G100" i="33184"/>
  <c r="F100" i="33184"/>
  <c r="E100" i="33184"/>
  <c r="D100" i="33184"/>
  <c r="AN99" i="33184"/>
  <c r="AM99" i="33184"/>
  <c r="AL99" i="33184"/>
  <c r="AK99" i="33184"/>
  <c r="AJ99" i="33184"/>
  <c r="AI99" i="33184"/>
  <c r="AH99" i="33184"/>
  <c r="AG99" i="33184"/>
  <c r="AF99" i="33184"/>
  <c r="AE99" i="33184"/>
  <c r="AD99" i="33184"/>
  <c r="AC99" i="33184"/>
  <c r="AB99" i="33184"/>
  <c r="AA99" i="33184"/>
  <c r="Z99" i="33184"/>
  <c r="Y99" i="33184"/>
  <c r="X99" i="33184"/>
  <c r="W99" i="33184"/>
  <c r="V99" i="33184"/>
  <c r="U99" i="33184"/>
  <c r="T99" i="33184"/>
  <c r="S99" i="33184"/>
  <c r="R99" i="33184"/>
  <c r="Q99" i="33184"/>
  <c r="P99" i="33184"/>
  <c r="O99" i="33184"/>
  <c r="N99" i="33184"/>
  <c r="M99" i="33184"/>
  <c r="L99" i="33184"/>
  <c r="K99" i="33184"/>
  <c r="J99" i="33184"/>
  <c r="I99" i="33184"/>
  <c r="H99" i="33184"/>
  <c r="G99" i="33184"/>
  <c r="F99" i="33184"/>
  <c r="E99" i="33184"/>
  <c r="D99" i="33184"/>
  <c r="AN98" i="33184"/>
  <c r="AM98" i="33184"/>
  <c r="AL98" i="33184"/>
  <c r="AK98" i="33184"/>
  <c r="AJ98" i="33184"/>
  <c r="AI98" i="33184"/>
  <c r="AH98" i="33184"/>
  <c r="AG98" i="33184"/>
  <c r="AF98" i="33184"/>
  <c r="AE98" i="33184"/>
  <c r="AD98" i="33184"/>
  <c r="AC98" i="33184"/>
  <c r="AB98" i="33184"/>
  <c r="AA98" i="33184"/>
  <c r="Z98" i="33184"/>
  <c r="Y98" i="33184"/>
  <c r="X98" i="33184"/>
  <c r="W98" i="33184"/>
  <c r="V98" i="33184"/>
  <c r="U98" i="33184"/>
  <c r="T98" i="33184"/>
  <c r="S98" i="33184"/>
  <c r="R98" i="33184"/>
  <c r="Q98" i="33184"/>
  <c r="P98" i="33184"/>
  <c r="O98" i="33184"/>
  <c r="N98" i="33184"/>
  <c r="M98" i="33184"/>
  <c r="L98" i="33184"/>
  <c r="K98" i="33184"/>
  <c r="J98" i="33184"/>
  <c r="I98" i="33184"/>
  <c r="H98" i="33184"/>
  <c r="G98" i="33184"/>
  <c r="F98" i="33184"/>
  <c r="E98" i="33184"/>
  <c r="D98" i="33184"/>
  <c r="AN97" i="33184"/>
  <c r="AM97" i="33184"/>
  <c r="AL97" i="33184"/>
  <c r="AK97" i="33184"/>
  <c r="AJ97" i="33184"/>
  <c r="AI97" i="33184"/>
  <c r="AH97" i="33184"/>
  <c r="AG97" i="33184"/>
  <c r="AF97" i="33184"/>
  <c r="AE97" i="33184"/>
  <c r="AD97" i="33184"/>
  <c r="AC97" i="33184"/>
  <c r="AB97" i="33184"/>
  <c r="AA97" i="33184"/>
  <c r="Z97" i="33184"/>
  <c r="Y97" i="33184"/>
  <c r="X97" i="33184"/>
  <c r="W97" i="33184"/>
  <c r="V97" i="33184"/>
  <c r="U97" i="33184"/>
  <c r="T97" i="33184"/>
  <c r="S97" i="33184"/>
  <c r="R97" i="33184"/>
  <c r="Q97" i="33184"/>
  <c r="P97" i="33184"/>
  <c r="O97" i="33184"/>
  <c r="N97" i="33184"/>
  <c r="M97" i="33184"/>
  <c r="L97" i="33184"/>
  <c r="K97" i="33184"/>
  <c r="J97" i="33184"/>
  <c r="I97" i="33184"/>
  <c r="H97" i="33184"/>
  <c r="G97" i="33184"/>
  <c r="F97" i="33184"/>
  <c r="E97" i="33184"/>
  <c r="D97" i="33184"/>
  <c r="AN96" i="33184"/>
  <c r="AM96" i="33184"/>
  <c r="AL96" i="33184"/>
  <c r="AK96" i="33184"/>
  <c r="AJ96" i="33184"/>
  <c r="AI96" i="33184"/>
  <c r="AH96" i="33184"/>
  <c r="AG96" i="33184"/>
  <c r="AF96" i="33184"/>
  <c r="AE96" i="33184"/>
  <c r="AD96" i="33184"/>
  <c r="AC96" i="33184"/>
  <c r="AB96" i="33184"/>
  <c r="AA96" i="33184"/>
  <c r="Z96" i="33184"/>
  <c r="Y96" i="33184"/>
  <c r="X96" i="33184"/>
  <c r="W96" i="33184"/>
  <c r="V96" i="33184"/>
  <c r="U96" i="33184"/>
  <c r="T96" i="33184"/>
  <c r="S96" i="33184"/>
  <c r="R96" i="33184"/>
  <c r="Q96" i="33184"/>
  <c r="P96" i="33184"/>
  <c r="O96" i="33184"/>
  <c r="N96" i="33184"/>
  <c r="M96" i="33184"/>
  <c r="L96" i="33184"/>
  <c r="K96" i="33184"/>
  <c r="J96" i="33184"/>
  <c r="I96" i="33184"/>
  <c r="H96" i="33184"/>
  <c r="G96" i="33184"/>
  <c r="F96" i="33184"/>
  <c r="E96" i="33184"/>
  <c r="D96" i="33184"/>
  <c r="AN95" i="33184"/>
  <c r="AM95" i="33184"/>
  <c r="AL95" i="33184"/>
  <c r="AK95" i="33184"/>
  <c r="AJ95" i="33184"/>
  <c r="AI95" i="33184"/>
  <c r="AH95" i="33184"/>
  <c r="AG95" i="33184"/>
  <c r="AF95" i="33184"/>
  <c r="AE95" i="33184"/>
  <c r="AD95" i="33184"/>
  <c r="AC95" i="33184"/>
  <c r="AB95" i="33184"/>
  <c r="AA95" i="33184"/>
  <c r="Z95" i="33184"/>
  <c r="Y95" i="33184"/>
  <c r="X95" i="33184"/>
  <c r="W95" i="33184"/>
  <c r="V95" i="33184"/>
  <c r="U95" i="33184"/>
  <c r="T95" i="33184"/>
  <c r="S95" i="33184"/>
  <c r="R95" i="33184"/>
  <c r="Q95" i="33184"/>
  <c r="P95" i="33184"/>
  <c r="O95" i="33184"/>
  <c r="N95" i="33184"/>
  <c r="M95" i="33184"/>
  <c r="L95" i="33184"/>
  <c r="K95" i="33184"/>
  <c r="J95" i="33184"/>
  <c r="I95" i="33184"/>
  <c r="H95" i="33184"/>
  <c r="G95" i="33184"/>
  <c r="F95" i="33184"/>
  <c r="E95" i="33184"/>
  <c r="D95" i="33184"/>
  <c r="AN94" i="33184"/>
  <c r="AM94" i="33184"/>
  <c r="AL94" i="33184"/>
  <c r="AK94" i="33184"/>
  <c r="AJ94" i="33184"/>
  <c r="AI94" i="33184"/>
  <c r="AH94" i="33184"/>
  <c r="AG94" i="33184"/>
  <c r="AF94" i="33184"/>
  <c r="AE94" i="33184"/>
  <c r="AD94" i="33184"/>
  <c r="AC94" i="33184"/>
  <c r="AB94" i="33184"/>
  <c r="AA94" i="33184"/>
  <c r="Z94" i="33184"/>
  <c r="Y94" i="33184"/>
  <c r="X94" i="33184"/>
  <c r="W94" i="33184"/>
  <c r="V94" i="33184"/>
  <c r="U94" i="33184"/>
  <c r="T94" i="33184"/>
  <c r="S94" i="33184"/>
  <c r="R94" i="33184"/>
  <c r="Q94" i="33184"/>
  <c r="P94" i="33184"/>
  <c r="O94" i="33184"/>
  <c r="N94" i="33184"/>
  <c r="M94" i="33184"/>
  <c r="L94" i="33184"/>
  <c r="K94" i="33184"/>
  <c r="J94" i="33184"/>
  <c r="I94" i="33184"/>
  <c r="H94" i="33184"/>
  <c r="G94" i="33184"/>
  <c r="F94" i="33184"/>
  <c r="E94" i="33184"/>
  <c r="D94" i="33184"/>
  <c r="AN93" i="33184"/>
  <c r="AM93" i="33184"/>
  <c r="AL93" i="33184"/>
  <c r="AK93" i="33184"/>
  <c r="AJ93" i="33184"/>
  <c r="AI93" i="33184"/>
  <c r="AH93" i="33184"/>
  <c r="AG93" i="33184"/>
  <c r="AF93" i="33184"/>
  <c r="AE93" i="33184"/>
  <c r="AD93" i="33184"/>
  <c r="AC93" i="33184"/>
  <c r="AB93" i="33184"/>
  <c r="AA93" i="33184"/>
  <c r="Z93" i="33184"/>
  <c r="Y93" i="33184"/>
  <c r="X93" i="33184"/>
  <c r="W93" i="33184"/>
  <c r="V93" i="33184"/>
  <c r="U93" i="33184"/>
  <c r="T93" i="33184"/>
  <c r="S93" i="33184"/>
  <c r="R93" i="33184"/>
  <c r="Q93" i="33184"/>
  <c r="P93" i="33184"/>
  <c r="O93" i="33184"/>
  <c r="N93" i="33184"/>
  <c r="M93" i="33184"/>
  <c r="L93" i="33184"/>
  <c r="K93" i="33184"/>
  <c r="J93" i="33184"/>
  <c r="I93" i="33184"/>
  <c r="H93" i="33184"/>
  <c r="G93" i="33184"/>
  <c r="F93" i="33184"/>
  <c r="E93" i="33184"/>
  <c r="D93" i="33184"/>
  <c r="AN92" i="33184"/>
  <c r="AM92" i="33184"/>
  <c r="AL92" i="33184"/>
  <c r="AK92" i="33184"/>
  <c r="AJ92" i="33184"/>
  <c r="AI92" i="33184"/>
  <c r="AH92" i="33184"/>
  <c r="AG92" i="33184"/>
  <c r="AF92" i="33184"/>
  <c r="AE92" i="33184"/>
  <c r="AD92" i="33184"/>
  <c r="AC92" i="33184"/>
  <c r="AB92" i="33184"/>
  <c r="AA92" i="33184"/>
  <c r="Z92" i="33184"/>
  <c r="Y92" i="33184"/>
  <c r="X92" i="33184"/>
  <c r="W92" i="33184"/>
  <c r="V92" i="33184"/>
  <c r="U92" i="33184"/>
  <c r="T92" i="33184"/>
  <c r="S92" i="33184"/>
  <c r="R92" i="33184"/>
  <c r="Q92" i="33184"/>
  <c r="P92" i="33184"/>
  <c r="O92" i="33184"/>
  <c r="N92" i="33184"/>
  <c r="M92" i="33184"/>
  <c r="L92" i="33184"/>
  <c r="K92" i="33184"/>
  <c r="J92" i="33184"/>
  <c r="I92" i="33184"/>
  <c r="H92" i="33184"/>
  <c r="G92" i="33184"/>
  <c r="F92" i="33184"/>
  <c r="E92" i="33184"/>
  <c r="D92" i="33184"/>
  <c r="AN91" i="33184"/>
  <c r="AM91" i="33184"/>
  <c r="AL91" i="33184"/>
  <c r="AK91" i="33184"/>
  <c r="AJ91" i="33184"/>
  <c r="AI91" i="33184"/>
  <c r="AH91" i="33184"/>
  <c r="AG91" i="33184"/>
  <c r="AF91" i="33184"/>
  <c r="AE91" i="33184"/>
  <c r="AD91" i="33184"/>
  <c r="AC91" i="33184"/>
  <c r="AB91" i="33184"/>
  <c r="AA91" i="33184"/>
  <c r="Z91" i="33184"/>
  <c r="Y91" i="33184"/>
  <c r="X91" i="33184"/>
  <c r="W91" i="33184"/>
  <c r="V91" i="33184"/>
  <c r="U91" i="33184"/>
  <c r="T91" i="33184"/>
  <c r="S91" i="33184"/>
  <c r="R91" i="33184"/>
  <c r="Q91" i="33184"/>
  <c r="P91" i="33184"/>
  <c r="O91" i="33184"/>
  <c r="N91" i="33184"/>
  <c r="M91" i="33184"/>
  <c r="L91" i="33184"/>
  <c r="K91" i="33184"/>
  <c r="J91" i="33184"/>
  <c r="I91" i="33184"/>
  <c r="H91" i="33184"/>
  <c r="G91" i="33184"/>
  <c r="F91" i="33184"/>
  <c r="E91" i="33184"/>
  <c r="D91" i="33184"/>
  <c r="AN90" i="33184"/>
  <c r="AM90" i="33184"/>
  <c r="AL90" i="33184"/>
  <c r="AK90" i="33184"/>
  <c r="AJ90" i="33184"/>
  <c r="AI90" i="33184"/>
  <c r="AH90" i="33184"/>
  <c r="AG90" i="33184"/>
  <c r="AF90" i="33184"/>
  <c r="AE90" i="33184"/>
  <c r="AD90" i="33184"/>
  <c r="AC90" i="33184"/>
  <c r="AB90" i="33184"/>
  <c r="AA90" i="33184"/>
  <c r="Z90" i="33184"/>
  <c r="Y90" i="33184"/>
  <c r="X90" i="33184"/>
  <c r="W90" i="33184"/>
  <c r="V90" i="33184"/>
  <c r="U90" i="33184"/>
  <c r="T90" i="33184"/>
  <c r="S90" i="33184"/>
  <c r="R90" i="33184"/>
  <c r="Q90" i="33184"/>
  <c r="P90" i="33184"/>
  <c r="O90" i="33184"/>
  <c r="N90" i="33184"/>
  <c r="M90" i="33184"/>
  <c r="L90" i="33184"/>
  <c r="K90" i="33184"/>
  <c r="J90" i="33184"/>
  <c r="I90" i="33184"/>
  <c r="H90" i="33184"/>
  <c r="G90" i="33184"/>
  <c r="F90" i="33184"/>
  <c r="E90" i="33184"/>
  <c r="D90" i="33184"/>
  <c r="AN89" i="33184"/>
  <c r="AM89" i="33184"/>
  <c r="AL89" i="33184"/>
  <c r="AK89" i="33184"/>
  <c r="AJ89" i="33184"/>
  <c r="AI89" i="33184"/>
  <c r="AH89" i="33184"/>
  <c r="AG89" i="33184"/>
  <c r="AF89" i="33184"/>
  <c r="AE89" i="33184"/>
  <c r="AD89" i="33184"/>
  <c r="AC89" i="33184"/>
  <c r="AB89" i="33184"/>
  <c r="AA89" i="33184"/>
  <c r="Z89" i="33184"/>
  <c r="Y89" i="33184"/>
  <c r="X89" i="33184"/>
  <c r="W89" i="33184"/>
  <c r="V89" i="33184"/>
  <c r="U89" i="33184"/>
  <c r="T89" i="33184"/>
  <c r="S89" i="33184"/>
  <c r="R89" i="33184"/>
  <c r="Q89" i="33184"/>
  <c r="P89" i="33184"/>
  <c r="O89" i="33184"/>
  <c r="N89" i="33184"/>
  <c r="M89" i="33184"/>
  <c r="L89" i="33184"/>
  <c r="K89" i="33184"/>
  <c r="J89" i="33184"/>
  <c r="I89" i="33184"/>
  <c r="H89" i="33184"/>
  <c r="G89" i="33184"/>
  <c r="F89" i="33184"/>
  <c r="E89" i="33184"/>
  <c r="D89" i="33184"/>
  <c r="AN88" i="33184"/>
  <c r="AM88" i="33184"/>
  <c r="AL88" i="33184"/>
  <c r="AK88" i="33184"/>
  <c r="AJ88" i="33184"/>
  <c r="AI88" i="33184"/>
  <c r="AH88" i="33184"/>
  <c r="AG88" i="33184"/>
  <c r="AF88" i="33184"/>
  <c r="AE88" i="33184"/>
  <c r="AD88" i="33184"/>
  <c r="AC88" i="33184"/>
  <c r="AB88" i="33184"/>
  <c r="AA88" i="33184"/>
  <c r="Z88" i="33184"/>
  <c r="Y88" i="33184"/>
  <c r="X88" i="33184"/>
  <c r="W88" i="33184"/>
  <c r="V88" i="33184"/>
  <c r="U88" i="33184"/>
  <c r="T88" i="33184"/>
  <c r="S88" i="33184"/>
  <c r="R88" i="33184"/>
  <c r="Q88" i="33184"/>
  <c r="P88" i="33184"/>
  <c r="O88" i="33184"/>
  <c r="N88" i="33184"/>
  <c r="M88" i="33184"/>
  <c r="L88" i="33184"/>
  <c r="K88" i="33184"/>
  <c r="J88" i="33184"/>
  <c r="I88" i="33184"/>
  <c r="H88" i="33184"/>
  <c r="G88" i="33184"/>
  <c r="F88" i="33184"/>
  <c r="E88" i="33184"/>
  <c r="D88" i="33184"/>
  <c r="AN87" i="33184"/>
  <c r="AM87" i="33184"/>
  <c r="AL87" i="33184"/>
  <c r="AK87" i="33184"/>
  <c r="AJ87" i="33184"/>
  <c r="AI87" i="33184"/>
  <c r="AH87" i="33184"/>
  <c r="AG87" i="33184"/>
  <c r="AF87" i="33184"/>
  <c r="AE87" i="33184"/>
  <c r="AD87" i="33184"/>
  <c r="AC87" i="33184"/>
  <c r="AB87" i="33184"/>
  <c r="AA87" i="33184"/>
  <c r="Z87" i="33184"/>
  <c r="Y87" i="33184"/>
  <c r="X87" i="33184"/>
  <c r="W87" i="33184"/>
  <c r="V87" i="33184"/>
  <c r="U87" i="33184"/>
  <c r="T87" i="33184"/>
  <c r="S87" i="33184"/>
  <c r="R87" i="33184"/>
  <c r="Q87" i="33184"/>
  <c r="P87" i="33184"/>
  <c r="O87" i="33184"/>
  <c r="N87" i="33184"/>
  <c r="M87" i="33184"/>
  <c r="L87" i="33184"/>
  <c r="K87" i="33184"/>
  <c r="J87" i="33184"/>
  <c r="I87" i="33184"/>
  <c r="H87" i="33184"/>
  <c r="G87" i="33184"/>
  <c r="F87" i="33184"/>
  <c r="E87" i="33184"/>
  <c r="D87" i="33184"/>
  <c r="AN86" i="33184"/>
  <c r="AM86" i="33184"/>
  <c r="AL86" i="33184"/>
  <c r="AK86" i="33184"/>
  <c r="AJ86" i="33184"/>
  <c r="AI86" i="33184"/>
  <c r="AH86" i="33184"/>
  <c r="AG86" i="33184"/>
  <c r="AF86" i="33184"/>
  <c r="AE86" i="33184"/>
  <c r="AD86" i="33184"/>
  <c r="AC86" i="33184"/>
  <c r="AB86" i="33184"/>
  <c r="AA86" i="33184"/>
  <c r="Z86" i="33184"/>
  <c r="Y86" i="33184"/>
  <c r="X86" i="33184"/>
  <c r="W86" i="33184"/>
  <c r="V86" i="33184"/>
  <c r="U86" i="33184"/>
  <c r="T86" i="33184"/>
  <c r="S86" i="33184"/>
  <c r="R86" i="33184"/>
  <c r="Q86" i="33184"/>
  <c r="P86" i="33184"/>
  <c r="O86" i="33184"/>
  <c r="N86" i="33184"/>
  <c r="M86" i="33184"/>
  <c r="L86" i="33184"/>
  <c r="K86" i="33184"/>
  <c r="J86" i="33184"/>
  <c r="I86" i="33184"/>
  <c r="H86" i="33184"/>
  <c r="G86" i="33184"/>
  <c r="F86" i="33184"/>
  <c r="E86" i="33184"/>
  <c r="D86" i="33184"/>
  <c r="AN85" i="33184"/>
  <c r="AM85" i="33184"/>
  <c r="AL85" i="33184"/>
  <c r="AK85" i="33184"/>
  <c r="AJ85" i="33184"/>
  <c r="AI85" i="33184"/>
  <c r="AH85" i="33184"/>
  <c r="AG85" i="33184"/>
  <c r="AF85" i="33184"/>
  <c r="AE85" i="33184"/>
  <c r="AD85" i="33184"/>
  <c r="AC85" i="33184"/>
  <c r="AB85" i="33184"/>
  <c r="AA85" i="33184"/>
  <c r="Z85" i="33184"/>
  <c r="Y85" i="33184"/>
  <c r="X85" i="33184"/>
  <c r="W85" i="33184"/>
  <c r="V85" i="33184"/>
  <c r="U85" i="33184"/>
  <c r="T85" i="33184"/>
  <c r="S85" i="33184"/>
  <c r="R85" i="33184"/>
  <c r="Q85" i="33184"/>
  <c r="P85" i="33184"/>
  <c r="O85" i="33184"/>
  <c r="N85" i="33184"/>
  <c r="M85" i="33184"/>
  <c r="L85" i="33184"/>
  <c r="K85" i="33184"/>
  <c r="J85" i="33184"/>
  <c r="I85" i="33184"/>
  <c r="H85" i="33184"/>
  <c r="G85" i="33184"/>
  <c r="F85" i="33184"/>
  <c r="E85" i="33184"/>
  <c r="D85" i="33184"/>
  <c r="AN84" i="33184"/>
  <c r="AM84" i="33184"/>
  <c r="AL84" i="33184"/>
  <c r="AK84" i="33184"/>
  <c r="AJ84" i="33184"/>
  <c r="AI84" i="33184"/>
  <c r="AH84" i="33184"/>
  <c r="AG84" i="33184"/>
  <c r="AF84" i="33184"/>
  <c r="AE84" i="33184"/>
  <c r="AD84" i="33184"/>
  <c r="AC84" i="33184"/>
  <c r="AB84" i="33184"/>
  <c r="AA84" i="33184"/>
  <c r="Z84" i="33184"/>
  <c r="Y84" i="33184"/>
  <c r="X84" i="33184"/>
  <c r="W84" i="33184"/>
  <c r="V84" i="33184"/>
  <c r="U84" i="33184"/>
  <c r="T84" i="33184"/>
  <c r="S84" i="33184"/>
  <c r="R84" i="33184"/>
  <c r="Q84" i="33184"/>
  <c r="P84" i="33184"/>
  <c r="O84" i="33184"/>
  <c r="N84" i="33184"/>
  <c r="M84" i="33184"/>
  <c r="L84" i="33184"/>
  <c r="K84" i="33184"/>
  <c r="J84" i="33184"/>
  <c r="I84" i="33184"/>
  <c r="H84" i="33184"/>
  <c r="G84" i="33184"/>
  <c r="F84" i="33184"/>
  <c r="E84" i="33184"/>
  <c r="D84" i="33184"/>
  <c r="AN83" i="33184"/>
  <c r="AM83" i="33184"/>
  <c r="AL83" i="33184"/>
  <c r="AK83" i="33184"/>
  <c r="AJ83" i="33184"/>
  <c r="AI83" i="33184"/>
  <c r="AH83" i="33184"/>
  <c r="AG83" i="33184"/>
  <c r="AF83" i="33184"/>
  <c r="AE83" i="33184"/>
  <c r="AD83" i="33184"/>
  <c r="AC83" i="33184"/>
  <c r="AB83" i="33184"/>
  <c r="AA83" i="33184"/>
  <c r="Z83" i="33184"/>
  <c r="Y83" i="33184"/>
  <c r="X83" i="33184"/>
  <c r="W83" i="33184"/>
  <c r="V83" i="33184"/>
  <c r="U83" i="33184"/>
  <c r="T83" i="33184"/>
  <c r="S83" i="33184"/>
  <c r="R83" i="33184"/>
  <c r="Q83" i="33184"/>
  <c r="P83" i="33184"/>
  <c r="O83" i="33184"/>
  <c r="N83" i="33184"/>
  <c r="M83" i="33184"/>
  <c r="L83" i="33184"/>
  <c r="K83" i="33184"/>
  <c r="J83" i="33184"/>
  <c r="I83" i="33184"/>
  <c r="H83" i="33184"/>
  <c r="G83" i="33184"/>
  <c r="F83" i="33184"/>
  <c r="E83" i="33184"/>
  <c r="D83" i="33184"/>
  <c r="AN82" i="33184"/>
  <c r="AM82" i="33184"/>
  <c r="AL82" i="33184"/>
  <c r="AK82" i="33184"/>
  <c r="AJ82" i="33184"/>
  <c r="AI82" i="33184"/>
  <c r="AH82" i="33184"/>
  <c r="AG82" i="33184"/>
  <c r="AF82" i="33184"/>
  <c r="AE82" i="33184"/>
  <c r="AD82" i="33184"/>
  <c r="AC82" i="33184"/>
  <c r="AB82" i="33184"/>
  <c r="AA82" i="33184"/>
  <c r="Z82" i="33184"/>
  <c r="Y82" i="33184"/>
  <c r="X82" i="33184"/>
  <c r="W82" i="33184"/>
  <c r="V82" i="33184"/>
  <c r="U82" i="33184"/>
  <c r="T82" i="33184"/>
  <c r="S82" i="33184"/>
  <c r="R82" i="33184"/>
  <c r="Q82" i="33184"/>
  <c r="P82" i="33184"/>
  <c r="O82" i="33184"/>
  <c r="N82" i="33184"/>
  <c r="M82" i="33184"/>
  <c r="L82" i="33184"/>
  <c r="K82" i="33184"/>
  <c r="J82" i="33184"/>
  <c r="I82" i="33184"/>
  <c r="H82" i="33184"/>
  <c r="G82" i="33184"/>
  <c r="F82" i="33184"/>
  <c r="E82" i="33184"/>
  <c r="D82" i="33184"/>
  <c r="AN81" i="33184"/>
  <c r="AM81" i="33184"/>
  <c r="AL81" i="33184"/>
  <c r="AK81" i="33184"/>
  <c r="AJ81" i="33184"/>
  <c r="AI81" i="33184"/>
  <c r="AH81" i="33184"/>
  <c r="AG81" i="33184"/>
  <c r="AF81" i="33184"/>
  <c r="AE81" i="33184"/>
  <c r="AD81" i="33184"/>
  <c r="AC81" i="33184"/>
  <c r="AB81" i="33184"/>
  <c r="AA81" i="33184"/>
  <c r="Z81" i="33184"/>
  <c r="Y81" i="33184"/>
  <c r="X81" i="33184"/>
  <c r="W81" i="33184"/>
  <c r="V81" i="33184"/>
  <c r="U81" i="33184"/>
  <c r="T81" i="33184"/>
  <c r="S81" i="33184"/>
  <c r="R81" i="33184"/>
  <c r="Q81" i="33184"/>
  <c r="P81" i="33184"/>
  <c r="O81" i="33184"/>
  <c r="N81" i="33184"/>
  <c r="M81" i="33184"/>
  <c r="L81" i="33184"/>
  <c r="K81" i="33184"/>
  <c r="J81" i="33184"/>
  <c r="I81" i="33184"/>
  <c r="H81" i="33184"/>
  <c r="G81" i="33184"/>
  <c r="F81" i="33184"/>
  <c r="E81" i="33184"/>
  <c r="D81" i="33184"/>
  <c r="AN80" i="33184"/>
  <c r="AM80" i="33184"/>
  <c r="AL80" i="33184"/>
  <c r="AK80" i="33184"/>
  <c r="AJ80" i="33184"/>
  <c r="AI80" i="33184"/>
  <c r="AH80" i="33184"/>
  <c r="AG80" i="33184"/>
  <c r="AF80" i="33184"/>
  <c r="AE80" i="33184"/>
  <c r="AD80" i="33184"/>
  <c r="AC80" i="33184"/>
  <c r="AB80" i="33184"/>
  <c r="AA80" i="33184"/>
  <c r="Z80" i="33184"/>
  <c r="Y80" i="33184"/>
  <c r="X80" i="33184"/>
  <c r="W80" i="33184"/>
  <c r="V80" i="33184"/>
  <c r="U80" i="33184"/>
  <c r="T80" i="33184"/>
  <c r="S80" i="33184"/>
  <c r="R80" i="33184"/>
  <c r="Q80" i="33184"/>
  <c r="P80" i="33184"/>
  <c r="O80" i="33184"/>
  <c r="N80" i="33184"/>
  <c r="M80" i="33184"/>
  <c r="L80" i="33184"/>
  <c r="K80" i="33184"/>
  <c r="J80" i="33184"/>
  <c r="I80" i="33184"/>
  <c r="H80" i="33184"/>
  <c r="G80" i="33184"/>
  <c r="F80" i="33184"/>
  <c r="E80" i="33184"/>
  <c r="D80" i="33184"/>
  <c r="AN79" i="33184"/>
  <c r="AM79" i="33184"/>
  <c r="AL79" i="33184"/>
  <c r="AK79" i="33184"/>
  <c r="AJ79" i="33184"/>
  <c r="AI79" i="33184"/>
  <c r="AH79" i="33184"/>
  <c r="AG79" i="33184"/>
  <c r="AF79" i="33184"/>
  <c r="AE79" i="33184"/>
  <c r="AD79" i="33184"/>
  <c r="AC79" i="33184"/>
  <c r="AB79" i="33184"/>
  <c r="AA79" i="33184"/>
  <c r="Z79" i="33184"/>
  <c r="Y79" i="33184"/>
  <c r="X79" i="33184"/>
  <c r="W79" i="33184"/>
  <c r="V79" i="33184"/>
  <c r="U79" i="33184"/>
  <c r="T79" i="33184"/>
  <c r="S79" i="33184"/>
  <c r="R79" i="33184"/>
  <c r="Q79" i="33184"/>
  <c r="P79" i="33184"/>
  <c r="O79" i="33184"/>
  <c r="N79" i="33184"/>
  <c r="M79" i="33184"/>
  <c r="L79" i="33184"/>
  <c r="K79" i="33184"/>
  <c r="J79" i="33184"/>
  <c r="I79" i="33184"/>
  <c r="H79" i="33184"/>
  <c r="G79" i="33184"/>
  <c r="F79" i="33184"/>
  <c r="E79" i="33184"/>
  <c r="D79" i="33184"/>
  <c r="AN78" i="33184"/>
  <c r="AM78" i="33184"/>
  <c r="AL78" i="33184"/>
  <c r="AK78" i="33184"/>
  <c r="AJ78" i="33184"/>
  <c r="AI78" i="33184"/>
  <c r="AH78" i="33184"/>
  <c r="AG78" i="33184"/>
  <c r="AF78" i="33184"/>
  <c r="AE78" i="33184"/>
  <c r="AD78" i="33184"/>
  <c r="AC78" i="33184"/>
  <c r="AB78" i="33184"/>
  <c r="AA78" i="33184"/>
  <c r="Z78" i="33184"/>
  <c r="Y78" i="33184"/>
  <c r="X78" i="33184"/>
  <c r="W78" i="33184"/>
  <c r="V78" i="33184"/>
  <c r="U78" i="33184"/>
  <c r="T78" i="33184"/>
  <c r="S78" i="33184"/>
  <c r="R78" i="33184"/>
  <c r="Q78" i="33184"/>
  <c r="P78" i="33184"/>
  <c r="O78" i="33184"/>
  <c r="N78" i="33184"/>
  <c r="M78" i="33184"/>
  <c r="L78" i="33184"/>
  <c r="K78" i="33184"/>
  <c r="J78" i="33184"/>
  <c r="I78" i="33184"/>
  <c r="H78" i="33184"/>
  <c r="G78" i="33184"/>
  <c r="F78" i="33184"/>
  <c r="E78" i="33184"/>
  <c r="D78" i="33184"/>
  <c r="AN77" i="33184"/>
  <c r="AM77" i="33184"/>
  <c r="AL77" i="33184"/>
  <c r="AK77" i="33184"/>
  <c r="AJ77" i="33184"/>
  <c r="AI77" i="33184"/>
  <c r="AH77" i="33184"/>
  <c r="AG77" i="33184"/>
  <c r="AF77" i="33184"/>
  <c r="AE77" i="33184"/>
  <c r="AD77" i="33184"/>
  <c r="AC77" i="33184"/>
  <c r="AB77" i="33184"/>
  <c r="AA77" i="33184"/>
  <c r="Z77" i="33184"/>
  <c r="Y77" i="33184"/>
  <c r="X77" i="33184"/>
  <c r="W77" i="33184"/>
  <c r="V77" i="33184"/>
  <c r="U77" i="33184"/>
  <c r="T77" i="33184"/>
  <c r="S77" i="33184"/>
  <c r="R77" i="33184"/>
  <c r="Q77" i="33184"/>
  <c r="P77" i="33184"/>
  <c r="O77" i="33184"/>
  <c r="N77" i="33184"/>
  <c r="M77" i="33184"/>
  <c r="L77" i="33184"/>
  <c r="K77" i="33184"/>
  <c r="J77" i="33184"/>
  <c r="I77" i="33184"/>
  <c r="H77" i="33184"/>
  <c r="G77" i="33184"/>
  <c r="F77" i="33184"/>
  <c r="E77" i="33184"/>
  <c r="D77" i="33184"/>
  <c r="AN76" i="33184"/>
  <c r="AM76" i="33184"/>
  <c r="AL76" i="33184"/>
  <c r="AK76" i="33184"/>
  <c r="AJ76" i="33184"/>
  <c r="AI76" i="33184"/>
  <c r="AH76" i="33184"/>
  <c r="AG76" i="33184"/>
  <c r="AF76" i="33184"/>
  <c r="AE76" i="33184"/>
  <c r="AD76" i="33184"/>
  <c r="AC76" i="33184"/>
  <c r="AB76" i="33184"/>
  <c r="AA76" i="33184"/>
  <c r="Z76" i="33184"/>
  <c r="Y76" i="33184"/>
  <c r="X76" i="33184"/>
  <c r="W76" i="33184"/>
  <c r="V76" i="33184"/>
  <c r="U76" i="33184"/>
  <c r="T76" i="33184"/>
  <c r="S76" i="33184"/>
  <c r="R76" i="33184"/>
  <c r="Q76" i="33184"/>
  <c r="P76" i="33184"/>
  <c r="O76" i="33184"/>
  <c r="N76" i="33184"/>
  <c r="M76" i="33184"/>
  <c r="L76" i="33184"/>
  <c r="K76" i="33184"/>
  <c r="J76" i="33184"/>
  <c r="I76" i="33184"/>
  <c r="H76" i="33184"/>
  <c r="G76" i="33184"/>
  <c r="F76" i="33184"/>
  <c r="E76" i="33184"/>
  <c r="D76" i="33184"/>
  <c r="AN75" i="33184"/>
  <c r="AM75" i="33184"/>
  <c r="AL75" i="33184"/>
  <c r="AK75" i="33184"/>
  <c r="AJ75" i="33184"/>
  <c r="AI75" i="33184"/>
  <c r="AH75" i="33184"/>
  <c r="AG75" i="33184"/>
  <c r="AF75" i="33184"/>
  <c r="AE75" i="33184"/>
  <c r="AD75" i="33184"/>
  <c r="AC75" i="33184"/>
  <c r="AB75" i="33184"/>
  <c r="AA75" i="33184"/>
  <c r="Z75" i="33184"/>
  <c r="Y75" i="33184"/>
  <c r="X75" i="33184"/>
  <c r="W75" i="33184"/>
  <c r="V75" i="33184"/>
  <c r="U75" i="33184"/>
  <c r="T75" i="33184"/>
  <c r="S75" i="33184"/>
  <c r="R75" i="33184"/>
  <c r="Q75" i="33184"/>
  <c r="P75" i="33184"/>
  <c r="O75" i="33184"/>
  <c r="N75" i="33184"/>
  <c r="M75" i="33184"/>
  <c r="L75" i="33184"/>
  <c r="K75" i="33184"/>
  <c r="J75" i="33184"/>
  <c r="I75" i="33184"/>
  <c r="H75" i="33184"/>
  <c r="G75" i="33184"/>
  <c r="F75" i="33184"/>
  <c r="E75" i="33184"/>
  <c r="D75" i="33184"/>
  <c r="AN74" i="33184"/>
  <c r="AM74" i="33184"/>
  <c r="AL74" i="33184"/>
  <c r="AK74" i="33184"/>
  <c r="AJ74" i="33184"/>
  <c r="AI74" i="33184"/>
  <c r="AH74" i="33184"/>
  <c r="AG74" i="33184"/>
  <c r="AF74" i="33184"/>
  <c r="AE74" i="33184"/>
  <c r="AD74" i="33184"/>
  <c r="AC74" i="33184"/>
  <c r="AB74" i="33184"/>
  <c r="AA74" i="33184"/>
  <c r="Z74" i="33184"/>
  <c r="Y74" i="33184"/>
  <c r="X74" i="33184"/>
  <c r="W74" i="33184"/>
  <c r="V74" i="33184"/>
  <c r="U74" i="33184"/>
  <c r="T74" i="33184"/>
  <c r="S74" i="33184"/>
  <c r="R74" i="33184"/>
  <c r="Q74" i="33184"/>
  <c r="P74" i="33184"/>
  <c r="O74" i="33184"/>
  <c r="N74" i="33184"/>
  <c r="M74" i="33184"/>
  <c r="L74" i="33184"/>
  <c r="K74" i="33184"/>
  <c r="J74" i="33184"/>
  <c r="I74" i="33184"/>
  <c r="H74" i="33184"/>
  <c r="G74" i="33184"/>
  <c r="F74" i="33184"/>
  <c r="E74" i="33184"/>
  <c r="D74" i="33184"/>
  <c r="AN73" i="33184"/>
  <c r="AM73" i="33184"/>
  <c r="AL73" i="33184"/>
  <c r="AK73" i="33184"/>
  <c r="AJ73" i="33184"/>
  <c r="AI73" i="33184"/>
  <c r="AH73" i="33184"/>
  <c r="AG73" i="33184"/>
  <c r="AF73" i="33184"/>
  <c r="AE73" i="33184"/>
  <c r="AD73" i="33184"/>
  <c r="AC73" i="33184"/>
  <c r="AB73" i="33184"/>
  <c r="AA73" i="33184"/>
  <c r="Z73" i="33184"/>
  <c r="Y73" i="33184"/>
  <c r="X73" i="33184"/>
  <c r="W73" i="33184"/>
  <c r="V73" i="33184"/>
  <c r="U73" i="33184"/>
  <c r="T73" i="33184"/>
  <c r="S73" i="33184"/>
  <c r="R73" i="33184"/>
  <c r="Q73" i="33184"/>
  <c r="P73" i="33184"/>
  <c r="O73" i="33184"/>
  <c r="N73" i="33184"/>
  <c r="M73" i="33184"/>
  <c r="L73" i="33184"/>
  <c r="K73" i="33184"/>
  <c r="J73" i="33184"/>
  <c r="I73" i="33184"/>
  <c r="H73" i="33184"/>
  <c r="G73" i="33184"/>
  <c r="F73" i="33184"/>
  <c r="E73" i="33184"/>
  <c r="D73" i="33184"/>
  <c r="AN72" i="33184"/>
  <c r="AM72" i="33184"/>
  <c r="AL72" i="33184"/>
  <c r="AK72" i="33184"/>
  <c r="AJ72" i="33184"/>
  <c r="AI72" i="33184"/>
  <c r="AH72" i="33184"/>
  <c r="AG72" i="33184"/>
  <c r="AF72" i="33184"/>
  <c r="AE72" i="33184"/>
  <c r="AD72" i="33184"/>
  <c r="AC72" i="33184"/>
  <c r="AB72" i="33184"/>
  <c r="AA72" i="33184"/>
  <c r="Z72" i="33184"/>
  <c r="Y72" i="33184"/>
  <c r="X72" i="33184"/>
  <c r="W72" i="33184"/>
  <c r="V72" i="33184"/>
  <c r="U72" i="33184"/>
  <c r="T72" i="33184"/>
  <c r="S72" i="33184"/>
  <c r="R72" i="33184"/>
  <c r="Q72" i="33184"/>
  <c r="P72" i="33184"/>
  <c r="O72" i="33184"/>
  <c r="N72" i="33184"/>
  <c r="M72" i="33184"/>
  <c r="L72" i="33184"/>
  <c r="K72" i="33184"/>
  <c r="J72" i="33184"/>
  <c r="I72" i="33184"/>
  <c r="H72" i="33184"/>
  <c r="G72" i="33184"/>
  <c r="F72" i="33184"/>
  <c r="E72" i="33184"/>
  <c r="D72" i="33184"/>
  <c r="AN71" i="33184"/>
  <c r="AM71" i="33184"/>
  <c r="AL71" i="33184"/>
  <c r="AK71" i="33184"/>
  <c r="AJ71" i="33184"/>
  <c r="AI71" i="33184"/>
  <c r="AH71" i="33184"/>
  <c r="AG71" i="33184"/>
  <c r="AF71" i="33184"/>
  <c r="AE71" i="33184"/>
  <c r="AD71" i="33184"/>
  <c r="AC71" i="33184"/>
  <c r="AB71" i="33184"/>
  <c r="AA71" i="33184"/>
  <c r="Z71" i="33184"/>
  <c r="Y71" i="33184"/>
  <c r="X71" i="33184"/>
  <c r="W71" i="33184"/>
  <c r="V71" i="33184"/>
  <c r="U71" i="33184"/>
  <c r="T71" i="33184"/>
  <c r="S71" i="33184"/>
  <c r="R71" i="33184"/>
  <c r="Q71" i="33184"/>
  <c r="P71" i="33184"/>
  <c r="O71" i="33184"/>
  <c r="N71" i="33184"/>
  <c r="M71" i="33184"/>
  <c r="L71" i="33184"/>
  <c r="K71" i="33184"/>
  <c r="J71" i="33184"/>
  <c r="I71" i="33184"/>
  <c r="H71" i="33184"/>
  <c r="G71" i="33184"/>
  <c r="F71" i="33184"/>
  <c r="E71" i="33184"/>
  <c r="D71" i="33184"/>
  <c r="AN70" i="33184"/>
  <c r="AM70" i="33184"/>
  <c r="AL70" i="33184"/>
  <c r="AK70" i="33184"/>
  <c r="AJ70" i="33184"/>
  <c r="AI70" i="33184"/>
  <c r="AH70" i="33184"/>
  <c r="AG70" i="33184"/>
  <c r="AF70" i="33184"/>
  <c r="AE70" i="33184"/>
  <c r="AD70" i="33184"/>
  <c r="AC70" i="33184"/>
  <c r="AB70" i="33184"/>
  <c r="AA70" i="33184"/>
  <c r="Z70" i="33184"/>
  <c r="Y70" i="33184"/>
  <c r="X70" i="33184"/>
  <c r="W70" i="33184"/>
  <c r="V70" i="33184"/>
  <c r="U70" i="33184"/>
  <c r="T70" i="33184"/>
  <c r="S70" i="33184"/>
  <c r="R70" i="33184"/>
  <c r="Q70" i="33184"/>
  <c r="P70" i="33184"/>
  <c r="O70" i="33184"/>
  <c r="N70" i="33184"/>
  <c r="M70" i="33184"/>
  <c r="L70" i="33184"/>
  <c r="K70" i="33184"/>
  <c r="J70" i="33184"/>
  <c r="I70" i="33184"/>
  <c r="H70" i="33184"/>
  <c r="G70" i="33184"/>
  <c r="F70" i="33184"/>
  <c r="E70" i="33184"/>
  <c r="D70" i="33184"/>
  <c r="AN69" i="33184"/>
  <c r="AM69" i="33184"/>
  <c r="AL69" i="33184"/>
  <c r="AK69" i="33184"/>
  <c r="AJ69" i="33184"/>
  <c r="AI69" i="33184"/>
  <c r="AH69" i="33184"/>
  <c r="AG69" i="33184"/>
  <c r="AF69" i="33184"/>
  <c r="AE69" i="33184"/>
  <c r="AD69" i="33184"/>
  <c r="AC69" i="33184"/>
  <c r="AB69" i="33184"/>
  <c r="AA69" i="33184"/>
  <c r="Z69" i="33184"/>
  <c r="Y69" i="33184"/>
  <c r="X69" i="33184"/>
  <c r="W69" i="33184"/>
  <c r="V69" i="33184"/>
  <c r="U69" i="33184"/>
  <c r="T69" i="33184"/>
  <c r="S69" i="33184"/>
  <c r="R69" i="33184"/>
  <c r="Q69" i="33184"/>
  <c r="P69" i="33184"/>
  <c r="O69" i="33184"/>
  <c r="N69" i="33184"/>
  <c r="M69" i="33184"/>
  <c r="L69" i="33184"/>
  <c r="K69" i="33184"/>
  <c r="J69" i="33184"/>
  <c r="I69" i="33184"/>
  <c r="H69" i="33184"/>
  <c r="G69" i="33184"/>
  <c r="F69" i="33184"/>
  <c r="E69" i="33184"/>
  <c r="D69" i="33184"/>
  <c r="AN68" i="33184"/>
  <c r="AM68" i="33184"/>
  <c r="AL68" i="33184"/>
  <c r="AK68" i="33184"/>
  <c r="AJ68" i="33184"/>
  <c r="AI68" i="33184"/>
  <c r="AH68" i="33184"/>
  <c r="AG68" i="33184"/>
  <c r="AF68" i="33184"/>
  <c r="AE68" i="33184"/>
  <c r="AD68" i="33184"/>
  <c r="AC68" i="33184"/>
  <c r="AB68" i="33184"/>
  <c r="AA68" i="33184"/>
  <c r="Z68" i="33184"/>
  <c r="Y68" i="33184"/>
  <c r="X68" i="33184"/>
  <c r="W68" i="33184"/>
  <c r="V68" i="33184"/>
  <c r="U68" i="33184"/>
  <c r="T68" i="33184"/>
  <c r="S68" i="33184"/>
  <c r="R68" i="33184"/>
  <c r="Q68" i="33184"/>
  <c r="P68" i="33184"/>
  <c r="O68" i="33184"/>
  <c r="N68" i="33184"/>
  <c r="M68" i="33184"/>
  <c r="L68" i="33184"/>
  <c r="K68" i="33184"/>
  <c r="J68" i="33184"/>
  <c r="I68" i="33184"/>
  <c r="H68" i="33184"/>
  <c r="G68" i="33184"/>
  <c r="F68" i="33184"/>
  <c r="E68" i="33184"/>
  <c r="D68" i="33184"/>
  <c r="AN67" i="33184"/>
  <c r="AM67" i="33184"/>
  <c r="AL67" i="33184"/>
  <c r="AK67" i="33184"/>
  <c r="AJ67" i="33184"/>
  <c r="AI67" i="33184"/>
  <c r="AH67" i="33184"/>
  <c r="AG67" i="33184"/>
  <c r="AF67" i="33184"/>
  <c r="AE67" i="33184"/>
  <c r="AD67" i="33184"/>
  <c r="AC67" i="33184"/>
  <c r="AB67" i="33184"/>
  <c r="AA67" i="33184"/>
  <c r="Z67" i="33184"/>
  <c r="Y67" i="33184"/>
  <c r="X67" i="33184"/>
  <c r="W67" i="33184"/>
  <c r="V67" i="33184"/>
  <c r="U67" i="33184"/>
  <c r="T67" i="33184"/>
  <c r="S67" i="33184"/>
  <c r="R67" i="33184"/>
  <c r="Q67" i="33184"/>
  <c r="P67" i="33184"/>
  <c r="O67" i="33184"/>
  <c r="N67" i="33184"/>
  <c r="M67" i="33184"/>
  <c r="L67" i="33184"/>
  <c r="K67" i="33184"/>
  <c r="J67" i="33184"/>
  <c r="I67" i="33184"/>
  <c r="H67" i="33184"/>
  <c r="G67" i="33184"/>
  <c r="F67" i="33184"/>
  <c r="E67" i="33184"/>
  <c r="D67" i="33184"/>
  <c r="AN66" i="33184"/>
  <c r="AM66" i="33184"/>
  <c r="AL66" i="33184"/>
  <c r="AK66" i="33184"/>
  <c r="AJ66" i="33184"/>
  <c r="AI66" i="33184"/>
  <c r="AH66" i="33184"/>
  <c r="AG66" i="33184"/>
  <c r="AF66" i="33184"/>
  <c r="AE66" i="33184"/>
  <c r="AD66" i="33184"/>
  <c r="AC66" i="33184"/>
  <c r="AB66" i="33184"/>
  <c r="AA66" i="33184"/>
  <c r="Z66" i="33184"/>
  <c r="Y66" i="33184"/>
  <c r="X66" i="33184"/>
  <c r="W66" i="33184"/>
  <c r="V66" i="33184"/>
  <c r="U66" i="33184"/>
  <c r="T66" i="33184"/>
  <c r="S66" i="33184"/>
  <c r="R66" i="33184"/>
  <c r="Q66" i="33184"/>
  <c r="P66" i="33184"/>
  <c r="O66" i="33184"/>
  <c r="N66" i="33184"/>
  <c r="M66" i="33184"/>
  <c r="L66" i="33184"/>
  <c r="K66" i="33184"/>
  <c r="J66" i="33184"/>
  <c r="I66" i="33184"/>
  <c r="H66" i="33184"/>
  <c r="G66" i="33184"/>
  <c r="F66" i="33184"/>
  <c r="E66" i="33184"/>
  <c r="D66" i="33184"/>
  <c r="AN65" i="33184"/>
  <c r="AM65" i="33184"/>
  <c r="AL65" i="33184"/>
  <c r="AK65" i="33184"/>
  <c r="AJ65" i="33184"/>
  <c r="AI65" i="33184"/>
  <c r="AH65" i="33184"/>
  <c r="AG65" i="33184"/>
  <c r="AF65" i="33184"/>
  <c r="AE65" i="33184"/>
  <c r="AD65" i="33184"/>
  <c r="AC65" i="33184"/>
  <c r="AB65" i="33184"/>
  <c r="AA65" i="33184"/>
  <c r="Z65" i="33184"/>
  <c r="Y65" i="33184"/>
  <c r="X65" i="33184"/>
  <c r="W65" i="33184"/>
  <c r="V65" i="33184"/>
  <c r="U65" i="33184"/>
  <c r="T65" i="33184"/>
  <c r="S65" i="33184"/>
  <c r="R65" i="33184"/>
  <c r="Q65" i="33184"/>
  <c r="P65" i="33184"/>
  <c r="O65" i="33184"/>
  <c r="N65" i="33184"/>
  <c r="M65" i="33184"/>
  <c r="L65" i="33184"/>
  <c r="K65" i="33184"/>
  <c r="J65" i="33184"/>
  <c r="I65" i="33184"/>
  <c r="H65" i="33184"/>
  <c r="G65" i="33184"/>
  <c r="F65" i="33184"/>
  <c r="E65" i="33184"/>
  <c r="D65" i="33184"/>
  <c r="AN64" i="33184"/>
  <c r="AM64" i="33184"/>
  <c r="AL64" i="33184"/>
  <c r="AK64" i="33184"/>
  <c r="AJ64" i="33184"/>
  <c r="AI64" i="33184"/>
  <c r="AH64" i="33184"/>
  <c r="AG64" i="33184"/>
  <c r="AF64" i="33184"/>
  <c r="AE64" i="33184"/>
  <c r="AD64" i="33184"/>
  <c r="AC64" i="33184"/>
  <c r="AB64" i="33184"/>
  <c r="AA64" i="33184"/>
  <c r="Z64" i="33184"/>
  <c r="Y64" i="33184"/>
  <c r="X64" i="33184"/>
  <c r="W64" i="33184"/>
  <c r="V64" i="33184"/>
  <c r="U64" i="33184"/>
  <c r="T64" i="33184"/>
  <c r="S64" i="33184"/>
  <c r="R64" i="33184"/>
  <c r="Q64" i="33184"/>
  <c r="P64" i="33184"/>
  <c r="O64" i="33184"/>
  <c r="N64" i="33184"/>
  <c r="M64" i="33184"/>
  <c r="L64" i="33184"/>
  <c r="K64" i="33184"/>
  <c r="J64" i="33184"/>
  <c r="I64" i="33184"/>
  <c r="H64" i="33184"/>
  <c r="G64" i="33184"/>
  <c r="F64" i="33184"/>
  <c r="E64" i="33184"/>
  <c r="D64" i="33184"/>
  <c r="AN63" i="33184"/>
  <c r="AM63" i="33184"/>
  <c r="AL63" i="33184"/>
  <c r="AK63" i="33184"/>
  <c r="AJ63" i="33184"/>
  <c r="AI63" i="33184"/>
  <c r="AH63" i="33184"/>
  <c r="AG63" i="33184"/>
  <c r="AF63" i="33184"/>
  <c r="AE63" i="33184"/>
  <c r="AD63" i="33184"/>
  <c r="AC63" i="33184"/>
  <c r="AB63" i="33184"/>
  <c r="AA63" i="33184"/>
  <c r="Z63" i="33184"/>
  <c r="Y63" i="33184"/>
  <c r="X63" i="33184"/>
  <c r="W63" i="33184"/>
  <c r="V63" i="33184"/>
  <c r="U63" i="33184"/>
  <c r="T63" i="33184"/>
  <c r="S63" i="33184"/>
  <c r="R63" i="33184"/>
  <c r="Q63" i="33184"/>
  <c r="P63" i="33184"/>
  <c r="O63" i="33184"/>
  <c r="N63" i="33184"/>
  <c r="M63" i="33184"/>
  <c r="L63" i="33184"/>
  <c r="K63" i="33184"/>
  <c r="J63" i="33184"/>
  <c r="I63" i="33184"/>
  <c r="H63" i="33184"/>
  <c r="G63" i="33184"/>
  <c r="F63" i="33184"/>
  <c r="E63" i="33184"/>
  <c r="D63" i="33184"/>
  <c r="C93" i="33184"/>
  <c r="C94" i="33184"/>
  <c r="C95" i="33184"/>
  <c r="C96" i="33184"/>
  <c r="C97" i="33184"/>
  <c r="C98" i="33184"/>
  <c r="C99" i="33184"/>
  <c r="AN104" i="33184"/>
  <c r="AM104" i="33184"/>
  <c r="AL104" i="33184"/>
  <c r="AK104" i="33184"/>
  <c r="AJ104" i="33184"/>
  <c r="AI104" i="33184"/>
  <c r="AH104" i="33184"/>
  <c r="AG104" i="33184"/>
  <c r="AF104" i="33184"/>
  <c r="AE104" i="33184"/>
  <c r="AD104" i="33184"/>
  <c r="AC104" i="33184"/>
  <c r="AB104" i="33184"/>
  <c r="AA104" i="33184"/>
  <c r="Z104" i="33184"/>
  <c r="Y104" i="33184"/>
  <c r="X104" i="33184"/>
  <c r="W104" i="33184"/>
  <c r="V104" i="33184"/>
  <c r="U104" i="33184"/>
  <c r="T104" i="33184"/>
  <c r="S104" i="33184"/>
  <c r="R104" i="33184"/>
  <c r="Q104" i="33184"/>
  <c r="P104" i="33184"/>
  <c r="O104" i="33184"/>
  <c r="N104" i="33184"/>
  <c r="M104" i="33184"/>
  <c r="L104" i="33184"/>
  <c r="K104" i="33184"/>
  <c r="J104" i="33184"/>
  <c r="I104" i="33184"/>
  <c r="H104" i="33184"/>
  <c r="G104" i="33184"/>
  <c r="F104" i="33184"/>
  <c r="E104" i="33184"/>
  <c r="D104" i="33184"/>
  <c r="C104" i="33184"/>
  <c r="AN103" i="33184"/>
  <c r="AM103" i="33184"/>
  <c r="AL103" i="33184"/>
  <c r="AK103" i="33184"/>
  <c r="AJ103" i="33184"/>
  <c r="AI103" i="33184"/>
  <c r="AH103" i="33184"/>
  <c r="AG103" i="33184"/>
  <c r="AF103" i="33184"/>
  <c r="AE103" i="33184"/>
  <c r="AD103" i="33184"/>
  <c r="AC103" i="33184"/>
  <c r="AB103" i="33184"/>
  <c r="AA103" i="33184"/>
  <c r="Z103" i="33184"/>
  <c r="Y103" i="33184"/>
  <c r="X103" i="33184"/>
  <c r="W103" i="33184"/>
  <c r="V103" i="33184"/>
  <c r="U103" i="33184"/>
  <c r="T103" i="33184"/>
  <c r="S103" i="33184"/>
  <c r="R103" i="33184"/>
  <c r="Q103" i="33184"/>
  <c r="P103" i="33184"/>
  <c r="O103" i="33184"/>
  <c r="N103" i="33184"/>
  <c r="M103" i="33184"/>
  <c r="L103" i="33184"/>
  <c r="K103" i="33184"/>
  <c r="J103" i="33184"/>
  <c r="I103" i="33184"/>
  <c r="H103" i="33184"/>
  <c r="G103" i="33184"/>
  <c r="F103" i="33184"/>
  <c r="E103" i="33184"/>
  <c r="D103" i="33184"/>
  <c r="C103" i="33184"/>
  <c r="AN62" i="33184"/>
  <c r="AM62" i="33184"/>
  <c r="AL62" i="33184"/>
  <c r="AK62" i="33184"/>
  <c r="AJ62" i="33184"/>
  <c r="AI62" i="33184"/>
  <c r="AH62" i="33184"/>
  <c r="AG62" i="33184"/>
  <c r="AF62" i="33184"/>
  <c r="AE62" i="33184"/>
  <c r="AD62" i="33184"/>
  <c r="AC62" i="33184"/>
  <c r="AB62" i="33184"/>
  <c r="AA62" i="33184"/>
  <c r="Z62" i="33184"/>
  <c r="Y62" i="33184"/>
  <c r="X62" i="33184"/>
  <c r="W62" i="33184"/>
  <c r="V62" i="33184"/>
  <c r="U62" i="33184"/>
  <c r="T62" i="33184"/>
  <c r="S62" i="33184"/>
  <c r="R62" i="33184"/>
  <c r="Q62" i="33184"/>
  <c r="P62" i="33184"/>
  <c r="O62" i="33184"/>
  <c r="N62" i="33184"/>
  <c r="M62" i="33184"/>
  <c r="L62" i="33184"/>
  <c r="K62" i="33184"/>
  <c r="J62" i="33184"/>
  <c r="I62" i="33184"/>
  <c r="H62" i="33184"/>
  <c r="G62" i="33184"/>
  <c r="F62" i="33184"/>
  <c r="E62" i="33184"/>
  <c r="D62" i="33184"/>
  <c r="C62" i="33184"/>
  <c r="AN61" i="33184"/>
  <c r="AM61" i="33184"/>
  <c r="AL61" i="33184"/>
  <c r="AK61" i="33184"/>
  <c r="AJ61" i="33184"/>
  <c r="AI61" i="33184"/>
  <c r="AH61" i="33184"/>
  <c r="AG61" i="33184"/>
  <c r="AF61" i="33184"/>
  <c r="AE61" i="33184"/>
  <c r="AD61" i="33184"/>
  <c r="AC61" i="33184"/>
  <c r="AB61" i="33184"/>
  <c r="AA61" i="33184"/>
  <c r="Z61" i="33184"/>
  <c r="Y61" i="33184"/>
  <c r="X61" i="33184"/>
  <c r="W61" i="33184"/>
  <c r="V61" i="33184"/>
  <c r="U61" i="33184"/>
  <c r="T61" i="33184"/>
  <c r="S61" i="33184"/>
  <c r="R61" i="33184"/>
  <c r="Q61" i="33184"/>
  <c r="P61" i="33184"/>
  <c r="O61" i="33184"/>
  <c r="N61" i="33184"/>
  <c r="M61" i="33184"/>
  <c r="L61" i="33184"/>
  <c r="K61" i="33184"/>
  <c r="J61" i="33184"/>
  <c r="I61" i="33184"/>
  <c r="H61" i="33184"/>
  <c r="G61" i="33184"/>
  <c r="F61" i="33184"/>
  <c r="E61" i="33184"/>
  <c r="D61" i="33184"/>
  <c r="C61" i="33184"/>
  <c r="AN47" i="33184"/>
  <c r="AM47" i="33184"/>
  <c r="AL47" i="33184"/>
  <c r="AK47" i="33184"/>
  <c r="AJ47" i="33184"/>
  <c r="AI47" i="33184"/>
  <c r="AH47" i="33184"/>
  <c r="AG47" i="33184"/>
  <c r="AF47" i="33184"/>
  <c r="AE47" i="33184"/>
  <c r="AD47" i="33184"/>
  <c r="AC47" i="33184"/>
  <c r="AB47" i="33184"/>
  <c r="AA47" i="33184"/>
  <c r="Z47" i="33184"/>
  <c r="Y47" i="33184"/>
  <c r="X47" i="33184"/>
  <c r="W47" i="33184"/>
  <c r="V47" i="33184"/>
  <c r="U47" i="33184"/>
  <c r="T47" i="33184"/>
  <c r="S47" i="33184"/>
  <c r="R47" i="33184"/>
  <c r="Q47" i="33184"/>
  <c r="P47" i="33184"/>
  <c r="O47" i="33184"/>
  <c r="N47" i="33184"/>
  <c r="M47" i="33184"/>
  <c r="L47" i="33184"/>
  <c r="K47" i="33184"/>
  <c r="J47" i="33184"/>
  <c r="I47" i="33184"/>
  <c r="H47" i="33184"/>
  <c r="G47" i="33184"/>
  <c r="F47" i="33184"/>
  <c r="E47" i="33184"/>
  <c r="D47" i="33184"/>
  <c r="AN46" i="33184"/>
  <c r="AM46" i="33184"/>
  <c r="AL46" i="33184"/>
  <c r="AK46" i="33184"/>
  <c r="AJ46" i="33184"/>
  <c r="AI46" i="33184"/>
  <c r="AH46" i="33184"/>
  <c r="AG46" i="33184"/>
  <c r="AF46" i="33184"/>
  <c r="AE46" i="33184"/>
  <c r="AD46" i="33184"/>
  <c r="AC46" i="33184"/>
  <c r="AB46" i="33184"/>
  <c r="AA46" i="33184"/>
  <c r="Z46" i="33184"/>
  <c r="Y46" i="33184"/>
  <c r="X46" i="33184"/>
  <c r="W46" i="33184"/>
  <c r="V46" i="33184"/>
  <c r="U46" i="33184"/>
  <c r="T46" i="33184"/>
  <c r="S46" i="33184"/>
  <c r="R46" i="33184"/>
  <c r="Q46" i="33184"/>
  <c r="P46" i="33184"/>
  <c r="O46" i="33184"/>
  <c r="N46" i="33184"/>
  <c r="M46" i="33184"/>
  <c r="L46" i="33184"/>
  <c r="K46" i="33184"/>
  <c r="J46" i="33184"/>
  <c r="I46" i="33184"/>
  <c r="H46" i="33184"/>
  <c r="G46" i="33184"/>
  <c r="F46" i="33184"/>
  <c r="E46" i="33184"/>
  <c r="D46" i="33184"/>
  <c r="C46" i="33184"/>
  <c r="C42" i="33182"/>
  <c r="C41" i="33182"/>
  <c r="C40" i="33182"/>
  <c r="C39" i="33182"/>
  <c r="C38" i="33182"/>
  <c r="C37" i="33182"/>
  <c r="C36" i="33182"/>
  <c r="C35" i="33182"/>
  <c r="H42" i="1"/>
  <c r="BT44" i="33181" s="1"/>
  <c r="E40" i="1"/>
  <c r="G42" i="33181" s="1"/>
  <c r="E39" i="1"/>
  <c r="G41" i="33181" s="1"/>
  <c r="E38" i="1"/>
  <c r="G40" i="33181" s="1"/>
  <c r="D43" i="4"/>
  <c r="BV15" i="33181"/>
  <c r="E41" i="4"/>
  <c r="F60" i="33185" s="1"/>
  <c r="H60" i="33185" s="1"/>
  <c r="D40" i="33196" s="1"/>
  <c r="E40" i="4"/>
  <c r="I43" i="16" s="1"/>
  <c r="E39" i="4"/>
  <c r="I42" i="16" s="1"/>
  <c r="R55" i="33185"/>
  <c r="U55" i="33185" s="1"/>
  <c r="Q55" i="33185"/>
  <c r="S55" i="33185" s="1"/>
  <c r="V55" i="33185" s="1"/>
  <c r="S54" i="33185"/>
  <c r="V54" i="33185" s="1"/>
  <c r="R54" i="33185"/>
  <c r="U54" i="33185" s="1"/>
  <c r="Q54" i="33185"/>
  <c r="Q53" i="33185"/>
  <c r="R53" i="33185" s="1"/>
  <c r="U53" i="33185" s="1"/>
  <c r="C6" i="33182"/>
  <c r="C7" i="33182"/>
  <c r="C8" i="33182"/>
  <c r="C9" i="33182"/>
  <c r="C10" i="33182"/>
  <c r="C11" i="33182"/>
  <c r="C12" i="33182"/>
  <c r="C13" i="33182"/>
  <c r="C14" i="33182"/>
  <c r="C15" i="33182"/>
  <c r="C16" i="33182"/>
  <c r="C17" i="33182"/>
  <c r="C18" i="33182"/>
  <c r="C19" i="33182"/>
  <c r="C20" i="33182"/>
  <c r="C21" i="33182"/>
  <c r="C22" i="33182"/>
  <c r="C23" i="33182"/>
  <c r="C24" i="33182"/>
  <c r="C25" i="33182"/>
  <c r="C26" i="33182"/>
  <c r="C27" i="33182"/>
  <c r="C28" i="33182"/>
  <c r="C29" i="33182"/>
  <c r="C30" i="33182"/>
  <c r="C31" i="33182"/>
  <c r="C32" i="33182"/>
  <c r="C33" i="33182"/>
  <c r="C34" i="33182"/>
  <c r="C106" i="33184"/>
  <c r="BT39" i="33181"/>
  <c r="BT38" i="33181"/>
  <c r="BT37" i="33181"/>
  <c r="BT36" i="33181"/>
  <c r="BT35" i="33181"/>
  <c r="BT34" i="33181"/>
  <c r="BT33" i="33181"/>
  <c r="BT32" i="33181"/>
  <c r="BT31" i="33181"/>
  <c r="BT30" i="33181"/>
  <c r="BT29" i="33181"/>
  <c r="BT28" i="33181"/>
  <c r="BT27" i="33181"/>
  <c r="BT26" i="33181"/>
  <c r="BT25" i="33181"/>
  <c r="BT24" i="33181"/>
  <c r="BT23" i="33181"/>
  <c r="BT22" i="33181"/>
  <c r="BT21" i="33181"/>
  <c r="BT20" i="33181"/>
  <c r="BT19" i="33181"/>
  <c r="BT18" i="33181"/>
  <c r="BT17" i="33181"/>
  <c r="BT16" i="33181"/>
  <c r="BT15" i="33181"/>
  <c r="BX15" i="33181" s="1"/>
  <c r="BT14" i="33181"/>
  <c r="BT13" i="33181"/>
  <c r="BT12" i="33181"/>
  <c r="BT11" i="33181"/>
  <c r="BT10" i="33181"/>
  <c r="BT9" i="33181"/>
  <c r="BT8" i="33181"/>
  <c r="C63" i="33184"/>
  <c r="C64" i="33184"/>
  <c r="C65" i="33184"/>
  <c r="C66" i="33184"/>
  <c r="C67" i="33184"/>
  <c r="C68" i="33184"/>
  <c r="C69" i="33184"/>
  <c r="C70" i="33184"/>
  <c r="C71" i="33184"/>
  <c r="C72" i="33184"/>
  <c r="C73" i="33184"/>
  <c r="C74" i="33184"/>
  <c r="C75" i="33184"/>
  <c r="C76" i="33184"/>
  <c r="C77" i="33184"/>
  <c r="C78" i="33184"/>
  <c r="C79" i="33184"/>
  <c r="C80" i="33184"/>
  <c r="C81" i="33184"/>
  <c r="C82" i="33184"/>
  <c r="C83" i="33184"/>
  <c r="C84" i="33184"/>
  <c r="C85" i="33184"/>
  <c r="C86" i="33184"/>
  <c r="C87" i="33184"/>
  <c r="C88" i="33184"/>
  <c r="C89" i="33184"/>
  <c r="C90" i="33184"/>
  <c r="C91" i="33184"/>
  <c r="C92" i="33184"/>
  <c r="C105" i="33184"/>
  <c r="C107" i="33184"/>
  <c r="C108" i="33184"/>
  <c r="C109" i="33184"/>
  <c r="C110" i="33184"/>
  <c r="BA8" i="16"/>
  <c r="M62" i="33185"/>
  <c r="Q25" i="33185"/>
  <c r="S25" i="33185" s="1"/>
  <c r="V25" i="33185" s="1"/>
  <c r="Q26" i="33185"/>
  <c r="S26" i="33185" s="1"/>
  <c r="V26" i="33185" s="1"/>
  <c r="Q27" i="33185"/>
  <c r="R27" i="33185" s="1"/>
  <c r="U27" i="33185" s="1"/>
  <c r="Q28" i="33185"/>
  <c r="R28" i="33185" s="1"/>
  <c r="U28" i="33185" s="1"/>
  <c r="Q29" i="33185"/>
  <c r="S29" i="33185" s="1"/>
  <c r="V29" i="33185" s="1"/>
  <c r="Q30" i="33185"/>
  <c r="R30" i="33185" s="1"/>
  <c r="U30" i="33185" s="1"/>
  <c r="Q31" i="33185"/>
  <c r="R31" i="33185" s="1"/>
  <c r="U31" i="33185" s="1"/>
  <c r="Q32" i="33185"/>
  <c r="Q33" i="33185"/>
  <c r="S33" i="33185" s="1"/>
  <c r="V33" i="33185" s="1"/>
  <c r="Q34" i="33185"/>
  <c r="R34" i="33185" s="1"/>
  <c r="U34" i="33185" s="1"/>
  <c r="Q35" i="33185"/>
  <c r="R35" i="33185" s="1"/>
  <c r="U35" i="33185" s="1"/>
  <c r="Q36" i="33185"/>
  <c r="R36" i="33185" s="1"/>
  <c r="U36" i="33185" s="1"/>
  <c r="Q37" i="33185"/>
  <c r="S37" i="33185" s="1"/>
  <c r="V37" i="33185" s="1"/>
  <c r="Q38" i="33185"/>
  <c r="R38" i="33185" s="1"/>
  <c r="U38" i="33185" s="1"/>
  <c r="Q39" i="33185"/>
  <c r="R39" i="33185" s="1"/>
  <c r="U39" i="33185" s="1"/>
  <c r="Q40" i="33185"/>
  <c r="R40" i="33185" s="1"/>
  <c r="U40" i="33185" s="1"/>
  <c r="Q41" i="33185"/>
  <c r="S41" i="33185" s="1"/>
  <c r="V41" i="33185" s="1"/>
  <c r="Q42" i="33185"/>
  <c r="R42" i="33185" s="1"/>
  <c r="U42" i="33185" s="1"/>
  <c r="S45" i="33185"/>
  <c r="V45" i="33185" s="1"/>
  <c r="S46" i="33185"/>
  <c r="V46" i="33185" s="1"/>
  <c r="S47" i="33185"/>
  <c r="V47" i="33185" s="1"/>
  <c r="S48" i="33185"/>
  <c r="V48" i="33185" s="1"/>
  <c r="Q49" i="33185"/>
  <c r="R49" i="33185" s="1"/>
  <c r="U49" i="33185" s="1"/>
  <c r="S49" i="33185"/>
  <c r="V49" i="33185" s="1"/>
  <c r="Q50" i="33185"/>
  <c r="S50" i="33185"/>
  <c r="V50" i="33185" s="1"/>
  <c r="S51" i="33185"/>
  <c r="V51" i="33185" s="1"/>
  <c r="S52" i="33185"/>
  <c r="V52" i="33185" s="1"/>
  <c r="Q56" i="33185"/>
  <c r="S56" i="33185"/>
  <c r="V56" i="33185" s="1"/>
  <c r="Q57" i="33185"/>
  <c r="S57" i="33185"/>
  <c r="V57" i="33185" s="1"/>
  <c r="Q58" i="33185"/>
  <c r="S58" i="33185"/>
  <c r="V58" i="33185" s="1"/>
  <c r="Q59" i="33185"/>
  <c r="R59" i="33185" s="1"/>
  <c r="U59" i="33185" s="1"/>
  <c r="S60" i="33185"/>
  <c r="V60" i="33185" s="1"/>
  <c r="Q61" i="33185"/>
  <c r="S61" i="33185" s="1"/>
  <c r="V61" i="33185" s="1"/>
  <c r="R45" i="33185"/>
  <c r="U45" i="33185" s="1"/>
  <c r="Q46" i="33185"/>
  <c r="R46" i="33185"/>
  <c r="U46" i="33185" s="1"/>
  <c r="R47" i="33185"/>
  <c r="U47" i="33185" s="1"/>
  <c r="R48" i="33185"/>
  <c r="U48" i="33185" s="1"/>
  <c r="R51" i="33185"/>
  <c r="U51" i="33185" s="1"/>
  <c r="R52" i="33185"/>
  <c r="U52" i="33185" s="1"/>
  <c r="R56" i="33185"/>
  <c r="U56" i="33185" s="1"/>
  <c r="R57" i="33185"/>
  <c r="U57" i="33185" s="1"/>
  <c r="R58" i="33185"/>
  <c r="U58" i="33185" s="1"/>
  <c r="R60" i="33185"/>
  <c r="U60" i="33185" s="1"/>
  <c r="Q60" i="33185"/>
  <c r="E42" i="4"/>
  <c r="F61" i="33185" s="1"/>
  <c r="H61" i="33185" s="1"/>
  <c r="E38" i="4"/>
  <c r="T39" i="33181" s="1"/>
  <c r="E37" i="4"/>
  <c r="I40" i="16" s="1"/>
  <c r="E36" i="4"/>
  <c r="T37" i="33181" s="1"/>
  <c r="E35" i="4"/>
  <c r="F54" i="33185" s="1"/>
  <c r="H54" i="33185" s="1"/>
  <c r="D34" i="33196" s="1"/>
  <c r="E34" i="4"/>
  <c r="F53" i="33185" s="1"/>
  <c r="H53" i="33185" s="1"/>
  <c r="D33" i="33196" s="1"/>
  <c r="E33" i="4"/>
  <c r="F52" i="33185" s="1"/>
  <c r="E32" i="4"/>
  <c r="E31" i="4"/>
  <c r="F50" i="33185" s="1"/>
  <c r="E30" i="4"/>
  <c r="I33" i="16" s="1"/>
  <c r="E29" i="4"/>
  <c r="I32" i="16" s="1"/>
  <c r="E28" i="4"/>
  <c r="F47" i="33185" s="1"/>
  <c r="H47" i="33185" s="1"/>
  <c r="D27" i="33196" s="1"/>
  <c r="E27" i="4"/>
  <c r="I30" i="16" s="1"/>
  <c r="E26" i="4"/>
  <c r="F45" i="33185" s="1"/>
  <c r="E25" i="4"/>
  <c r="F44" i="33185" s="1"/>
  <c r="E24" i="4"/>
  <c r="E23" i="4"/>
  <c r="I26" i="16" s="1"/>
  <c r="E22" i="4"/>
  <c r="F41" i="33185" s="1"/>
  <c r="E21" i="4"/>
  <c r="I24" i="16" s="1"/>
  <c r="E20" i="4"/>
  <c r="E19" i="4"/>
  <c r="F38" i="33185" s="1"/>
  <c r="E18" i="4"/>
  <c r="F37" i="33185" s="1"/>
  <c r="H37" i="33185" s="1"/>
  <c r="E17" i="4"/>
  <c r="T18" i="33181" s="1"/>
  <c r="E16" i="4"/>
  <c r="F35" i="33185" s="1"/>
  <c r="H35" i="33185" s="1"/>
  <c r="D15" i="33196" s="1"/>
  <c r="E15" i="4"/>
  <c r="F34" i="33185" s="1"/>
  <c r="H34" i="33185" s="1"/>
  <c r="D14" i="33196" s="1"/>
  <c r="E14" i="4"/>
  <c r="I17" i="16" s="1"/>
  <c r="E13" i="4"/>
  <c r="F32" i="33185" s="1"/>
  <c r="H32" i="33185" s="1"/>
  <c r="E12" i="4"/>
  <c r="T13" i="33181" s="1"/>
  <c r="E11" i="4"/>
  <c r="E10" i="4"/>
  <c r="F29" i="33185" s="1"/>
  <c r="H29" i="33185" s="1"/>
  <c r="D9" i="33196" s="1"/>
  <c r="E9" i="4"/>
  <c r="F28" i="33185" s="1"/>
  <c r="H28" i="33185" s="1"/>
  <c r="E8" i="4"/>
  <c r="T9" i="33181" s="1"/>
  <c r="E7" i="4"/>
  <c r="F26" i="33185" s="1"/>
  <c r="H26" i="33185" s="1"/>
  <c r="T7" i="33181"/>
  <c r="E41" i="1"/>
  <c r="G43" i="33181" s="1"/>
  <c r="E37" i="1"/>
  <c r="G39" i="33181" s="1"/>
  <c r="D42" i="1"/>
  <c r="C42" i="1"/>
  <c r="E5" i="1"/>
  <c r="G7" i="33181" s="1"/>
  <c r="E6" i="1"/>
  <c r="G8" i="33181" s="1"/>
  <c r="E7" i="1"/>
  <c r="G9" i="33181" s="1"/>
  <c r="E8" i="1"/>
  <c r="G10" i="33181" s="1"/>
  <c r="E9" i="1"/>
  <c r="G11" i="33181" s="1"/>
  <c r="E10" i="1"/>
  <c r="G12" i="33181" s="1"/>
  <c r="E11" i="1"/>
  <c r="G13" i="33181" s="1"/>
  <c r="E12" i="1"/>
  <c r="G14" i="33181" s="1"/>
  <c r="E13" i="1"/>
  <c r="G15" i="33181" s="1"/>
  <c r="E14" i="1"/>
  <c r="G16" i="33181" s="1"/>
  <c r="E15" i="1"/>
  <c r="G17" i="33181" s="1"/>
  <c r="E16" i="1"/>
  <c r="G18" i="33181" s="1"/>
  <c r="E17" i="1"/>
  <c r="G19" i="33181" s="1"/>
  <c r="E18" i="1"/>
  <c r="G20" i="33181"/>
  <c r="E19" i="1"/>
  <c r="G21" i="33181" s="1"/>
  <c r="E20" i="1"/>
  <c r="G22" i="33181" s="1"/>
  <c r="E21" i="1"/>
  <c r="G23" i="33181" s="1"/>
  <c r="E22" i="1"/>
  <c r="G24" i="33181" s="1"/>
  <c r="E23" i="1"/>
  <c r="G25" i="33181" s="1"/>
  <c r="E24" i="1"/>
  <c r="G26" i="33181" s="1"/>
  <c r="E25" i="1"/>
  <c r="G27" i="33181" s="1"/>
  <c r="E26" i="1"/>
  <c r="G28" i="33181" s="1"/>
  <c r="E27" i="1"/>
  <c r="G29" i="33181" s="1"/>
  <c r="E28" i="1"/>
  <c r="G30" i="33181" s="1"/>
  <c r="E29" i="1"/>
  <c r="G31" i="33181" s="1"/>
  <c r="E30" i="1"/>
  <c r="G32" i="33181" s="1"/>
  <c r="E31" i="1"/>
  <c r="G33" i="33181" s="1"/>
  <c r="E32" i="1"/>
  <c r="G34" i="33181" s="1"/>
  <c r="E33" i="1"/>
  <c r="G35" i="33181" s="1"/>
  <c r="E34" i="1"/>
  <c r="G36" i="33181" s="1"/>
  <c r="E35" i="1"/>
  <c r="G37" i="33181" s="1"/>
  <c r="E36" i="1"/>
  <c r="G38" i="33181" s="1"/>
  <c r="T8" i="33181"/>
  <c r="BT7" i="33181"/>
  <c r="Z7" i="33181"/>
  <c r="O9" i="16"/>
  <c r="C111" i="33184"/>
  <c r="C100" i="33184"/>
  <c r="Q43" i="33185"/>
  <c r="R43" i="33185" s="1"/>
  <c r="U43" i="33185" s="1"/>
  <c r="Q44" i="33185"/>
  <c r="S44" i="33185" s="1"/>
  <c r="V44" i="33185" s="1"/>
  <c r="Q45" i="33185"/>
  <c r="Q47" i="33185"/>
  <c r="Q48" i="33185"/>
  <c r="Q51" i="33185"/>
  <c r="Q52" i="33185"/>
  <c r="R50" i="33185"/>
  <c r="U50" i="33185" s="1"/>
  <c r="T15" i="33181"/>
  <c r="T23" i="33181"/>
  <c r="I25" i="16"/>
  <c r="T31" i="33181"/>
  <c r="BV7" i="33181"/>
  <c r="BV26" i="33181"/>
  <c r="BV38" i="33181"/>
  <c r="BV10" i="33181"/>
  <c r="BV21" i="33181"/>
  <c r="BV25" i="33181"/>
  <c r="BV13" i="33181"/>
  <c r="BV20" i="33181"/>
  <c r="BV23" i="33181"/>
  <c r="BV31" i="33181"/>
  <c r="BV30" i="33181"/>
  <c r="BV22" i="33181"/>
  <c r="BV35" i="33181"/>
  <c r="BV32" i="33181"/>
  <c r="BV11" i="33181"/>
  <c r="BV9" i="33181"/>
  <c r="BV17" i="33181"/>
  <c r="BV34" i="33181"/>
  <c r="BV37" i="33181"/>
  <c r="BV33" i="33181"/>
  <c r="BV29" i="33181"/>
  <c r="BV24" i="33181"/>
  <c r="BV14" i="33181"/>
  <c r="BV19" i="33181"/>
  <c r="BV18" i="33181"/>
  <c r="BV16" i="33181"/>
  <c r="BV28" i="33181"/>
  <c r="BV12" i="33181"/>
  <c r="BX12" i="33181" s="1"/>
  <c r="BV36" i="33181"/>
  <c r="BV27" i="33181"/>
  <c r="BV8" i="33181"/>
  <c r="BX40" i="33181"/>
  <c r="I21" i="16"/>
  <c r="F42" i="33185"/>
  <c r="F57" i="33185"/>
  <c r="H57" i="33185" s="1"/>
  <c r="T40" i="33181"/>
  <c r="I45" i="16"/>
  <c r="F49" i="33185"/>
  <c r="F58" i="33185"/>
  <c r="D12" i="16" l="1"/>
  <c r="D8" i="33196"/>
  <c r="H44" i="33185"/>
  <c r="D24" i="33196" s="1"/>
  <c r="AI20" i="33184"/>
  <c r="D37" i="33196"/>
  <c r="H42" i="33185"/>
  <c r="D22" i="33196" s="1"/>
  <c r="J53" i="33184"/>
  <c r="D12" i="33196"/>
  <c r="H41" i="33185"/>
  <c r="D21" i="33196" s="1"/>
  <c r="D17" i="33184"/>
  <c r="D6" i="33196"/>
  <c r="H50" i="33185"/>
  <c r="D30" i="33196" s="1"/>
  <c r="AM22" i="33184"/>
  <c r="D41" i="33196"/>
  <c r="O52" i="33184"/>
  <c r="D17" i="33196"/>
  <c r="N7" i="33181"/>
  <c r="BX20" i="33181"/>
  <c r="BX7" i="33181"/>
  <c r="BX36" i="33181"/>
  <c r="BX13" i="33181"/>
  <c r="BX30" i="33181"/>
  <c r="BX35" i="33181"/>
  <c r="BX34" i="33181"/>
  <c r="BX29" i="33181"/>
  <c r="BX43" i="33181"/>
  <c r="BX18" i="33181"/>
  <c r="BX44" i="33181"/>
  <c r="BX41" i="33181"/>
  <c r="BX27" i="33181"/>
  <c r="AL9" i="33184"/>
  <c r="BX37" i="33181"/>
  <c r="BX31" i="33181"/>
  <c r="BX23" i="33181"/>
  <c r="BX9" i="33181"/>
  <c r="BX8" i="33181"/>
  <c r="BX24" i="33181"/>
  <c r="E42" i="1"/>
  <c r="G44" i="33181" s="1"/>
  <c r="BX17" i="33181"/>
  <c r="BX39" i="33181"/>
  <c r="BX14" i="33181"/>
  <c r="BX25" i="33181"/>
  <c r="BX42" i="33181"/>
  <c r="BX11" i="33181"/>
  <c r="BX21" i="33181"/>
  <c r="BX33" i="33181"/>
  <c r="BX10" i="33181"/>
  <c r="I44" i="16"/>
  <c r="T34" i="33181"/>
  <c r="I36" i="16"/>
  <c r="F56" i="33185"/>
  <c r="H56" i="33185" s="1"/>
  <c r="F48" i="33185"/>
  <c r="T41" i="33181"/>
  <c r="T30" i="33181"/>
  <c r="T43" i="33181"/>
  <c r="T38" i="33181"/>
  <c r="T24" i="33181"/>
  <c r="I10" i="16"/>
  <c r="T27" i="33181"/>
  <c r="I29" i="16"/>
  <c r="I19" i="16"/>
  <c r="T19" i="33181"/>
  <c r="I13" i="16"/>
  <c r="I11" i="16"/>
  <c r="F33" i="33185"/>
  <c r="H33" i="33185" s="1"/>
  <c r="T17" i="33181"/>
  <c r="F27" i="33185"/>
  <c r="I15" i="16"/>
  <c r="F31" i="33185"/>
  <c r="H31" i="33185" s="1"/>
  <c r="I38" i="16"/>
  <c r="I16" i="16"/>
  <c r="T36" i="33181"/>
  <c r="T28" i="33181"/>
  <c r="T14" i="33181"/>
  <c r="I39" i="16"/>
  <c r="F55" i="33185"/>
  <c r="H55" i="33185" s="1"/>
  <c r="I31" i="16"/>
  <c r="T29" i="33181"/>
  <c r="T22" i="33181"/>
  <c r="T10" i="33181"/>
  <c r="I41" i="16"/>
  <c r="I28" i="16"/>
  <c r="I12" i="16"/>
  <c r="E43" i="4"/>
  <c r="T26" i="33181"/>
  <c r="F40" i="33185"/>
  <c r="F59" i="33185"/>
  <c r="T35" i="33181"/>
  <c r="T42" i="33181"/>
  <c r="T16" i="33181"/>
  <c r="I37" i="16"/>
  <c r="I18" i="16"/>
  <c r="T32" i="33181"/>
  <c r="I34" i="16"/>
  <c r="I22" i="16"/>
  <c r="T20" i="33181"/>
  <c r="I9" i="16"/>
  <c r="Y53" i="33184"/>
  <c r="AE33" i="33184"/>
  <c r="G16" i="33184"/>
  <c r="M13" i="33184"/>
  <c r="AF50" i="33184"/>
  <c r="BX38" i="33181"/>
  <c r="BX16" i="33181"/>
  <c r="BX32" i="33181"/>
  <c r="BX19" i="33181"/>
  <c r="BX26" i="33181"/>
  <c r="BX28" i="33181"/>
  <c r="BX22" i="33181"/>
  <c r="D15" i="33184"/>
  <c r="AE9" i="33184"/>
  <c r="R37" i="33185"/>
  <c r="U37" i="33185" s="1"/>
  <c r="L37" i="33185" s="1"/>
  <c r="D21" i="33184"/>
  <c r="S36" i="33185"/>
  <c r="V36" i="33185" s="1"/>
  <c r="L36" i="33185" s="1"/>
  <c r="D23" i="33184"/>
  <c r="Y32" i="33184"/>
  <c r="Y7" i="33184"/>
  <c r="AE23" i="33184"/>
  <c r="D27" i="33184"/>
  <c r="D53" i="33184"/>
  <c r="D11" i="33184"/>
  <c r="D19" i="33184"/>
  <c r="S40" i="33185"/>
  <c r="V40" i="33185" s="1"/>
  <c r="L40" i="33185" s="1"/>
  <c r="AL37" i="33184"/>
  <c r="R25" i="33185"/>
  <c r="U25" i="33185" s="1"/>
  <c r="AL24" i="33184"/>
  <c r="AL32" i="33184"/>
  <c r="AB24" i="33184"/>
  <c r="AE50" i="33184"/>
  <c r="Y30" i="33184"/>
  <c r="AL27" i="33184"/>
  <c r="V53" i="33184"/>
  <c r="AL36" i="33184"/>
  <c r="L46" i="33185"/>
  <c r="S28" i="33185"/>
  <c r="V28" i="33185" s="1"/>
  <c r="L28" i="33185" s="1"/>
  <c r="D44" i="16"/>
  <c r="AE31" i="33184"/>
  <c r="D31" i="16"/>
  <c r="AE25" i="33184"/>
  <c r="AE52" i="33184"/>
  <c r="AE36" i="33184"/>
  <c r="AE17" i="33184"/>
  <c r="Y52" i="33184"/>
  <c r="Y17" i="33184"/>
  <c r="Y8" i="33184"/>
  <c r="AE39" i="33184"/>
  <c r="AE16" i="33184"/>
  <c r="AE42" i="33184"/>
  <c r="Y36" i="33184"/>
  <c r="Y25" i="33184"/>
  <c r="Y42" i="33184"/>
  <c r="R29" i="33185"/>
  <c r="U29" i="33185" s="1"/>
  <c r="L29" i="33185" s="1"/>
  <c r="AE20" i="33184"/>
  <c r="Y40" i="33184"/>
  <c r="S53" i="33185"/>
  <c r="V53" i="33185" s="1"/>
  <c r="L53" i="33185" s="1"/>
  <c r="AE27" i="33184"/>
  <c r="AE19" i="33184"/>
  <c r="AE49" i="33184"/>
  <c r="Y21" i="33184"/>
  <c r="Y26" i="33184"/>
  <c r="S27" i="33185"/>
  <c r="V27" i="33185" s="1"/>
  <c r="L27" i="33185" s="1"/>
  <c r="AE6" i="33184"/>
  <c r="Y22" i="33184"/>
  <c r="AE41" i="33184"/>
  <c r="AE32" i="33184"/>
  <c r="AE14" i="33184"/>
  <c r="Y16" i="33184"/>
  <c r="L55" i="33185"/>
  <c r="Y48" i="33184"/>
  <c r="AE10" i="33184"/>
  <c r="AE29" i="33184"/>
  <c r="AE28" i="33184"/>
  <c r="AE26" i="33184"/>
  <c r="S34" i="33185"/>
  <c r="V34" i="33185" s="1"/>
  <c r="L34" i="33185" s="1"/>
  <c r="AE51" i="33184"/>
  <c r="AE34" i="33184"/>
  <c r="AE53" i="33184"/>
  <c r="Y39" i="33184"/>
  <c r="Y49" i="33184"/>
  <c r="Y24" i="33184"/>
  <c r="D36" i="33184"/>
  <c r="D22" i="33184"/>
  <c r="D16" i="33184"/>
  <c r="D30" i="33184"/>
  <c r="D29" i="33184"/>
  <c r="D26" i="33184"/>
  <c r="D48" i="33184"/>
  <c r="Y51" i="33184"/>
  <c r="Y31" i="33184"/>
  <c r="Y37" i="33184"/>
  <c r="Y10" i="33184"/>
  <c r="Y34" i="33184"/>
  <c r="Y20" i="33184"/>
  <c r="AE7" i="33184"/>
  <c r="Y23" i="33184"/>
  <c r="Y38" i="33184"/>
  <c r="Y18" i="33184"/>
  <c r="Y50" i="33184"/>
  <c r="Y15" i="33184"/>
  <c r="Y12" i="33184"/>
  <c r="Y29" i="33184"/>
  <c r="AL19" i="33184"/>
  <c r="AL38" i="33184"/>
  <c r="AL33" i="33184"/>
  <c r="AL11" i="33184"/>
  <c r="AL52" i="33184"/>
  <c r="AL51" i="33184"/>
  <c r="AB29" i="33184"/>
  <c r="AL48" i="33184"/>
  <c r="AL17" i="33184"/>
  <c r="AL39" i="33184"/>
  <c r="AB21" i="33184"/>
  <c r="V36" i="33184"/>
  <c r="AL13" i="33184"/>
  <c r="AL20" i="33184"/>
  <c r="AL28" i="33184"/>
  <c r="AL21" i="33184"/>
  <c r="AB30" i="33184"/>
  <c r="AL30" i="33184"/>
  <c r="AL49" i="33184"/>
  <c r="AL7" i="33184"/>
  <c r="AL16" i="33184"/>
  <c r="AB7" i="33184"/>
  <c r="V15" i="33184"/>
  <c r="AL41" i="33184"/>
  <c r="AL22" i="33184"/>
  <c r="AL23" i="33184"/>
  <c r="Y28" i="33184"/>
  <c r="Y14" i="33184"/>
  <c r="Y6" i="33184"/>
  <c r="M42" i="33184"/>
  <c r="S59" i="33185"/>
  <c r="V59" i="33185" s="1"/>
  <c r="L59" i="33185" s="1"/>
  <c r="G11" i="33184"/>
  <c r="R44" i="33185"/>
  <c r="U44" i="33185" s="1"/>
  <c r="L44" i="33185" s="1"/>
  <c r="AF39" i="33184"/>
  <c r="AF17" i="33184"/>
  <c r="G13" i="33184"/>
  <c r="G28" i="33184"/>
  <c r="AF31" i="33184"/>
  <c r="G25" i="33184"/>
  <c r="M40" i="33184"/>
  <c r="M21" i="33184"/>
  <c r="AF40" i="33184"/>
  <c r="D13" i="16"/>
  <c r="D19" i="16"/>
  <c r="AF30" i="33184"/>
  <c r="M32" i="33184"/>
  <c r="M10" i="33184"/>
  <c r="AF11" i="33184"/>
  <c r="AF28" i="33184"/>
  <c r="AF34" i="33184"/>
  <c r="M11" i="33184"/>
  <c r="M48" i="33184"/>
  <c r="M18" i="33184"/>
  <c r="M6" i="33184"/>
  <c r="G26" i="33184"/>
  <c r="G33" i="33184"/>
  <c r="G42" i="33184"/>
  <c r="G23" i="33184"/>
  <c r="M25" i="33184"/>
  <c r="AF12" i="33184"/>
  <c r="S43" i="33185"/>
  <c r="V43" i="33185" s="1"/>
  <c r="L43" i="33185" s="1"/>
  <c r="S35" i="33185"/>
  <c r="V35" i="33185" s="1"/>
  <c r="L35" i="33185" s="1"/>
  <c r="S8" i="33184"/>
  <c r="M52" i="33184"/>
  <c r="M22" i="33184"/>
  <c r="M20" i="33184"/>
  <c r="M23" i="33184"/>
  <c r="G29" i="33184"/>
  <c r="G35" i="33184"/>
  <c r="G32" i="33184"/>
  <c r="G18" i="33184"/>
  <c r="S9" i="33184"/>
  <c r="AF42" i="33184"/>
  <c r="AF6" i="33184"/>
  <c r="AF49" i="33184"/>
  <c r="D38" i="16"/>
  <c r="AF10" i="33184"/>
  <c r="M33" i="33184"/>
  <c r="M30" i="33184"/>
  <c r="M29" i="33184"/>
  <c r="M34" i="33184"/>
  <c r="G40" i="33184"/>
  <c r="G8" i="33184"/>
  <c r="G34" i="33184"/>
  <c r="G19" i="33184"/>
  <c r="S50" i="33184"/>
  <c r="AF16" i="33184"/>
  <c r="AF38" i="33184"/>
  <c r="M49" i="33184"/>
  <c r="M51" i="33184"/>
  <c r="M24" i="33184"/>
  <c r="M53" i="33184"/>
  <c r="G48" i="33184"/>
  <c r="G21" i="33184"/>
  <c r="G41" i="33184"/>
  <c r="G31" i="33184"/>
  <c r="M14" i="33184"/>
  <c r="S10" i="33184"/>
  <c r="AF20" i="33184"/>
  <c r="S19" i="33184"/>
  <c r="S26" i="33184"/>
  <c r="AF15" i="33184"/>
  <c r="AF21" i="33184"/>
  <c r="AF33" i="33184"/>
  <c r="S38" i="33184"/>
  <c r="AF35" i="33184"/>
  <c r="AF29" i="33184"/>
  <c r="AF37" i="33184"/>
  <c r="AF41" i="33184"/>
  <c r="M37" i="33184"/>
  <c r="M9" i="33184"/>
  <c r="M8" i="33184"/>
  <c r="M41" i="33184"/>
  <c r="G9" i="33184"/>
  <c r="G12" i="33184"/>
  <c r="G7" i="33184"/>
  <c r="G27" i="33184"/>
  <c r="M28" i="33184"/>
  <c r="S14" i="33184"/>
  <c r="AF9" i="33184"/>
  <c r="AF27" i="33184"/>
  <c r="AF48" i="33184"/>
  <c r="M35" i="33184"/>
  <c r="M38" i="33184"/>
  <c r="M19" i="33184"/>
  <c r="G24" i="33184"/>
  <c r="G50" i="33184"/>
  <c r="G30" i="33184"/>
  <c r="G38" i="33184"/>
  <c r="G20" i="33184"/>
  <c r="AF53" i="33184"/>
  <c r="M50" i="33184"/>
  <c r="AF7" i="33184"/>
  <c r="AF23" i="33184"/>
  <c r="AF24" i="33184"/>
  <c r="AF36" i="33184"/>
  <c r="AF26" i="33184"/>
  <c r="AF51" i="33184"/>
  <c r="AF14" i="33184"/>
  <c r="M12" i="33184"/>
  <c r="M39" i="33184"/>
  <c r="M26" i="33184"/>
  <c r="M36" i="33184"/>
  <c r="G22" i="33184"/>
  <c r="G36" i="33184"/>
  <c r="G39" i="33184"/>
  <c r="G53" i="33184"/>
  <c r="M17" i="33184"/>
  <c r="L54" i="33185"/>
  <c r="R41" i="33185"/>
  <c r="U41" i="33185" s="1"/>
  <c r="L41" i="33185" s="1"/>
  <c r="L47" i="33185"/>
  <c r="L58" i="33185"/>
  <c r="L45" i="33185"/>
  <c r="H45" i="33185" s="1"/>
  <c r="W21" i="33184" s="1"/>
  <c r="S39" i="33185"/>
  <c r="V39" i="33185" s="1"/>
  <c r="L39" i="33185" s="1"/>
  <c r="R26" i="33185"/>
  <c r="U26" i="33185" s="1"/>
  <c r="L26" i="33185" s="1"/>
  <c r="S42" i="33185"/>
  <c r="V42" i="33185" s="1"/>
  <c r="L42" i="33185" s="1"/>
  <c r="S31" i="33185"/>
  <c r="V31" i="33185" s="1"/>
  <c r="L31" i="33185" s="1"/>
  <c r="R61" i="33185"/>
  <c r="U61" i="33185" s="1"/>
  <c r="L61" i="33185" s="1"/>
  <c r="L57" i="33185"/>
  <c r="L60" i="33185"/>
  <c r="R33" i="33185"/>
  <c r="U33" i="33185" s="1"/>
  <c r="L33" i="33185" s="1"/>
  <c r="L51" i="33185"/>
  <c r="L48" i="33185"/>
  <c r="S30" i="33185"/>
  <c r="V30" i="33185" s="1"/>
  <c r="L30" i="33185" s="1"/>
  <c r="S38" i="33185"/>
  <c r="V38" i="33185" s="1"/>
  <c r="L38" i="33185" s="1"/>
  <c r="H38" i="33185" s="1"/>
  <c r="D18" i="33196" s="1"/>
  <c r="L50" i="33185"/>
  <c r="L40" i="33184"/>
  <c r="L31" i="33184"/>
  <c r="AM31" i="33184"/>
  <c r="D42" i="33184"/>
  <c r="D18" i="33184"/>
  <c r="D35" i="33184"/>
  <c r="AM12" i="33184"/>
  <c r="O19" i="33184"/>
  <c r="D51" i="33184"/>
  <c r="D39" i="33184"/>
  <c r="D34" i="33184"/>
  <c r="D32" i="33184"/>
  <c r="D24" i="33184"/>
  <c r="O50" i="33184"/>
  <c r="D38" i="33184"/>
  <c r="D28" i="33184"/>
  <c r="D7" i="33184"/>
  <c r="D10" i="33184"/>
  <c r="D20" i="33184"/>
  <c r="O49" i="33184"/>
  <c r="AM9" i="33184"/>
  <c r="O6" i="33184"/>
  <c r="L36" i="33184"/>
  <c r="O34" i="33184"/>
  <c r="O28" i="33184"/>
  <c r="AB32" i="33184"/>
  <c r="AB35" i="33184"/>
  <c r="V48" i="33184"/>
  <c r="V52" i="33184"/>
  <c r="P29" i="33184"/>
  <c r="V22" i="33184"/>
  <c r="AB42" i="33184"/>
  <c r="AB17" i="33184"/>
  <c r="V13" i="33184"/>
  <c r="V8" i="33184"/>
  <c r="P38" i="33184"/>
  <c r="P19" i="33184"/>
  <c r="O37" i="33184"/>
  <c r="T13" i="33184"/>
  <c r="O31" i="33184"/>
  <c r="O39" i="33184"/>
  <c r="O38" i="33184"/>
  <c r="AB48" i="33184"/>
  <c r="AB10" i="33184"/>
  <c r="V35" i="33184"/>
  <c r="D28" i="16"/>
  <c r="P36" i="33184"/>
  <c r="T20" i="33184"/>
  <c r="O41" i="33184"/>
  <c r="J27" i="33184"/>
  <c r="AB15" i="33184"/>
  <c r="AB52" i="33184"/>
  <c r="V32" i="33184"/>
  <c r="P11" i="33184"/>
  <c r="P42" i="33184"/>
  <c r="O17" i="33184"/>
  <c r="D21" i="16"/>
  <c r="AI49" i="33184"/>
  <c r="C39" i="33181" s="1"/>
  <c r="O13" i="33184"/>
  <c r="O8" i="33184"/>
  <c r="O22" i="33184"/>
  <c r="AB33" i="33184"/>
  <c r="AB38" i="33184"/>
  <c r="AB16" i="33184"/>
  <c r="V50" i="33184"/>
  <c r="V30" i="33184"/>
  <c r="P53" i="33184"/>
  <c r="P22" i="33184"/>
  <c r="O35" i="33184"/>
  <c r="AI29" i="33184"/>
  <c r="O30" i="33184"/>
  <c r="O27" i="33184"/>
  <c r="O48" i="33184"/>
  <c r="AB51" i="33184"/>
  <c r="AB37" i="33184"/>
  <c r="AB31" i="33184"/>
  <c r="V31" i="33184"/>
  <c r="P41" i="33184"/>
  <c r="P20" i="33184"/>
  <c r="L39" i="33184"/>
  <c r="L32" i="33184"/>
  <c r="AI26" i="33184"/>
  <c r="AI51" i="33184"/>
  <c r="AM34" i="33184"/>
  <c r="J51" i="33184"/>
  <c r="AM42" i="33184"/>
  <c r="M7" i="33184"/>
  <c r="AF8" i="33184"/>
  <c r="AL10" i="33184"/>
  <c r="Y11" i="33184"/>
  <c r="M15" i="33184"/>
  <c r="Y19" i="33184"/>
  <c r="AE21" i="33184"/>
  <c r="AL26" i="33184"/>
  <c r="M31" i="33184"/>
  <c r="AF32" i="33184"/>
  <c r="AL34" i="33184"/>
  <c r="G37" i="33184"/>
  <c r="AL42" i="33184"/>
  <c r="G49" i="33184"/>
  <c r="AF52" i="33184"/>
  <c r="S53" i="33184"/>
  <c r="L19" i="33184"/>
  <c r="AI53" i="33184"/>
  <c r="AM29" i="33184"/>
  <c r="J23" i="33184"/>
  <c r="AI9" i="33184"/>
  <c r="L18" i="33184"/>
  <c r="L15" i="33184"/>
  <c r="AI41" i="33184"/>
  <c r="AI33" i="33184"/>
  <c r="L9" i="33184"/>
  <c r="L22" i="33184"/>
  <c r="AI17" i="33184"/>
  <c r="AI16" i="33184"/>
  <c r="L12" i="33184"/>
  <c r="L52" i="33184"/>
  <c r="L13" i="33184"/>
  <c r="AI42" i="33184"/>
  <c r="AI30" i="33184"/>
  <c r="AM10" i="33184"/>
  <c r="L33" i="33184"/>
  <c r="L24" i="33184"/>
  <c r="AI37" i="33184"/>
  <c r="AI39" i="33184"/>
  <c r="AM23" i="33184"/>
  <c r="J25" i="33184"/>
  <c r="AM19" i="33184"/>
  <c r="AH32" i="33184"/>
  <c r="AH18" i="33184"/>
  <c r="AH24" i="33184"/>
  <c r="AH40" i="33184"/>
  <c r="AH28" i="33184"/>
  <c r="AH6" i="33184"/>
  <c r="AH26" i="33184"/>
  <c r="AG31" i="33184"/>
  <c r="AG38" i="33184"/>
  <c r="AG48" i="33184"/>
  <c r="AG13" i="33184"/>
  <c r="AG11" i="33184"/>
  <c r="AG21" i="33184"/>
  <c r="AG15" i="33184"/>
  <c r="AG49" i="33184"/>
  <c r="AG36" i="33184"/>
  <c r="AG32" i="33184"/>
  <c r="AG25" i="33184"/>
  <c r="AG9" i="33184"/>
  <c r="AG53" i="33184"/>
  <c r="AG19" i="33184"/>
  <c r="AG28" i="33184"/>
  <c r="AG8" i="33184"/>
  <c r="AG39" i="33184"/>
  <c r="AG26" i="33184"/>
  <c r="AG16" i="33184"/>
  <c r="AG34" i="33184"/>
  <c r="T23" i="33184"/>
  <c r="T53" i="33184"/>
  <c r="AM25" i="33184"/>
  <c r="AM52" i="33184"/>
  <c r="D45" i="16"/>
  <c r="J40" i="33184"/>
  <c r="J49" i="33184"/>
  <c r="J12" i="33184"/>
  <c r="AM8" i="33184"/>
  <c r="AM20" i="33184"/>
  <c r="J29" i="33184"/>
  <c r="F29" i="33184"/>
  <c r="P8" i="33184"/>
  <c r="AB12" i="33184"/>
  <c r="AM13" i="33184"/>
  <c r="P16" i="33184"/>
  <c r="AB20" i="33184"/>
  <c r="AM21" i="33184"/>
  <c r="P24" i="33184"/>
  <c r="Y27" i="33184"/>
  <c r="AB28" i="33184"/>
  <c r="J30" i="33184"/>
  <c r="P32" i="33184"/>
  <c r="V34" i="33184"/>
  <c r="Y35" i="33184"/>
  <c r="AE37" i="33184"/>
  <c r="P40" i="33184"/>
  <c r="V42" i="33184"/>
  <c r="AM49" i="33184"/>
  <c r="C43" i="33181" s="1"/>
  <c r="P52" i="33184"/>
  <c r="J32" i="33184"/>
  <c r="W20" i="33184"/>
  <c r="W37" i="33184"/>
  <c r="T8" i="33184"/>
  <c r="T33" i="33184"/>
  <c r="AM48" i="33184"/>
  <c r="AM18" i="33184"/>
  <c r="AM37" i="33184"/>
  <c r="AM11" i="33184"/>
  <c r="J37" i="33184"/>
  <c r="J35" i="33184"/>
  <c r="J11" i="33184"/>
  <c r="AB13" i="33184"/>
  <c r="AB9" i="33184"/>
  <c r="AB25" i="33184"/>
  <c r="AB18" i="33184"/>
  <c r="AB23" i="33184"/>
  <c r="V21" i="33184"/>
  <c r="V49" i="33184"/>
  <c r="V7" i="33184"/>
  <c r="V6" i="33184"/>
  <c r="V18" i="33184"/>
  <c r="P6" i="33184"/>
  <c r="P35" i="33184"/>
  <c r="P23" i="33184"/>
  <c r="P13" i="33184"/>
  <c r="P31" i="33184"/>
  <c r="Y41" i="33184"/>
  <c r="AM41" i="33184"/>
  <c r="AM39" i="33184"/>
  <c r="J34" i="33184"/>
  <c r="AB19" i="33184"/>
  <c r="F31" i="33184"/>
  <c r="T31" i="33184"/>
  <c r="T19" i="33184"/>
  <c r="AM6" i="33184"/>
  <c r="AM33" i="33184"/>
  <c r="AM27" i="33184"/>
  <c r="J17" i="33184"/>
  <c r="J28" i="33184"/>
  <c r="AB40" i="33184"/>
  <c r="V19" i="33184"/>
  <c r="V33" i="33184"/>
  <c r="V17" i="33184"/>
  <c r="V11" i="33184"/>
  <c r="P39" i="33184"/>
  <c r="P34" i="33184"/>
  <c r="P14" i="33184"/>
  <c r="P15" i="33184"/>
  <c r="AM38" i="33184"/>
  <c r="F51" i="33184"/>
  <c r="D16" i="16"/>
  <c r="T37" i="33184"/>
  <c r="T52" i="33184"/>
  <c r="AM14" i="33184"/>
  <c r="AM36" i="33184"/>
  <c r="AM17" i="33184"/>
  <c r="J21" i="33184"/>
  <c r="J41" i="33184"/>
  <c r="AB50" i="33184"/>
  <c r="AB53" i="33184"/>
  <c r="AB26" i="33184"/>
  <c r="AB8" i="33184"/>
  <c r="AB27" i="33184"/>
  <c r="V39" i="33184"/>
  <c r="V16" i="33184"/>
  <c r="V38" i="33184"/>
  <c r="V29" i="33184"/>
  <c r="P12" i="33184"/>
  <c r="P49" i="33184"/>
  <c r="P21" i="33184"/>
  <c r="P26" i="33184"/>
  <c r="P27" i="33184"/>
  <c r="Y9" i="33184"/>
  <c r="AM53" i="33184"/>
  <c r="D37" i="16"/>
  <c r="J52" i="33184"/>
  <c r="W48" i="33184"/>
  <c r="W27" i="33184"/>
  <c r="W14" i="33184"/>
  <c r="T15" i="33184"/>
  <c r="T35" i="33184"/>
  <c r="AM15" i="33184"/>
  <c r="AM26" i="33184"/>
  <c r="AM51" i="33184"/>
  <c r="J18" i="33184"/>
  <c r="J6" i="33184"/>
  <c r="AB14" i="33184"/>
  <c r="AB6" i="33184"/>
  <c r="AB36" i="33184"/>
  <c r="D34" i="16"/>
  <c r="V40" i="33184"/>
  <c r="V37" i="33184"/>
  <c r="V20" i="33184"/>
  <c r="V9" i="33184"/>
  <c r="V51" i="33184"/>
  <c r="P9" i="33184"/>
  <c r="P30" i="33184"/>
  <c r="P28" i="33184"/>
  <c r="P10" i="33184"/>
  <c r="Y33" i="33184"/>
  <c r="AM24" i="33184"/>
  <c r="T51" i="33184"/>
  <c r="J39" i="33184"/>
  <c r="W12" i="33184"/>
  <c r="W17" i="33184"/>
  <c r="W22" i="33184"/>
  <c r="W7" i="33184"/>
  <c r="W10" i="33184"/>
  <c r="T9" i="33184"/>
  <c r="T27" i="33184"/>
  <c r="AI48" i="33184"/>
  <c r="AI23" i="33184"/>
  <c r="AM16" i="33184"/>
  <c r="AM35" i="33184"/>
  <c r="AM28" i="33184"/>
  <c r="J33" i="33184"/>
  <c r="J10" i="33184"/>
  <c r="AB39" i="33184"/>
  <c r="AB22" i="33184"/>
  <c r="AB34" i="33184"/>
  <c r="AB49" i="33184"/>
  <c r="C32" i="33181" s="1"/>
  <c r="AB11" i="33184"/>
  <c r="V24" i="33184"/>
  <c r="V41" i="33184"/>
  <c r="V12" i="33184"/>
  <c r="V27" i="33184"/>
  <c r="P18" i="33184"/>
  <c r="D22" i="16"/>
  <c r="P7" i="33184"/>
  <c r="P48" i="33184"/>
  <c r="Y13" i="33184"/>
  <c r="J15" i="33184"/>
  <c r="L14" i="33184"/>
  <c r="D18" i="16"/>
  <c r="L20" i="33184"/>
  <c r="L51" i="33184"/>
  <c r="T22" i="33184"/>
  <c r="T24" i="33184"/>
  <c r="T39" i="33184"/>
  <c r="AI34" i="33184"/>
  <c r="D41" i="16"/>
  <c r="AI52" i="33184"/>
  <c r="L16" i="33184"/>
  <c r="L53" i="33184"/>
  <c r="L48" i="33184"/>
  <c r="L17" i="33184"/>
  <c r="T34" i="33184"/>
  <c r="T6" i="33184"/>
  <c r="T40" i="33184"/>
  <c r="AI6" i="33184"/>
  <c r="AI10" i="33184"/>
  <c r="AI35" i="33184"/>
  <c r="W32" i="33184"/>
  <c r="W35" i="33184"/>
  <c r="W53" i="33184"/>
  <c r="L28" i="33184"/>
  <c r="L11" i="33184"/>
  <c r="L23" i="33184"/>
  <c r="T38" i="33184"/>
  <c r="T49" i="33184"/>
  <c r="AI15" i="33184"/>
  <c r="AI24" i="33184"/>
  <c r="AI11" i="33184"/>
  <c r="AI12" i="33184"/>
  <c r="AI36" i="33184"/>
  <c r="AI32" i="33184"/>
  <c r="AI19" i="33184"/>
  <c r="AI8" i="33184"/>
  <c r="AI28" i="33184"/>
  <c r="AI38" i="33184"/>
  <c r="AI27" i="33184"/>
  <c r="AI14" i="33184"/>
  <c r="AI7" i="33184"/>
  <c r="AI25" i="33184"/>
  <c r="AI40" i="33184"/>
  <c r="AI21" i="33184"/>
  <c r="AI13" i="33184"/>
  <c r="L34" i="33184"/>
  <c r="L41" i="33184"/>
  <c r="L50" i="33184"/>
  <c r="L7" i="33184"/>
  <c r="L27" i="33184"/>
  <c r="L6" i="33184"/>
  <c r="L30" i="33184"/>
  <c r="L8" i="33184"/>
  <c r="L29" i="33184"/>
  <c r="L37" i="33184"/>
  <c r="L38" i="33184"/>
  <c r="L26" i="33184"/>
  <c r="L35" i="33184"/>
  <c r="L42" i="33184"/>
  <c r="L25" i="33184"/>
  <c r="W25" i="33184"/>
  <c r="W50" i="33184"/>
  <c r="W11" i="33184"/>
  <c r="W16" i="33184"/>
  <c r="W23" i="33184"/>
  <c r="W42" i="33184"/>
  <c r="W9" i="33184"/>
  <c r="W52" i="33184"/>
  <c r="W13" i="33184"/>
  <c r="W19" i="33184"/>
  <c r="W26" i="33184"/>
  <c r="W51" i="33184"/>
  <c r="W18" i="33184"/>
  <c r="W31" i="33184"/>
  <c r="W38" i="33184"/>
  <c r="W8" i="33184"/>
  <c r="W34" i="33184"/>
  <c r="W36" i="33184"/>
  <c r="L21" i="33184"/>
  <c r="L49" i="33184"/>
  <c r="L10" i="33184"/>
  <c r="T7" i="33184"/>
  <c r="T42" i="33184"/>
  <c r="T21" i="33184"/>
  <c r="AI31" i="33184"/>
  <c r="AI50" i="33184"/>
  <c r="AI22" i="33184"/>
  <c r="AI18" i="33184"/>
  <c r="AG18" i="33184"/>
  <c r="AG20" i="33184"/>
  <c r="AG33" i="33184"/>
  <c r="AG40" i="33184"/>
  <c r="AG52" i="33184"/>
  <c r="AG29" i="33184"/>
  <c r="AG30" i="33184"/>
  <c r="AG41" i="33184"/>
  <c r="AG17" i="33184"/>
  <c r="D39" i="16"/>
  <c r="AG12" i="33184"/>
  <c r="AG35" i="33184"/>
  <c r="AG42" i="33184"/>
  <c r="AG7" i="33184"/>
  <c r="AG24" i="33184"/>
  <c r="AG6" i="33184"/>
  <c r="AG37" i="33184"/>
  <c r="T30" i="33184"/>
  <c r="T25" i="33184"/>
  <c r="T12" i="33184"/>
  <c r="T16" i="33184"/>
  <c r="T36" i="33184"/>
  <c r="T18" i="33184"/>
  <c r="T17" i="33184"/>
  <c r="T28" i="33184"/>
  <c r="D26" i="16"/>
  <c r="T48" i="33184"/>
  <c r="T29" i="33184"/>
  <c r="T11" i="33184"/>
  <c r="T26" i="33184"/>
  <c r="T10" i="33184"/>
  <c r="T41" i="33184"/>
  <c r="T50" i="33184"/>
  <c r="T14" i="33184"/>
  <c r="O10" i="33184"/>
  <c r="O32" i="33184"/>
  <c r="O15" i="33184"/>
  <c r="O14" i="33184"/>
  <c r="O7" i="33184"/>
  <c r="O25" i="33184"/>
  <c r="O29" i="33184"/>
  <c r="O11" i="33184"/>
  <c r="AH51" i="33184"/>
  <c r="AH35" i="33184"/>
  <c r="AH53" i="33184"/>
  <c r="AH22" i="33184"/>
  <c r="AH11" i="33184"/>
  <c r="AH16" i="33184"/>
  <c r="AH34" i="33184"/>
  <c r="AH29" i="33184"/>
  <c r="AH50" i="33184"/>
  <c r="S32" i="33185"/>
  <c r="V32" i="33185" s="1"/>
  <c r="R32" i="33185"/>
  <c r="U32" i="33185" s="1"/>
  <c r="O51" i="33184"/>
  <c r="O21" i="33184"/>
  <c r="O9" i="33184"/>
  <c r="O12" i="33184"/>
  <c r="O18" i="33184"/>
  <c r="O53" i="33184"/>
  <c r="O23" i="33184"/>
  <c r="O33" i="33184"/>
  <c r="O40" i="33184"/>
  <c r="O42" i="33184"/>
  <c r="O20" i="33184"/>
  <c r="O36" i="33184"/>
  <c r="O26" i="33184"/>
  <c r="O16" i="33184"/>
  <c r="O24" i="33184"/>
  <c r="D37" i="33184"/>
  <c r="D50" i="33184"/>
  <c r="D6" i="33184"/>
  <c r="D41" i="33184"/>
  <c r="D8" i="33184"/>
  <c r="D9" i="33184"/>
  <c r="D10" i="16"/>
  <c r="D33" i="33184"/>
  <c r="D52" i="33184"/>
  <c r="D13" i="33184"/>
  <c r="D25" i="33184"/>
  <c r="D31" i="33184"/>
  <c r="D40" i="33184"/>
  <c r="D14" i="33184"/>
  <c r="D49" i="33184"/>
  <c r="D12" i="33184"/>
  <c r="J38" i="33184"/>
  <c r="J16" i="33184"/>
  <c r="F49" i="33184"/>
  <c r="F51" i="33185"/>
  <c r="H51" i="33185" s="1"/>
  <c r="D31" i="33196" s="1"/>
  <c r="T33" i="33181"/>
  <c r="I35" i="16"/>
  <c r="AM32" i="33184"/>
  <c r="AM30" i="33184"/>
  <c r="AM50" i="33184"/>
  <c r="AM40" i="33184"/>
  <c r="L56" i="33185"/>
  <c r="J26" i="33184"/>
  <c r="J7" i="33184"/>
  <c r="AL8" i="33184"/>
  <c r="AL31" i="33184"/>
  <c r="AL25" i="33184"/>
  <c r="AL6" i="33184"/>
  <c r="AM7" i="33184"/>
  <c r="G51" i="33184"/>
  <c r="G52" i="33184"/>
  <c r="G10" i="33184"/>
  <c r="G15" i="33184"/>
  <c r="G6" i="33184"/>
  <c r="G14" i="33184"/>
  <c r="G17" i="33184"/>
  <c r="M16" i="33184"/>
  <c r="M27" i="33184"/>
  <c r="S49" i="33184"/>
  <c r="S13" i="33184"/>
  <c r="S12" i="33184"/>
  <c r="S33" i="33184"/>
  <c r="S23" i="33184"/>
  <c r="S11" i="33184"/>
  <c r="S52" i="33184"/>
  <c r="S22" i="33184"/>
  <c r="S15" i="33184"/>
  <c r="S25" i="33184"/>
  <c r="S40" i="33184"/>
  <c r="S36" i="33184"/>
  <c r="S37" i="33184"/>
  <c r="S17" i="33184"/>
  <c r="S41" i="33184"/>
  <c r="S51" i="33184"/>
  <c r="S31" i="33184"/>
  <c r="S7" i="33184"/>
  <c r="S32" i="33184"/>
  <c r="S34" i="33184"/>
  <c r="S30" i="33184"/>
  <c r="S29" i="33184"/>
  <c r="S6" i="33184"/>
  <c r="S16" i="33184"/>
  <c r="S24" i="33184"/>
  <c r="S21" i="33184"/>
  <c r="S27" i="33184"/>
  <c r="S39" i="33184"/>
  <c r="S42" i="33184"/>
  <c r="S48" i="33184"/>
  <c r="S35" i="33184"/>
  <c r="S28" i="33184"/>
  <c r="S20" i="33184"/>
  <c r="S18" i="33184"/>
  <c r="AE40" i="33184"/>
  <c r="AE38" i="33184"/>
  <c r="AE22" i="33184"/>
  <c r="AE30" i="33184"/>
  <c r="AE24" i="33184"/>
  <c r="AE15" i="33184"/>
  <c r="AE12" i="33184"/>
  <c r="AE8" i="33184"/>
  <c r="AE18" i="33184"/>
  <c r="AE35" i="33184"/>
  <c r="AE11" i="33184"/>
  <c r="AE13" i="33184"/>
  <c r="AE48" i="33184"/>
  <c r="C43" i="33182"/>
  <c r="D36" i="33182" s="1"/>
  <c r="R37" i="33181" s="1"/>
  <c r="F30" i="33185"/>
  <c r="H30" i="33185" s="1"/>
  <c r="D10" i="33196" s="1"/>
  <c r="I14" i="16"/>
  <c r="T12" i="33181"/>
  <c r="F36" i="33185"/>
  <c r="H36" i="33185" s="1"/>
  <c r="D16" i="33196" s="1"/>
  <c r="I20" i="16"/>
  <c r="AF22" i="33184"/>
  <c r="AF25" i="33184"/>
  <c r="AF13" i="33184"/>
  <c r="AF19" i="33184"/>
  <c r="AL15" i="33184"/>
  <c r="AL35" i="33184"/>
  <c r="AL50" i="33184"/>
  <c r="AL12" i="33184"/>
  <c r="AL29" i="33184"/>
  <c r="J31" i="33184"/>
  <c r="J50" i="33184"/>
  <c r="J14" i="33184"/>
  <c r="J13" i="33184"/>
  <c r="J22" i="33184"/>
  <c r="J36" i="33184"/>
  <c r="J9" i="33184"/>
  <c r="J19" i="33184"/>
  <c r="I27" i="16"/>
  <c r="T25" i="33181"/>
  <c r="F43" i="33185"/>
  <c r="H43" i="33185" s="1"/>
  <c r="D23" i="33196" s="1"/>
  <c r="J24" i="33184"/>
  <c r="J42" i="33184"/>
  <c r="J48" i="33184"/>
  <c r="J20" i="33184"/>
  <c r="AF18" i="33184"/>
  <c r="J8" i="33184"/>
  <c r="AL53" i="33184"/>
  <c r="AL18" i="33184"/>
  <c r="AL40" i="33184"/>
  <c r="AL14" i="33184"/>
  <c r="V10" i="33184"/>
  <c r="V23" i="33184"/>
  <c r="V26" i="33184"/>
  <c r="V28" i="33184"/>
  <c r="V14" i="33184"/>
  <c r="F8" i="33184"/>
  <c r="F21" i="33184"/>
  <c r="F33" i="33184"/>
  <c r="F9" i="33184"/>
  <c r="F22" i="33184"/>
  <c r="F30" i="33184"/>
  <c r="F11" i="33184"/>
  <c r="F13" i="33184"/>
  <c r="F10" i="33184"/>
  <c r="F48" i="33184"/>
  <c r="F53" i="33184"/>
  <c r="F37" i="33184"/>
  <c r="F17" i="33184"/>
  <c r="F12" i="33184"/>
  <c r="F41" i="33184"/>
  <c r="F20" i="33184"/>
  <c r="F32" i="33184"/>
  <c r="F25" i="33184"/>
  <c r="F40" i="33184"/>
  <c r="F16" i="33184"/>
  <c r="F52" i="33184"/>
  <c r="F7" i="33184"/>
  <c r="F27" i="33184"/>
  <c r="F6" i="33184"/>
  <c r="F38" i="33184"/>
  <c r="F35" i="33184"/>
  <c r="F23" i="33184"/>
  <c r="F19" i="33184"/>
  <c r="F42" i="33184"/>
  <c r="F28" i="33184"/>
  <c r="F34" i="33184"/>
  <c r="F26" i="33184"/>
  <c r="F24" i="33184"/>
  <c r="F15" i="33184"/>
  <c r="F50" i="33184"/>
  <c r="F36" i="33184"/>
  <c r="F18" i="33184"/>
  <c r="F14" i="33184"/>
  <c r="F39" i="33184"/>
  <c r="K50" i="33184"/>
  <c r="K11" i="33184"/>
  <c r="K27" i="33184"/>
  <c r="K15" i="33184"/>
  <c r="K38" i="33184"/>
  <c r="F39" i="33185"/>
  <c r="H39" i="33185" s="1"/>
  <c r="D19" i="33196" s="1"/>
  <c r="I23" i="16"/>
  <c r="T21" i="33181"/>
  <c r="F46" i="33185"/>
  <c r="H46" i="33185" s="1"/>
  <c r="D26" i="33196" s="1"/>
  <c r="T11" i="33181"/>
  <c r="AG14" i="33184" l="1"/>
  <c r="D35" i="33196"/>
  <c r="H48" i="33185"/>
  <c r="AH48" i="33184"/>
  <c r="D36" i="33196"/>
  <c r="AB41" i="33184"/>
  <c r="T32" i="33184"/>
  <c r="K13" i="33184"/>
  <c r="D13" i="33196"/>
  <c r="D25" i="16"/>
  <c r="V25" i="33184"/>
  <c r="H40" i="33185"/>
  <c r="D20" i="33196" s="1"/>
  <c r="I33" i="33184"/>
  <c r="D11" i="33196"/>
  <c r="P37" i="33184"/>
  <c r="P17" i="33184"/>
  <c r="P25" i="33184"/>
  <c r="P51" i="33184"/>
  <c r="P33" i="33184"/>
  <c r="P50" i="33184"/>
  <c r="W40" i="33184"/>
  <c r="W49" i="33184"/>
  <c r="C27" i="33181" s="1"/>
  <c r="D25" i="33196"/>
  <c r="W33" i="33184"/>
  <c r="W39" i="33184"/>
  <c r="W24" i="33184"/>
  <c r="W15" i="33184"/>
  <c r="D29" i="16"/>
  <c r="W29" i="33184"/>
  <c r="W6" i="33184"/>
  <c r="W43" i="33184" s="1"/>
  <c r="W30" i="33184"/>
  <c r="W41" i="33184"/>
  <c r="W28" i="33184"/>
  <c r="H58" i="33185"/>
  <c r="AH21" i="33184"/>
  <c r="AH8" i="33184"/>
  <c r="AH20" i="33184"/>
  <c r="AH52" i="33184"/>
  <c r="AH25" i="33184"/>
  <c r="AH38" i="33184"/>
  <c r="AH23" i="33184"/>
  <c r="AH14" i="33184"/>
  <c r="AH31" i="33184"/>
  <c r="D40" i="16"/>
  <c r="AH49" i="33184"/>
  <c r="AH33" i="33184"/>
  <c r="AH41" i="33184"/>
  <c r="AH15" i="33184"/>
  <c r="AH7" i="33184"/>
  <c r="AH13" i="33184"/>
  <c r="AH42" i="33184"/>
  <c r="AH12" i="33184"/>
  <c r="AH30" i="33184"/>
  <c r="AH27" i="33184"/>
  <c r="AH10" i="33184"/>
  <c r="C26" i="33181"/>
  <c r="C17" i="33181"/>
  <c r="C42" i="33181"/>
  <c r="C29" i="33181"/>
  <c r="C37" i="33181"/>
  <c r="C11" i="33181"/>
  <c r="C24" i="33181"/>
  <c r="C20" i="33181"/>
  <c r="C14" i="33181"/>
  <c r="C35" i="33181"/>
  <c r="C23" i="33181"/>
  <c r="C16" i="33181"/>
  <c r="C19" i="33181"/>
  <c r="C36" i="33181"/>
  <c r="C10" i="33181"/>
  <c r="AJ53" i="33184"/>
  <c r="AJ29" i="33184"/>
  <c r="AJ50" i="33184"/>
  <c r="AJ22" i="33184"/>
  <c r="AJ26" i="33184"/>
  <c r="AJ42" i="33184"/>
  <c r="AJ16" i="33184"/>
  <c r="AJ11" i="33184"/>
  <c r="AJ7" i="33184"/>
  <c r="AJ35" i="33184"/>
  <c r="H59" i="33185"/>
  <c r="H27" i="33185"/>
  <c r="I10" i="33184"/>
  <c r="D42" i="16"/>
  <c r="AJ36" i="33184"/>
  <c r="AJ37" i="33184"/>
  <c r="AJ51" i="33184"/>
  <c r="AJ40" i="33184"/>
  <c r="AJ9" i="33184"/>
  <c r="AJ23" i="33184"/>
  <c r="AJ32" i="33184"/>
  <c r="AJ52" i="33184"/>
  <c r="AJ28" i="33184"/>
  <c r="AH17" i="33184"/>
  <c r="AH9" i="33184"/>
  <c r="I20" i="33184"/>
  <c r="I40" i="33184"/>
  <c r="AH39" i="33184"/>
  <c r="AH19" i="33184"/>
  <c r="AH36" i="33184"/>
  <c r="AH37" i="33184"/>
  <c r="I24" i="33184"/>
  <c r="I35" i="33184"/>
  <c r="I28" i="33184"/>
  <c r="I50" i="33184"/>
  <c r="I7" i="33184"/>
  <c r="I37" i="33184"/>
  <c r="I25" i="33184"/>
  <c r="I30" i="33184"/>
  <c r="I13" i="33184"/>
  <c r="I9" i="33184"/>
  <c r="D15" i="16"/>
  <c r="I18" i="33184"/>
  <c r="I8" i="33184"/>
  <c r="I26" i="33184"/>
  <c r="I34" i="33184"/>
  <c r="I41" i="33184"/>
  <c r="I53" i="33184"/>
  <c r="I16" i="33184"/>
  <c r="I12" i="33184"/>
  <c r="I22" i="33184"/>
  <c r="I17" i="33184"/>
  <c r="I49" i="33184"/>
  <c r="I14" i="33184"/>
  <c r="I51" i="33184"/>
  <c r="I36" i="33184"/>
  <c r="I6" i="33184"/>
  <c r="I48" i="33184"/>
  <c r="I21" i="33184"/>
  <c r="I31" i="33184"/>
  <c r="I42" i="33184"/>
  <c r="I23" i="33184"/>
  <c r="I27" i="33184"/>
  <c r="I29" i="33184"/>
  <c r="I32" i="33184"/>
  <c r="I52" i="33184"/>
  <c r="I38" i="33184"/>
  <c r="I11" i="33184"/>
  <c r="I39" i="33184"/>
  <c r="I19" i="33184"/>
  <c r="I15" i="33184"/>
  <c r="V62" i="33185"/>
  <c r="L52" i="33185" s="1"/>
  <c r="H52" i="33185" s="1"/>
  <c r="D32" i="33196" s="1"/>
  <c r="L25" i="33185"/>
  <c r="U62" i="33185"/>
  <c r="L49" i="33185" s="1"/>
  <c r="H49" i="33185" s="1"/>
  <c r="D29" i="33196" s="1"/>
  <c r="D24" i="33182"/>
  <c r="K6" i="33184"/>
  <c r="K16" i="33184"/>
  <c r="K36" i="33184"/>
  <c r="K33" i="33184"/>
  <c r="K28" i="33184"/>
  <c r="K9" i="33184"/>
  <c r="K24" i="33184"/>
  <c r="K30" i="33184"/>
  <c r="K22" i="33184"/>
  <c r="K7" i="33184"/>
  <c r="K34" i="33184"/>
  <c r="K29" i="33184"/>
  <c r="K18" i="33184"/>
  <c r="K39" i="33184"/>
  <c r="K32" i="33184"/>
  <c r="K26" i="33184"/>
  <c r="K52" i="33184"/>
  <c r="D17" i="16"/>
  <c r="K8" i="33184"/>
  <c r="K12" i="33184"/>
  <c r="K17" i="33184"/>
  <c r="K41" i="33184"/>
  <c r="K37" i="33184"/>
  <c r="K10" i="33184"/>
  <c r="K21" i="33184"/>
  <c r="K53" i="33184"/>
  <c r="K35" i="33184"/>
  <c r="K20" i="33184"/>
  <c r="K42" i="33184"/>
  <c r="K31" i="33184"/>
  <c r="K48" i="33184"/>
  <c r="K14" i="33184"/>
  <c r="K49" i="33184"/>
  <c r="K25" i="33184"/>
  <c r="K19" i="33184"/>
  <c r="K23" i="33184"/>
  <c r="K40" i="33184"/>
  <c r="E39" i="33184"/>
  <c r="K51" i="33184"/>
  <c r="R39" i="33184"/>
  <c r="AG23" i="33184"/>
  <c r="AG27" i="33184"/>
  <c r="AG22" i="33184"/>
  <c r="AG50" i="33184"/>
  <c r="AG51" i="33184"/>
  <c r="AG10" i="33184"/>
  <c r="R31" i="33184"/>
  <c r="R12" i="33184"/>
  <c r="R11" i="33184"/>
  <c r="R7" i="33184"/>
  <c r="R6" i="33184"/>
  <c r="R29" i="33184"/>
  <c r="R15" i="33184"/>
  <c r="R51" i="33184"/>
  <c r="R40" i="33184"/>
  <c r="R41" i="33184"/>
  <c r="R35" i="33184"/>
  <c r="R23" i="33184"/>
  <c r="R25" i="33184"/>
  <c r="R14" i="33184"/>
  <c r="R28" i="33184"/>
  <c r="R9" i="33184"/>
  <c r="R52" i="33184"/>
  <c r="R49" i="33184"/>
  <c r="R13" i="33184"/>
  <c r="R42" i="33184"/>
  <c r="R48" i="33184"/>
  <c r="R17" i="33184"/>
  <c r="R33" i="33184"/>
  <c r="R32" i="33184"/>
  <c r="R20" i="33184"/>
  <c r="R30" i="33184"/>
  <c r="R37" i="33184"/>
  <c r="R21" i="33184"/>
  <c r="R10" i="33184"/>
  <c r="R24" i="33184"/>
  <c r="R38" i="33184"/>
  <c r="R18" i="33184"/>
  <c r="R16" i="33184"/>
  <c r="R50" i="33184"/>
  <c r="R34" i="33184"/>
  <c r="D24" i="16"/>
  <c r="R19" i="33184"/>
  <c r="R8" i="33184"/>
  <c r="R22" i="33184"/>
  <c r="R53" i="33184"/>
  <c r="R36" i="33184"/>
  <c r="R26" i="33184"/>
  <c r="AE54" i="33184"/>
  <c r="Y54" i="33184"/>
  <c r="AF54" i="33184"/>
  <c r="M54" i="33184"/>
  <c r="L32" i="33185"/>
  <c r="P43" i="33184"/>
  <c r="AM54" i="33184"/>
  <c r="V54" i="33184"/>
  <c r="Y43" i="33184"/>
  <c r="T54" i="33184"/>
  <c r="AF43" i="33184"/>
  <c r="P54" i="33184"/>
  <c r="AB43" i="33184"/>
  <c r="G43" i="33184"/>
  <c r="AM43" i="33184"/>
  <c r="J54" i="33184"/>
  <c r="AB54" i="33184"/>
  <c r="O54" i="33184"/>
  <c r="M43" i="33184"/>
  <c r="AI54" i="33184"/>
  <c r="G54" i="33184"/>
  <c r="AE43" i="33184"/>
  <c r="O43" i="33184"/>
  <c r="S43" i="33184"/>
  <c r="L54" i="33184"/>
  <c r="V43" i="33184"/>
  <c r="S54" i="33184"/>
  <c r="F54" i="33184"/>
  <c r="AL54" i="33184"/>
  <c r="N14" i="33184"/>
  <c r="N20" i="33184"/>
  <c r="N40" i="33184"/>
  <c r="N50" i="33184"/>
  <c r="D20" i="16"/>
  <c r="N29" i="33184"/>
  <c r="N12" i="33184"/>
  <c r="N11" i="33184"/>
  <c r="N52" i="33184"/>
  <c r="N30" i="33184"/>
  <c r="N9" i="33184"/>
  <c r="N27" i="33184"/>
  <c r="N6" i="33184"/>
  <c r="N10" i="33184"/>
  <c r="N36" i="33184"/>
  <c r="N51" i="33184"/>
  <c r="N25" i="33184"/>
  <c r="N31" i="33184"/>
  <c r="N19" i="33184"/>
  <c r="N42" i="33184"/>
  <c r="N34" i="33184"/>
  <c r="N37" i="33184"/>
  <c r="N8" i="33184"/>
  <c r="N35" i="33184"/>
  <c r="N41" i="33184"/>
  <c r="N39" i="33184"/>
  <c r="N28" i="33184"/>
  <c r="N49" i="33184"/>
  <c r="N21" i="33184"/>
  <c r="N17" i="33184"/>
  <c r="N16" i="33184"/>
  <c r="N18" i="33184"/>
  <c r="N7" i="33184"/>
  <c r="N32" i="33184"/>
  <c r="N13" i="33184"/>
  <c r="N48" i="33184"/>
  <c r="N38" i="33184"/>
  <c r="N23" i="33184"/>
  <c r="N24" i="33184"/>
  <c r="N15" i="33184"/>
  <c r="N26" i="33184"/>
  <c r="N33" i="33184"/>
  <c r="N22" i="33184"/>
  <c r="N53" i="33184"/>
  <c r="AL43" i="33184"/>
  <c r="D43" i="33184"/>
  <c r="L43" i="33184"/>
  <c r="AI43" i="33184"/>
  <c r="X27" i="33184"/>
  <c r="X8" i="33184"/>
  <c r="X37" i="33184"/>
  <c r="X24" i="33184"/>
  <c r="X29" i="33184"/>
  <c r="X17" i="33184"/>
  <c r="X12" i="33184"/>
  <c r="X30" i="33184"/>
  <c r="X39" i="33184"/>
  <c r="X16" i="33184"/>
  <c r="X18" i="33184"/>
  <c r="X50" i="33184"/>
  <c r="X31" i="33184"/>
  <c r="X6" i="33184"/>
  <c r="X10" i="33184"/>
  <c r="X9" i="33184"/>
  <c r="X32" i="33184"/>
  <c r="X20" i="33184"/>
  <c r="X15" i="33184"/>
  <c r="X22" i="33184"/>
  <c r="X7" i="33184"/>
  <c r="X19" i="33184"/>
  <c r="X33" i="33184"/>
  <c r="X51" i="33184"/>
  <c r="X23" i="33184"/>
  <c r="X11" i="33184"/>
  <c r="X35" i="33184"/>
  <c r="X36" i="33184"/>
  <c r="X14" i="33184"/>
  <c r="X21" i="33184"/>
  <c r="X38" i="33184"/>
  <c r="X48" i="33184"/>
  <c r="X13" i="33184"/>
  <c r="X52" i="33184"/>
  <c r="X40" i="33184"/>
  <c r="X28" i="33184"/>
  <c r="X34" i="33184"/>
  <c r="X42" i="33184"/>
  <c r="X41" i="33184"/>
  <c r="X49" i="33184"/>
  <c r="X53" i="33184"/>
  <c r="D30" i="16"/>
  <c r="X26" i="33184"/>
  <c r="X25" i="33184"/>
  <c r="F43" i="33184"/>
  <c r="U18" i="33184"/>
  <c r="U23" i="33184"/>
  <c r="U53" i="33184"/>
  <c r="U52" i="33184"/>
  <c r="U21" i="33184"/>
  <c r="U37" i="33184"/>
  <c r="U8" i="33184"/>
  <c r="U29" i="33184"/>
  <c r="U36" i="33184"/>
  <c r="U51" i="33184"/>
  <c r="U9" i="33184"/>
  <c r="U27" i="33184"/>
  <c r="U31" i="33184"/>
  <c r="U17" i="33184"/>
  <c r="U20" i="33184"/>
  <c r="U26" i="33184"/>
  <c r="U14" i="33184"/>
  <c r="U28" i="33184"/>
  <c r="U30" i="33184"/>
  <c r="U15" i="33184"/>
  <c r="U40" i="33184"/>
  <c r="U32" i="33184"/>
  <c r="U41" i="33184"/>
  <c r="U42" i="33184"/>
  <c r="U34" i="33184"/>
  <c r="U12" i="33184"/>
  <c r="U50" i="33184"/>
  <c r="U33" i="33184"/>
  <c r="U19" i="33184"/>
  <c r="U22" i="33184"/>
  <c r="U48" i="33184"/>
  <c r="U38" i="33184"/>
  <c r="U49" i="33184"/>
  <c r="U25" i="33184"/>
  <c r="U7" i="33184"/>
  <c r="U35" i="33184"/>
  <c r="U39" i="33184"/>
  <c r="U24" i="33184"/>
  <c r="U13" i="33184"/>
  <c r="U16" i="33184"/>
  <c r="D27" i="16"/>
  <c r="U6" i="33184"/>
  <c r="U11" i="33184"/>
  <c r="U10" i="33184"/>
  <c r="H49" i="33184"/>
  <c r="H17" i="33184"/>
  <c r="H33" i="33184"/>
  <c r="H31" i="33184"/>
  <c r="H51" i="33184"/>
  <c r="H6" i="33184"/>
  <c r="H52" i="33184"/>
  <c r="H40" i="33184"/>
  <c r="H28" i="33184"/>
  <c r="H13" i="33184"/>
  <c r="H26" i="33184"/>
  <c r="H32" i="33184"/>
  <c r="D14" i="16"/>
  <c r="H48" i="33184"/>
  <c r="H38" i="33184"/>
  <c r="H19" i="33184"/>
  <c r="H7" i="33184"/>
  <c r="H11" i="33184"/>
  <c r="H22" i="33184"/>
  <c r="H14" i="33184"/>
  <c r="H16" i="33184"/>
  <c r="H30" i="33184"/>
  <c r="H15" i="33184"/>
  <c r="H27" i="33184"/>
  <c r="H9" i="33184"/>
  <c r="H42" i="33184"/>
  <c r="H21" i="33184"/>
  <c r="H8" i="33184"/>
  <c r="H18" i="33184"/>
  <c r="H12" i="33184"/>
  <c r="H29" i="33184"/>
  <c r="H10" i="33184"/>
  <c r="H25" i="33184"/>
  <c r="H37" i="33184"/>
  <c r="H39" i="33184"/>
  <c r="H23" i="33184"/>
  <c r="H24" i="33184"/>
  <c r="H34" i="33184"/>
  <c r="H36" i="33184"/>
  <c r="H50" i="33184"/>
  <c r="H53" i="33184"/>
  <c r="H20" i="33184"/>
  <c r="H35" i="33184"/>
  <c r="H41" i="33184"/>
  <c r="T43" i="33184"/>
  <c r="AC14" i="33184"/>
  <c r="AC49" i="33184"/>
  <c r="AC27" i="33184"/>
  <c r="AC42" i="33184"/>
  <c r="AC48" i="33184"/>
  <c r="AC17" i="33184"/>
  <c r="AC8" i="33184"/>
  <c r="AC51" i="33184"/>
  <c r="AC22" i="33184"/>
  <c r="AC35" i="33184"/>
  <c r="AC29" i="33184"/>
  <c r="AC24" i="33184"/>
  <c r="AC52" i="33184"/>
  <c r="AC26" i="33184"/>
  <c r="AC13" i="33184"/>
  <c r="D35" i="16"/>
  <c r="AC15" i="33184"/>
  <c r="AC30" i="33184"/>
  <c r="AC10" i="33184"/>
  <c r="AC33" i="33184"/>
  <c r="AC16" i="33184"/>
  <c r="AC12" i="33184"/>
  <c r="AC38" i="33184"/>
  <c r="AC39" i="33184"/>
  <c r="AC37" i="33184"/>
  <c r="AC40" i="33184"/>
  <c r="AC32" i="33184"/>
  <c r="AC28" i="33184"/>
  <c r="AC19" i="33184"/>
  <c r="AC36" i="33184"/>
  <c r="AC9" i="33184"/>
  <c r="AC50" i="33184"/>
  <c r="AC23" i="33184"/>
  <c r="AC25" i="33184"/>
  <c r="AC18" i="33184"/>
  <c r="AC6" i="33184"/>
  <c r="AC41" i="33184"/>
  <c r="AC53" i="33184"/>
  <c r="AC11" i="33184"/>
  <c r="AC20" i="33184"/>
  <c r="AC7" i="33184"/>
  <c r="AC21" i="33184"/>
  <c r="AC31" i="33184"/>
  <c r="AC34" i="33184"/>
  <c r="Q49" i="33184"/>
  <c r="Q26" i="33184"/>
  <c r="Q52" i="33184"/>
  <c r="Q32" i="33184"/>
  <c r="Q12" i="33184"/>
  <c r="Q9" i="33184"/>
  <c r="Q41" i="33184"/>
  <c r="Q19" i="33184"/>
  <c r="Q38" i="33184"/>
  <c r="Q13" i="33184"/>
  <c r="Q16" i="33184"/>
  <c r="Q6" i="33184"/>
  <c r="Q36" i="33184"/>
  <c r="Q11" i="33184"/>
  <c r="Q28" i="33184"/>
  <c r="Q37" i="33184"/>
  <c r="Q7" i="33184"/>
  <c r="Q30" i="33184"/>
  <c r="Q34" i="33184"/>
  <c r="Q42" i="33184"/>
  <c r="Q33" i="33184"/>
  <c r="Q17" i="33184"/>
  <c r="Q18" i="33184"/>
  <c r="Q39" i="33184"/>
  <c r="Q24" i="33184"/>
  <c r="Q35" i="33184"/>
  <c r="Q14" i="33184"/>
  <c r="Q53" i="33184"/>
  <c r="Q31" i="33184"/>
  <c r="Q29" i="33184"/>
  <c r="Q50" i="33184"/>
  <c r="D23" i="16"/>
  <c r="Q48" i="33184"/>
  <c r="Q40" i="33184"/>
  <c r="Q20" i="33184"/>
  <c r="Q51" i="33184"/>
  <c r="Q15" i="33184"/>
  <c r="Q25" i="33184"/>
  <c r="Q22" i="33184"/>
  <c r="Q23" i="33184"/>
  <c r="Q21" i="33184"/>
  <c r="Q8" i="33184"/>
  <c r="Q10" i="33184"/>
  <c r="Q27" i="33184"/>
  <c r="D42" i="33182"/>
  <c r="R43" i="33181" s="1"/>
  <c r="D30" i="33182"/>
  <c r="R31" i="33181" s="1"/>
  <c r="D17" i="33182"/>
  <c r="R18" i="33181" s="1"/>
  <c r="D7" i="33182"/>
  <c r="R8" i="33181" s="1"/>
  <c r="D16" i="33182"/>
  <c r="R17" i="33181" s="1"/>
  <c r="D29" i="33182"/>
  <c r="R30" i="33181" s="1"/>
  <c r="D18" i="33182"/>
  <c r="R19" i="33181" s="1"/>
  <c r="D15" i="33182"/>
  <c r="R16" i="33181" s="1"/>
  <c r="D8" i="33182"/>
  <c r="R9" i="33181" s="1"/>
  <c r="D34" i="33182"/>
  <c r="R35" i="33181" s="1"/>
  <c r="D31" i="33182"/>
  <c r="R32" i="33181" s="1"/>
  <c r="D32" i="33182"/>
  <c r="R33" i="33181" s="1"/>
  <c r="D39" i="33182"/>
  <c r="R40" i="33181" s="1"/>
  <c r="D28" i="33182"/>
  <c r="R29" i="33181" s="1"/>
  <c r="D22" i="33182"/>
  <c r="R23" i="33181" s="1"/>
  <c r="D14" i="33182"/>
  <c r="R15" i="33181" s="1"/>
  <c r="D25" i="33182"/>
  <c r="R26" i="33181" s="1"/>
  <c r="D13" i="33182"/>
  <c r="R14" i="33181" s="1"/>
  <c r="D35" i="33182"/>
  <c r="R36" i="33181" s="1"/>
  <c r="D12" i="33182"/>
  <c r="R13" i="33181" s="1"/>
  <c r="D27" i="33182"/>
  <c r="R28" i="33181" s="1"/>
  <c r="D23" i="33182"/>
  <c r="R24" i="33181" s="1"/>
  <c r="D37" i="33182"/>
  <c r="R38" i="33181" s="1"/>
  <c r="D20" i="33182"/>
  <c r="R21" i="33181" s="1"/>
  <c r="D26" i="33182"/>
  <c r="R27" i="33181" s="1"/>
  <c r="D9" i="33182"/>
  <c r="R10" i="33181" s="1"/>
  <c r="D33" i="33182"/>
  <c r="R34" i="33181" s="1"/>
  <c r="D11" i="33182"/>
  <c r="R12" i="33181" s="1"/>
  <c r="D38" i="33182"/>
  <c r="R39" i="33181" s="1"/>
  <c r="R25" i="33181"/>
  <c r="D10" i="33182"/>
  <c r="R11" i="33181" s="1"/>
  <c r="D21" i="33182"/>
  <c r="R22" i="33181" s="1"/>
  <c r="D19" i="33182"/>
  <c r="R20" i="33181" s="1"/>
  <c r="D40" i="33182"/>
  <c r="R41" i="33181" s="1"/>
  <c r="D6" i="33182"/>
  <c r="D41" i="33182"/>
  <c r="R42" i="33181" s="1"/>
  <c r="J43" i="33184"/>
  <c r="D54" i="33184"/>
  <c r="C8" i="33181"/>
  <c r="E52" i="33184" l="1"/>
  <c r="D7" i="33196"/>
  <c r="AK6" i="33184"/>
  <c r="D39" i="33196"/>
  <c r="AH54" i="33184"/>
  <c r="R27" i="33184"/>
  <c r="AJ25" i="33184"/>
  <c r="D38" i="33196"/>
  <c r="D28" i="33196"/>
  <c r="Z8" i="33184"/>
  <c r="Z30" i="33184"/>
  <c r="D32" i="16"/>
  <c r="Z23" i="33184"/>
  <c r="Z27" i="33184"/>
  <c r="Z22" i="33184"/>
  <c r="Z50" i="33184"/>
  <c r="Z32" i="33184"/>
  <c r="Z29" i="33184"/>
  <c r="Z41" i="33184"/>
  <c r="Z15" i="33184"/>
  <c r="Z28" i="33184"/>
  <c r="Z21" i="33184"/>
  <c r="Z13" i="33184"/>
  <c r="Z10" i="33184"/>
  <c r="Z12" i="33184"/>
  <c r="Z17" i="33184"/>
  <c r="Z18" i="33184"/>
  <c r="Z26" i="33184"/>
  <c r="Z39" i="33184"/>
  <c r="Z42" i="33184"/>
  <c r="Z40" i="33184"/>
  <c r="Z35" i="33184"/>
  <c r="Z48" i="33184"/>
  <c r="Z24" i="33184"/>
  <c r="Z16" i="33184"/>
  <c r="Z9" i="33184"/>
  <c r="Z37" i="33184"/>
  <c r="Z20" i="33184"/>
  <c r="Z6" i="33184"/>
  <c r="Z49" i="33184"/>
  <c r="C30" i="33181" s="1"/>
  <c r="Z11" i="33184"/>
  <c r="Z36" i="33184"/>
  <c r="Z33" i="33184"/>
  <c r="Z19" i="33184"/>
  <c r="Z52" i="33184"/>
  <c r="Z25" i="33184"/>
  <c r="Z53" i="33184"/>
  <c r="Z38" i="33184"/>
  <c r="Z34" i="33184"/>
  <c r="Z14" i="33184"/>
  <c r="Z31" i="33184"/>
  <c r="Z51" i="33184"/>
  <c r="Z7" i="33184"/>
  <c r="E51" i="33184"/>
  <c r="AJ49" i="33184"/>
  <c r="AJ24" i="33184"/>
  <c r="AJ12" i="33184"/>
  <c r="AJ8" i="33184"/>
  <c r="E14" i="33184"/>
  <c r="AJ27" i="33184"/>
  <c r="AJ18" i="33184"/>
  <c r="W54" i="33184"/>
  <c r="D42" i="33196"/>
  <c r="AJ39" i="33184"/>
  <c r="AJ34" i="33184"/>
  <c r="AJ20" i="33184"/>
  <c r="AJ31" i="33184"/>
  <c r="AJ38" i="33184"/>
  <c r="C38" i="33181"/>
  <c r="AJ30" i="33184"/>
  <c r="AJ19" i="33184"/>
  <c r="AJ48" i="33184"/>
  <c r="AJ54" i="33184" s="1"/>
  <c r="AJ15" i="33184"/>
  <c r="AJ6" i="33184"/>
  <c r="E22" i="33184"/>
  <c r="AD28" i="33184"/>
  <c r="AJ13" i="33184"/>
  <c r="AJ17" i="33184"/>
  <c r="AJ41" i="33184"/>
  <c r="AJ10" i="33184"/>
  <c r="AJ14" i="33184"/>
  <c r="AJ33" i="33184"/>
  <c r="AJ21" i="33184"/>
  <c r="E53" i="33184"/>
  <c r="E12" i="33184"/>
  <c r="E10" i="33184"/>
  <c r="E37" i="33184"/>
  <c r="E19" i="33184"/>
  <c r="E26" i="33184"/>
  <c r="E33" i="33184"/>
  <c r="E6" i="33184"/>
  <c r="E8" i="33184"/>
  <c r="D11" i="16"/>
  <c r="E7" i="33184"/>
  <c r="C33" i="33181"/>
  <c r="C28" i="33181"/>
  <c r="C22" i="33181"/>
  <c r="C25" i="33181"/>
  <c r="C13" i="33181"/>
  <c r="C21" i="33181"/>
  <c r="C18" i="33181"/>
  <c r="C15" i="33181"/>
  <c r="C40" i="33181"/>
  <c r="C12" i="33181"/>
  <c r="E15" i="33184"/>
  <c r="E11" i="33184"/>
  <c r="AH43" i="33184"/>
  <c r="E50" i="33184"/>
  <c r="E32" i="33184"/>
  <c r="E23" i="33184"/>
  <c r="E20" i="33184"/>
  <c r="E42" i="33184"/>
  <c r="E25" i="33184"/>
  <c r="E27" i="33184"/>
  <c r="E30" i="33184"/>
  <c r="E34" i="33184"/>
  <c r="E13" i="33184"/>
  <c r="AK42" i="33184"/>
  <c r="AK38" i="33184"/>
  <c r="AK28" i="33184"/>
  <c r="AK31" i="33184"/>
  <c r="AK23" i="33184"/>
  <c r="AK24" i="33184"/>
  <c r="D43" i="16"/>
  <c r="AK27" i="33184"/>
  <c r="AK29" i="33184"/>
  <c r="AK36" i="33184"/>
  <c r="AK16" i="33184"/>
  <c r="AK26" i="33184"/>
  <c r="AK14" i="33184"/>
  <c r="AK41" i="33184"/>
  <c r="AK35" i="33184"/>
  <c r="AK39" i="33184"/>
  <c r="AK25" i="33184"/>
  <c r="AK11" i="33184"/>
  <c r="AK30" i="33184"/>
  <c r="AK19" i="33184"/>
  <c r="AK53" i="33184"/>
  <c r="AK48" i="33184"/>
  <c r="AK52" i="33184"/>
  <c r="AK34" i="33184"/>
  <c r="AK18" i="33184"/>
  <c r="AK20" i="33184"/>
  <c r="AK21" i="33184"/>
  <c r="AK51" i="33184"/>
  <c r="AK17" i="33184"/>
  <c r="AK13" i="33184"/>
  <c r="AK37" i="33184"/>
  <c r="AK15" i="33184"/>
  <c r="AK8" i="33184"/>
  <c r="AK12" i="33184"/>
  <c r="AK7" i="33184"/>
  <c r="AK33" i="33184"/>
  <c r="AK32" i="33184"/>
  <c r="AK10" i="33184"/>
  <c r="AK40" i="33184"/>
  <c r="AK22" i="33184"/>
  <c r="AK49" i="33184"/>
  <c r="AK50" i="33184"/>
  <c r="AK9" i="33184"/>
  <c r="C53" i="33184"/>
  <c r="D9" i="16"/>
  <c r="C25" i="33184"/>
  <c r="C52" i="33184"/>
  <c r="C38" i="33184"/>
  <c r="C49" i="33184"/>
  <c r="C15" i="33184"/>
  <c r="C39" i="33184"/>
  <c r="C34" i="33184"/>
  <c r="C12" i="33184"/>
  <c r="C27" i="33184"/>
  <c r="C8" i="33184"/>
  <c r="C35" i="33184"/>
  <c r="C32" i="33184"/>
  <c r="C19" i="33184"/>
  <c r="C41" i="33184"/>
  <c r="C31" i="33184"/>
  <c r="C20" i="33184"/>
  <c r="C16" i="33184"/>
  <c r="C7" i="33184"/>
  <c r="C40" i="33184"/>
  <c r="C22" i="33184"/>
  <c r="C17" i="33184"/>
  <c r="C23" i="33184"/>
  <c r="C13" i="33184"/>
  <c r="C51" i="33184"/>
  <c r="C18" i="33184"/>
  <c r="C11" i="33184"/>
  <c r="C10" i="33184"/>
  <c r="C33" i="33184"/>
  <c r="C6" i="33184"/>
  <c r="C28" i="33184"/>
  <c r="C29" i="33184"/>
  <c r="C50" i="33184"/>
  <c r="C14" i="33184"/>
  <c r="C24" i="33184"/>
  <c r="C42" i="33184"/>
  <c r="C48" i="33184"/>
  <c r="C36" i="33184"/>
  <c r="C21" i="33184"/>
  <c r="C37" i="33184"/>
  <c r="C26" i="33184"/>
  <c r="C9" i="33184"/>
  <c r="C30" i="33184"/>
  <c r="E36" i="33184"/>
  <c r="E40" i="33184"/>
  <c r="E28" i="33184"/>
  <c r="E38" i="33184"/>
  <c r="E29" i="33184"/>
  <c r="E24" i="33184"/>
  <c r="E48" i="33184"/>
  <c r="E21" i="33184"/>
  <c r="E49" i="33184"/>
  <c r="E9" i="33184"/>
  <c r="E41" i="33184"/>
  <c r="E35" i="33184"/>
  <c r="E17" i="33184"/>
  <c r="E18" i="33184"/>
  <c r="E16" i="33184"/>
  <c r="E31" i="33184"/>
  <c r="AD9" i="33184"/>
  <c r="AD53" i="33184"/>
  <c r="AD10" i="33184"/>
  <c r="D62" i="33185"/>
  <c r="K43" i="33184"/>
  <c r="I43" i="33184"/>
  <c r="AG43" i="33184"/>
  <c r="I54" i="33184"/>
  <c r="K54" i="33184"/>
  <c r="AG54" i="33184"/>
  <c r="R54" i="33184"/>
  <c r="R43" i="33184"/>
  <c r="L62" i="33185"/>
  <c r="Q54" i="33184"/>
  <c r="AC43" i="33184"/>
  <c r="N43" i="33184"/>
  <c r="AC54" i="33184"/>
  <c r="H54" i="33184"/>
  <c r="H43" i="33184"/>
  <c r="X43" i="33184"/>
  <c r="N54" i="33184"/>
  <c r="D43" i="33182"/>
  <c r="R7" i="33181"/>
  <c r="R44" i="33181" s="1"/>
  <c r="Q43" i="33184"/>
  <c r="U43" i="33184"/>
  <c r="X54" i="33184"/>
  <c r="U54" i="33184"/>
  <c r="Z43" i="33184" l="1"/>
  <c r="AJ43" i="33184"/>
  <c r="Z54" i="33184"/>
  <c r="AD21" i="33184"/>
  <c r="AD48" i="33184"/>
  <c r="AD50" i="33184"/>
  <c r="AD38" i="33184"/>
  <c r="AD26" i="33184"/>
  <c r="D36" i="16"/>
  <c r="AD40" i="33184"/>
  <c r="AD11" i="33184"/>
  <c r="AD37" i="33184"/>
  <c r="AD39" i="33184"/>
  <c r="AD25" i="33184"/>
  <c r="AD34" i="33184"/>
  <c r="AD33" i="33184"/>
  <c r="AD22" i="33184"/>
  <c r="AD8" i="33184"/>
  <c r="AD27" i="33184"/>
  <c r="AD29" i="33184"/>
  <c r="AD52" i="33184"/>
  <c r="AD19" i="33184"/>
  <c r="AD36" i="33184"/>
  <c r="AD7" i="33184"/>
  <c r="AD35" i="33184"/>
  <c r="AD13" i="33184"/>
  <c r="AD31" i="33184"/>
  <c r="AD51" i="33184"/>
  <c r="AD20" i="33184"/>
  <c r="AD17" i="33184"/>
  <c r="AD14" i="33184"/>
  <c r="AD6" i="33184"/>
  <c r="AD12" i="33184"/>
  <c r="AD41" i="33184"/>
  <c r="AD24" i="33184"/>
  <c r="AD32" i="33184"/>
  <c r="AD30" i="33184"/>
  <c r="AD18" i="33184"/>
  <c r="AD49" i="33184"/>
  <c r="C34" i="33181" s="1"/>
  <c r="AD42" i="33184"/>
  <c r="AD16" i="33184"/>
  <c r="AD15" i="33184"/>
  <c r="AD23" i="33184"/>
  <c r="C9" i="33181"/>
  <c r="C7" i="33181"/>
  <c r="C41" i="33181"/>
  <c r="C54" i="33184"/>
  <c r="AK43" i="33184"/>
  <c r="E43" i="33184"/>
  <c r="C43" i="33184"/>
  <c r="AK54" i="33184"/>
  <c r="E54" i="33184"/>
  <c r="AA9" i="33184"/>
  <c r="AN9" i="33184" s="1"/>
  <c r="G12" i="16" s="1"/>
  <c r="K12" i="16" s="1"/>
  <c r="BA12" i="16" s="1"/>
  <c r="AA14" i="33184"/>
  <c r="AA18" i="33184"/>
  <c r="AA13" i="33184"/>
  <c r="AA10" i="33184"/>
  <c r="AN10" i="33184" s="1"/>
  <c r="G13" i="16" s="1"/>
  <c r="K13" i="16" s="1"/>
  <c r="BA13" i="16" s="1"/>
  <c r="AA36" i="33184"/>
  <c r="AA39" i="33184"/>
  <c r="AA29" i="33184"/>
  <c r="AA11" i="33184"/>
  <c r="AA26" i="33184"/>
  <c r="AA48" i="33184"/>
  <c r="AA33" i="33184"/>
  <c r="AA32" i="33184"/>
  <c r="AA51" i="33184"/>
  <c r="AA19" i="33184"/>
  <c r="AA49" i="33184"/>
  <c r="AA50" i="33184"/>
  <c r="AA31" i="33184"/>
  <c r="AA41" i="33184"/>
  <c r="AA7" i="33184"/>
  <c r="AA22" i="33184"/>
  <c r="AN22" i="33184" s="1"/>
  <c r="G25" i="16" s="1"/>
  <c r="K25" i="16" s="1"/>
  <c r="BA25" i="16" s="1"/>
  <c r="AA8" i="33184"/>
  <c r="AN8" i="33184" s="1"/>
  <c r="G11" i="16" s="1"/>
  <c r="K11" i="16" s="1"/>
  <c r="BA11" i="16" s="1"/>
  <c r="AA38" i="33184"/>
  <c r="AA16" i="33184"/>
  <c r="AA52" i="33184"/>
  <c r="AN52" i="33184" s="1"/>
  <c r="AA34" i="33184"/>
  <c r="AA25" i="33184"/>
  <c r="AA6" i="33184"/>
  <c r="AA28" i="33184"/>
  <c r="AN28" i="33184" s="1"/>
  <c r="G31" i="16" s="1"/>
  <c r="K31" i="16" s="1"/>
  <c r="BA31" i="16" s="1"/>
  <c r="AA17" i="33184"/>
  <c r="AA12" i="33184"/>
  <c r="AA30" i="33184"/>
  <c r="AA35" i="33184"/>
  <c r="AA27" i="33184"/>
  <c r="AA40" i="33184"/>
  <c r="AA20" i="33184"/>
  <c r="AA53" i="33184"/>
  <c r="AN53" i="33184" s="1"/>
  <c r="D33" i="16"/>
  <c r="AA23" i="33184"/>
  <c r="AA24" i="33184"/>
  <c r="AA21" i="33184"/>
  <c r="AN21" i="33184" s="1"/>
  <c r="G24" i="16" s="1"/>
  <c r="K24" i="16" s="1"/>
  <c r="BA24" i="16" s="1"/>
  <c r="AA42" i="33184"/>
  <c r="AA37" i="33184"/>
  <c r="AA15" i="33184"/>
  <c r="H62" i="33185"/>
  <c r="AN20" i="33184" l="1"/>
  <c r="G23" i="16" s="1"/>
  <c r="K23" i="16" s="1"/>
  <c r="BA23" i="16" s="1"/>
  <c r="AD43" i="33184"/>
  <c r="AN37" i="33184"/>
  <c r="G40" i="16" s="1"/>
  <c r="K40" i="16" s="1"/>
  <c r="BA40" i="16" s="1"/>
  <c r="AN25" i="33184"/>
  <c r="G28" i="16" s="1"/>
  <c r="K28" i="16" s="1"/>
  <c r="BA28" i="16" s="1"/>
  <c r="AN18" i="33184"/>
  <c r="G21" i="16" s="1"/>
  <c r="K21" i="16" s="1"/>
  <c r="BA21" i="16" s="1"/>
  <c r="AN34" i="33184"/>
  <c r="G37" i="16" s="1"/>
  <c r="K37" i="16" s="1"/>
  <c r="BA37" i="16" s="1"/>
  <c r="AN30" i="33184"/>
  <c r="G33" i="16" s="1"/>
  <c r="K33" i="16" s="1"/>
  <c r="BA33" i="16" s="1"/>
  <c r="AN12" i="33184"/>
  <c r="G15" i="16" s="1"/>
  <c r="K15" i="16" s="1"/>
  <c r="BA15" i="16" s="1"/>
  <c r="AN38" i="33184"/>
  <c r="G41" i="16" s="1"/>
  <c r="K41" i="16" s="1"/>
  <c r="BA41" i="16" s="1"/>
  <c r="AN19" i="33184"/>
  <c r="G22" i="16" s="1"/>
  <c r="K22" i="16" s="1"/>
  <c r="BA22" i="16" s="1"/>
  <c r="AN39" i="33184"/>
  <c r="G42" i="16" s="1"/>
  <c r="K42" i="16" s="1"/>
  <c r="BA42" i="16" s="1"/>
  <c r="AN14" i="33184"/>
  <c r="G17" i="16" s="1"/>
  <c r="K17" i="16" s="1"/>
  <c r="BA17" i="16" s="1"/>
  <c r="AN35" i="33184"/>
  <c r="G38" i="16" s="1"/>
  <c r="K38" i="16" s="1"/>
  <c r="BA38" i="16" s="1"/>
  <c r="AN50" i="33184"/>
  <c r="D46" i="16"/>
  <c r="AN17" i="33184"/>
  <c r="G20" i="16" s="1"/>
  <c r="K20" i="16" s="1"/>
  <c r="BA20" i="16" s="1"/>
  <c r="AN36" i="33184"/>
  <c r="G39" i="16" s="1"/>
  <c r="K39" i="16" s="1"/>
  <c r="BA39" i="16" s="1"/>
  <c r="AN15" i="33184"/>
  <c r="G18" i="16" s="1"/>
  <c r="K18" i="16" s="1"/>
  <c r="BA18" i="16" s="1"/>
  <c r="AN40" i="33184"/>
  <c r="G43" i="16" s="1"/>
  <c r="K43" i="16" s="1"/>
  <c r="BA43" i="16" s="1"/>
  <c r="AN41" i="33184"/>
  <c r="G44" i="16" s="1"/>
  <c r="K44" i="16" s="1"/>
  <c r="BA44" i="16" s="1"/>
  <c r="AN31" i="33184"/>
  <c r="G34" i="16" s="1"/>
  <c r="K34" i="16" s="1"/>
  <c r="BA34" i="16" s="1"/>
  <c r="AN11" i="33184"/>
  <c r="G14" i="16" s="1"/>
  <c r="K14" i="16" s="1"/>
  <c r="BA14" i="16" s="1"/>
  <c r="AN24" i="33184"/>
  <c r="G27" i="16" s="1"/>
  <c r="K27" i="16" s="1"/>
  <c r="BA27" i="16" s="1"/>
  <c r="AN16" i="33184"/>
  <c r="G19" i="16" s="1"/>
  <c r="K19" i="16" s="1"/>
  <c r="BA19" i="16" s="1"/>
  <c r="AN27" i="33184"/>
  <c r="G30" i="16" s="1"/>
  <c r="K30" i="16" s="1"/>
  <c r="BA30" i="16" s="1"/>
  <c r="AN23" i="33184"/>
  <c r="G26" i="16" s="1"/>
  <c r="K26" i="16" s="1"/>
  <c r="BA26" i="16" s="1"/>
  <c r="AD54" i="33184"/>
  <c r="AN29" i="33184"/>
  <c r="G32" i="16" s="1"/>
  <c r="K32" i="16" s="1"/>
  <c r="BA32" i="16" s="1"/>
  <c r="AN51" i="33184"/>
  <c r="AN32" i="33184"/>
  <c r="G35" i="16" s="1"/>
  <c r="K35" i="16" s="1"/>
  <c r="BA35" i="16" s="1"/>
  <c r="AN7" i="33184"/>
  <c r="G10" i="16" s="1"/>
  <c r="K10" i="16" s="1"/>
  <c r="BA10" i="16" s="1"/>
  <c r="AN33" i="33184"/>
  <c r="G36" i="16" s="1"/>
  <c r="K36" i="16" s="1"/>
  <c r="BA36" i="16" s="1"/>
  <c r="AN13" i="33184"/>
  <c r="G16" i="16" s="1"/>
  <c r="K16" i="16" s="1"/>
  <c r="BA16" i="16" s="1"/>
  <c r="AN42" i="33184"/>
  <c r="G45" i="16" s="1"/>
  <c r="K45" i="16" s="1"/>
  <c r="BA45" i="16" s="1"/>
  <c r="AN26" i="33184"/>
  <c r="G29" i="16" s="1"/>
  <c r="K29" i="16" s="1"/>
  <c r="BA29" i="16" s="1"/>
  <c r="AA43" i="33184"/>
  <c r="AN6" i="33184"/>
  <c r="AA54" i="33184"/>
  <c r="AN48" i="33184"/>
  <c r="C31" i="33181"/>
  <c r="C44" i="33181" s="1"/>
  <c r="AN49" i="33184"/>
  <c r="AN54" i="33184" l="1"/>
  <c r="AN43" i="33184"/>
  <c r="G9" i="16"/>
  <c r="G46" i="16" l="1"/>
  <c r="K9" i="16"/>
  <c r="BA9" i="16" l="1"/>
  <c r="K46" i="16"/>
  <c r="BC9" i="16" l="1" a="1"/>
  <c r="BA46" i="16"/>
  <c r="BC26" i="16" l="1"/>
  <c r="E22" i="33196" s="1"/>
  <c r="BC18" i="16"/>
  <c r="E14" i="33196" s="1"/>
  <c r="BC11" i="16"/>
  <c r="E7" i="33196" s="1"/>
  <c r="BC14" i="16"/>
  <c r="E10" i="33196" s="1"/>
  <c r="BC37" i="16"/>
  <c r="E33" i="33196" s="1"/>
  <c r="BC36" i="16"/>
  <c r="E32" i="33196" s="1"/>
  <c r="BC40" i="16"/>
  <c r="E36" i="33196" s="1"/>
  <c r="BC42" i="16"/>
  <c r="E38" i="33196" s="1"/>
  <c r="BC20" i="16"/>
  <c r="E16" i="33196" s="1"/>
  <c r="BC44" i="16"/>
  <c r="E40" i="33196" s="1"/>
  <c r="BC33" i="16"/>
  <c r="E29" i="33196" s="1"/>
  <c r="BC16" i="16"/>
  <c r="E12" i="33196" s="1"/>
  <c r="BC32" i="16"/>
  <c r="E28" i="33196" s="1"/>
  <c r="BC15" i="16"/>
  <c r="E11" i="33196" s="1"/>
  <c r="BC38" i="16"/>
  <c r="E34" i="33196" s="1"/>
  <c r="BC39" i="16"/>
  <c r="E35" i="33196" s="1"/>
  <c r="BC28" i="16"/>
  <c r="E24" i="33196" s="1"/>
  <c r="BC10" i="16"/>
  <c r="E6" i="33196" s="1"/>
  <c r="BC19" i="16"/>
  <c r="E15" i="33196" s="1"/>
  <c r="BC13" i="16"/>
  <c r="E9" i="33196" s="1"/>
  <c r="BC12" i="16"/>
  <c r="E8" i="33196" s="1"/>
  <c r="BC21" i="16"/>
  <c r="E17" i="33196" s="1"/>
  <c r="BC23" i="16"/>
  <c r="E19" i="33196" s="1"/>
  <c r="BC27" i="16"/>
  <c r="E23" i="33196" s="1"/>
  <c r="BC41" i="16"/>
  <c r="E37" i="33196" s="1"/>
  <c r="BC34" i="16"/>
  <c r="E30" i="33196" s="1"/>
  <c r="BC25" i="16"/>
  <c r="E21" i="33196" s="1"/>
  <c r="BC30" i="16"/>
  <c r="E26" i="33196" s="1"/>
  <c r="BC24" i="16"/>
  <c r="E20" i="33196" s="1"/>
  <c r="BC45" i="16"/>
  <c r="E41" i="33196" s="1"/>
  <c r="BC31" i="16"/>
  <c r="E27" i="33196" s="1"/>
  <c r="BC17" i="16"/>
  <c r="E13" i="33196" s="1"/>
  <c r="BC43" i="16"/>
  <c r="E39" i="33196" s="1"/>
  <c r="BC9" i="16"/>
  <c r="BC22" i="16"/>
  <c r="E18" i="33196" s="1"/>
  <c r="BC29" i="16"/>
  <c r="E25" i="33196" s="1"/>
  <c r="BC35" i="16"/>
  <c r="E31" i="33196" s="1"/>
  <c r="E5" i="33196" l="1"/>
  <c r="E42" i="33196" s="1"/>
  <c r="E39" i="33181"/>
  <c r="I39" i="33181" s="1"/>
  <c r="E18" i="33181"/>
  <c r="I18" i="33181" s="1"/>
  <c r="E24" i="33181"/>
  <c r="I24" i="33181" s="1"/>
  <c r="E41" i="33181"/>
  <c r="I41" i="33181" s="1"/>
  <c r="E26" i="33181"/>
  <c r="I26" i="33181" s="1"/>
  <c r="E15" i="33181"/>
  <c r="I15" i="33181" s="1"/>
  <c r="E25" i="33181"/>
  <c r="I25" i="33181" s="1"/>
  <c r="E37" i="33181"/>
  <c r="I37" i="33181" s="1"/>
  <c r="E40" i="33181"/>
  <c r="I40" i="33181" s="1"/>
  <c r="E29" i="33181"/>
  <c r="I29" i="33181" s="1"/>
  <c r="E21" i="33181"/>
  <c r="I21" i="33181" s="1"/>
  <c r="E36" i="33181"/>
  <c r="I36" i="33181" s="1"/>
  <c r="E38" i="33181"/>
  <c r="I38" i="33181" s="1"/>
  <c r="E43" i="33181"/>
  <c r="I43" i="33181" s="1"/>
  <c r="E19" i="33181"/>
  <c r="I19" i="33181" s="1"/>
  <c r="E13" i="33181"/>
  <c r="I13" i="33181" s="1"/>
  <c r="E34" i="33181"/>
  <c r="I34" i="33181" s="1"/>
  <c r="E33" i="33181"/>
  <c r="I33" i="33181" s="1"/>
  <c r="E22" i="33181"/>
  <c r="I22" i="33181" s="1"/>
  <c r="E10" i="33181"/>
  <c r="I10" i="33181" s="1"/>
  <c r="E30" i="33181"/>
  <c r="I30" i="33181" s="1"/>
  <c r="E35" i="33181"/>
  <c r="I35" i="33181" s="1"/>
  <c r="E27" i="33181"/>
  <c r="I27" i="33181" s="1"/>
  <c r="E28" i="33181"/>
  <c r="I28" i="33181" s="1"/>
  <c r="E11" i="33181"/>
  <c r="I11" i="33181" s="1"/>
  <c r="E14" i="33181"/>
  <c r="I14" i="33181" s="1"/>
  <c r="E12" i="33181"/>
  <c r="I12" i="33181" s="1"/>
  <c r="E20" i="33181"/>
  <c r="I20" i="33181" s="1"/>
  <c r="E23" i="33181"/>
  <c r="I23" i="33181" s="1"/>
  <c r="E17" i="33181"/>
  <c r="I17" i="33181" s="1"/>
  <c r="E31" i="33181"/>
  <c r="I31" i="33181" s="1"/>
  <c r="E9" i="33181"/>
  <c r="I9" i="33181" s="1"/>
  <c r="BC46" i="16"/>
  <c r="E7" i="33181"/>
  <c r="E32" i="33181"/>
  <c r="I32" i="33181" s="1"/>
  <c r="E8" i="33181"/>
  <c r="I8" i="33181" s="1"/>
  <c r="E42" i="33181"/>
  <c r="I42" i="33181" s="1"/>
  <c r="E16" i="33181"/>
  <c r="I16" i="33181" s="1"/>
  <c r="I7" i="33181" l="1"/>
  <c r="I44" i="33181" s="1"/>
  <c r="L7" i="33181" s="1"/>
  <c r="E44" i="33181"/>
  <c r="V25" i="33181" l="1"/>
  <c r="BL25" i="33181" s="1"/>
  <c r="V10" i="33181"/>
  <c r="BL10" i="33181" s="1"/>
  <c r="V7" i="33181"/>
  <c r="V11" i="33181"/>
  <c r="BL11" i="33181" s="1"/>
  <c r="V19" i="33181"/>
  <c r="BL19" i="33181" s="1"/>
  <c r="V26" i="33181"/>
  <c r="BL26" i="33181" s="1"/>
  <c r="V30" i="33181"/>
  <c r="BL30" i="33181" s="1"/>
  <c r="V17" i="33181"/>
  <c r="BL17" i="33181" s="1"/>
  <c r="V28" i="33181"/>
  <c r="BL28" i="33181" s="1"/>
  <c r="V8" i="33181"/>
  <c r="BL8" i="33181" s="1"/>
  <c r="V9" i="33181"/>
  <c r="BL9" i="33181" s="1"/>
  <c r="V22" i="33181"/>
  <c r="BL22" i="33181" s="1"/>
  <c r="V39" i="33181"/>
  <c r="BL39" i="33181" s="1"/>
  <c r="V14" i="33181"/>
  <c r="BL14" i="33181" s="1"/>
  <c r="V20" i="33181"/>
  <c r="BL20" i="33181" s="1"/>
  <c r="V18" i="33181"/>
  <c r="BL18" i="33181" s="1"/>
  <c r="V37" i="33181"/>
  <c r="BL37" i="33181" s="1"/>
  <c r="V23" i="33181"/>
  <c r="BL23" i="33181" s="1"/>
  <c r="V42" i="33181"/>
  <c r="BL42" i="33181" s="1"/>
  <c r="V24" i="33181"/>
  <c r="BL24" i="33181" s="1"/>
  <c r="V40" i="33181"/>
  <c r="BL40" i="33181" s="1"/>
  <c r="V34" i="33181"/>
  <c r="BL34" i="33181" s="1"/>
  <c r="V16" i="33181"/>
  <c r="BL16" i="33181" s="1"/>
  <c r="V32" i="33181"/>
  <c r="BL32" i="33181" s="1"/>
  <c r="V43" i="33181"/>
  <c r="BL43" i="33181" s="1"/>
  <c r="V33" i="33181"/>
  <c r="BL33" i="33181" s="1"/>
  <c r="V31" i="33181"/>
  <c r="BL31" i="33181" s="1"/>
  <c r="V21" i="33181"/>
  <c r="BL21" i="33181" s="1"/>
  <c r="V38" i="33181"/>
  <c r="BL38" i="33181" s="1"/>
  <c r="V15" i="33181"/>
  <c r="BL15" i="33181" s="1"/>
  <c r="V41" i="33181"/>
  <c r="BL41" i="33181" s="1"/>
  <c r="V29" i="33181"/>
  <c r="BL29" i="33181" s="1"/>
  <c r="V27" i="33181"/>
  <c r="BL27" i="33181" s="1"/>
  <c r="V36" i="33181"/>
  <c r="BL36" i="33181" s="1"/>
  <c r="V35" i="33181"/>
  <c r="BL35" i="33181" s="1"/>
  <c r="V12" i="33181"/>
  <c r="BL12" i="33181" s="1"/>
  <c r="V13" i="33181"/>
  <c r="BL13" i="33181" s="1"/>
  <c r="V44" i="33181" l="1"/>
  <c r="BL7" i="33181"/>
  <c r="BN7" i="33181" s="1" a="1"/>
  <c r="BN30" i="33181" l="1"/>
  <c r="F28" i="33196" s="1"/>
  <c r="BN20" i="33181"/>
  <c r="F18" i="33196" s="1"/>
  <c r="BN9" i="33181"/>
  <c r="F7" i="33196" s="1"/>
  <c r="BN26" i="33181"/>
  <c r="F24" i="33196" s="1"/>
  <c r="BN18" i="33181"/>
  <c r="F16" i="33196" s="1"/>
  <c r="BN35" i="33181"/>
  <c r="F33" i="33196" s="1"/>
  <c r="BN31" i="33181"/>
  <c r="F29" i="33196" s="1"/>
  <c r="BN38" i="33181"/>
  <c r="F36" i="33196" s="1"/>
  <c r="BN15" i="33181"/>
  <c r="F13" i="33196" s="1"/>
  <c r="BN17" i="33181"/>
  <c r="F15" i="33196" s="1"/>
  <c r="BN16" i="33181"/>
  <c r="F14" i="33196" s="1"/>
  <c r="BN37" i="33181"/>
  <c r="F35" i="33196" s="1"/>
  <c r="BN41" i="33181"/>
  <c r="F39" i="33196" s="1"/>
  <c r="BN24" i="33181"/>
  <c r="F22" i="33196" s="1"/>
  <c r="BN29" i="33181"/>
  <c r="F27" i="33196" s="1"/>
  <c r="BN11" i="33181"/>
  <c r="F9" i="33196" s="1"/>
  <c r="BN10" i="33181"/>
  <c r="F8" i="33196" s="1"/>
  <c r="BN32" i="33181"/>
  <c r="F30" i="33196" s="1"/>
  <c r="BN36" i="33181"/>
  <c r="F34" i="33196" s="1"/>
  <c r="BN42" i="33181"/>
  <c r="F40" i="33196" s="1"/>
  <c r="BN43" i="33181"/>
  <c r="F41" i="33196" s="1"/>
  <c r="BN28" i="33181"/>
  <c r="F26" i="33196" s="1"/>
  <c r="BN8" i="33181"/>
  <c r="F6" i="33196" s="1"/>
  <c r="BN19" i="33181"/>
  <c r="F17" i="33196" s="1"/>
  <c r="BN23" i="33181"/>
  <c r="F21" i="33196" s="1"/>
  <c r="BN7" i="33181"/>
  <c r="BN39" i="33181"/>
  <c r="F37" i="33196" s="1"/>
  <c r="BN27" i="33181"/>
  <c r="F25" i="33196" s="1"/>
  <c r="BN25" i="33181"/>
  <c r="F23" i="33196" s="1"/>
  <c r="BN14" i="33181"/>
  <c r="F12" i="33196" s="1"/>
  <c r="BN21" i="33181"/>
  <c r="F19" i="33196" s="1"/>
  <c r="BN34" i="33181"/>
  <c r="F32" i="33196" s="1"/>
  <c r="BN33" i="33181"/>
  <c r="F31" i="33196" s="1"/>
  <c r="BN22" i="33181"/>
  <c r="F20" i="33196" s="1"/>
  <c r="BN12" i="33181"/>
  <c r="F10" i="33196" s="1"/>
  <c r="BN13" i="33181"/>
  <c r="F11" i="33196" s="1"/>
  <c r="BN40" i="33181"/>
  <c r="F38" i="33196" s="1"/>
  <c r="F5" i="33196" l="1"/>
  <c r="F42" i="33196" s="1"/>
  <c r="BP34" i="33181"/>
  <c r="G32" i="33196" s="1"/>
  <c r="BP19" i="33181"/>
  <c r="G17" i="33196" s="1"/>
  <c r="BP11" i="33181"/>
  <c r="G9" i="33196" s="1"/>
  <c r="BP38" i="33181"/>
  <c r="G36" i="33196" s="1"/>
  <c r="BP29" i="33181"/>
  <c r="G27" i="33196" s="1"/>
  <c r="BP31" i="33181"/>
  <c r="G29" i="33196" s="1"/>
  <c r="BP14" i="33181"/>
  <c r="G12" i="33196" s="1"/>
  <c r="BP28" i="33181"/>
  <c r="G26" i="33196" s="1"/>
  <c r="BP24" i="33181"/>
  <c r="G22" i="33196" s="1"/>
  <c r="BP35" i="33181"/>
  <c r="G33" i="33196" s="1"/>
  <c r="BP40" i="33181"/>
  <c r="G38" i="33196" s="1"/>
  <c r="BP25" i="33181"/>
  <c r="G23" i="33196" s="1"/>
  <c r="BP43" i="33181"/>
  <c r="G41" i="33196" s="1"/>
  <c r="BP41" i="33181"/>
  <c r="G39" i="33196" s="1"/>
  <c r="BP18" i="33181"/>
  <c r="G16" i="33196" s="1"/>
  <c r="BP8" i="33181"/>
  <c r="G6" i="33196" s="1"/>
  <c r="BP13" i="33181"/>
  <c r="G11" i="33196" s="1"/>
  <c r="BP27" i="33181"/>
  <c r="G25" i="33196" s="1"/>
  <c r="BP42" i="33181"/>
  <c r="G40" i="33196" s="1"/>
  <c r="BP37" i="33181"/>
  <c r="G35" i="33196" s="1"/>
  <c r="BP26" i="33181"/>
  <c r="G24" i="33196" s="1"/>
  <c r="BP12" i="33181"/>
  <c r="G10" i="33196" s="1"/>
  <c r="BP39" i="33181"/>
  <c r="G37" i="33196" s="1"/>
  <c r="BP36" i="33181"/>
  <c r="G34" i="33196" s="1"/>
  <c r="BP16" i="33181"/>
  <c r="G14" i="33196" s="1"/>
  <c r="BP9" i="33181"/>
  <c r="G7" i="33196" s="1"/>
  <c r="BP22" i="33181"/>
  <c r="G20" i="33196" s="1"/>
  <c r="BP7" i="33181"/>
  <c r="BN44" i="33181"/>
  <c r="BP32" i="33181"/>
  <c r="G30" i="33196" s="1"/>
  <c r="BP17" i="33181"/>
  <c r="G15" i="33196" s="1"/>
  <c r="BP20" i="33181"/>
  <c r="G18" i="33196" s="1"/>
  <c r="BP21" i="33181"/>
  <c r="G19" i="33196" s="1"/>
  <c r="BP33" i="33181"/>
  <c r="G31" i="33196" s="1"/>
  <c r="BP23" i="33181"/>
  <c r="G21" i="33196" s="1"/>
  <c r="BP10" i="33181"/>
  <c r="G8" i="33196" s="1"/>
  <c r="BP15" i="33181"/>
  <c r="G13" i="33196" s="1"/>
  <c r="BP30" i="33181"/>
  <c r="G28" i="33196" s="1"/>
  <c r="G5" i="33196" l="1"/>
  <c r="G42" i="33196" s="1"/>
  <c r="BZ36" i="33181"/>
  <c r="CB36" i="33181" s="1"/>
  <c r="H34" i="33196" s="1"/>
  <c r="BZ37" i="33181"/>
  <c r="CB37" i="33181" s="1"/>
  <c r="H35" i="33196" s="1"/>
  <c r="BZ25" i="33181"/>
  <c r="CB25" i="33181" s="1"/>
  <c r="H23" i="33196" s="1"/>
  <c r="BZ28" i="33181"/>
  <c r="CB28" i="33181" s="1"/>
  <c r="H26" i="33196" s="1"/>
  <c r="BZ38" i="33181"/>
  <c r="CB38" i="33181" s="1"/>
  <c r="H36" i="33196" s="1"/>
  <c r="BP44" i="33181"/>
  <c r="BZ44" i="33181" s="1"/>
  <c r="BZ43" i="33181"/>
  <c r="CB43" i="33181" s="1"/>
  <c r="H41" i="33196" s="1"/>
  <c r="BZ7" i="33181"/>
  <c r="CB7" i="33181" s="1"/>
  <c r="BZ8" i="33181"/>
  <c r="CB8" i="33181" s="1"/>
  <c r="H6" i="33196" s="1"/>
  <c r="BZ22" i="33181"/>
  <c r="CB22" i="33181" s="1"/>
  <c r="H20" i="33196" s="1"/>
  <c r="BZ39" i="33181"/>
  <c r="CB39" i="33181" s="1"/>
  <c r="H37" i="33196" s="1"/>
  <c r="BZ42" i="33181"/>
  <c r="CB42" i="33181" s="1"/>
  <c r="H40" i="33196" s="1"/>
  <c r="BZ18" i="33181"/>
  <c r="CB18" i="33181" s="1"/>
  <c r="H16" i="33196" s="1"/>
  <c r="BZ14" i="33181"/>
  <c r="CB14" i="33181" s="1"/>
  <c r="H12" i="33196" s="1"/>
  <c r="BZ11" i="33181"/>
  <c r="CB11" i="33181" s="1"/>
  <c r="H9" i="33196" s="1"/>
  <c r="BZ13" i="33181"/>
  <c r="CB13" i="33181" s="1"/>
  <c r="H11" i="33196" s="1"/>
  <c r="BZ15" i="33181"/>
  <c r="CB15" i="33181" s="1"/>
  <c r="H13" i="33196" s="1"/>
  <c r="BZ10" i="33181"/>
  <c r="CB10" i="33181" s="1"/>
  <c r="H8" i="33196" s="1"/>
  <c r="BZ23" i="33181"/>
  <c r="CB23" i="33181" s="1"/>
  <c r="H21" i="33196" s="1"/>
  <c r="BZ40" i="33181"/>
  <c r="CB40" i="33181" s="1"/>
  <c r="H38" i="33196" s="1"/>
  <c r="BZ17" i="33181"/>
  <c r="CB17" i="33181" s="1"/>
  <c r="H15" i="33196" s="1"/>
  <c r="BZ12" i="33181"/>
  <c r="CB12" i="33181" s="1"/>
  <c r="H10" i="33196" s="1"/>
  <c r="BZ27" i="33181"/>
  <c r="CB27" i="33181" s="1"/>
  <c r="H25" i="33196" s="1"/>
  <c r="BZ19" i="33181"/>
  <c r="CB19" i="33181" s="1"/>
  <c r="H17" i="33196" s="1"/>
  <c r="BZ21" i="33181"/>
  <c r="CB21" i="33181" s="1"/>
  <c r="H19" i="33196" s="1"/>
  <c r="BZ20" i="33181"/>
  <c r="CB20" i="33181" s="1"/>
  <c r="H18" i="33196" s="1"/>
  <c r="BZ30" i="33181"/>
  <c r="CB30" i="33181" s="1"/>
  <c r="H28" i="33196" s="1"/>
  <c r="BZ32" i="33181"/>
  <c r="CB32" i="33181" s="1"/>
  <c r="H30" i="33196" s="1"/>
  <c r="BZ41" i="33181"/>
  <c r="CB41" i="33181" s="1"/>
  <c r="H39" i="33196" s="1"/>
  <c r="BZ35" i="33181"/>
  <c r="CB35" i="33181" s="1"/>
  <c r="H33" i="33196" s="1"/>
  <c r="BZ31" i="33181"/>
  <c r="CB31" i="33181" s="1"/>
  <c r="H29" i="33196" s="1"/>
  <c r="BZ33" i="33181"/>
  <c r="CB33" i="33181" s="1"/>
  <c r="H31" i="33196" s="1"/>
  <c r="BZ9" i="33181"/>
  <c r="CB9" i="33181" s="1"/>
  <c r="H7" i="33196" s="1"/>
  <c r="BZ16" i="33181"/>
  <c r="CB16" i="33181" s="1"/>
  <c r="H14" i="33196" s="1"/>
  <c r="BZ26" i="33181"/>
  <c r="CB26" i="33181" s="1"/>
  <c r="H24" i="33196" s="1"/>
  <c r="BZ24" i="33181"/>
  <c r="CB24" i="33181" s="1"/>
  <c r="H22" i="33196" s="1"/>
  <c r="BZ29" i="33181"/>
  <c r="CB29" i="33181" s="1"/>
  <c r="H27" i="33196" s="1"/>
  <c r="BZ34" i="33181"/>
  <c r="CB34" i="33181" s="1"/>
  <c r="H32" i="33196" s="1"/>
  <c r="H5" i="33196" l="1"/>
  <c r="H42" i="33196" s="1"/>
  <c r="CB44" i="33181"/>
</calcChain>
</file>

<file path=xl/comments1.xml><?xml version="1.0" encoding="utf-8"?>
<comments xmlns="http://schemas.openxmlformats.org/spreadsheetml/2006/main">
  <authors>
    <author>山梨県</author>
    <author>localuser</author>
  </authors>
  <commentList>
    <comment ref="K8" authorId="0" shapeId="0">
      <text>
        <r>
          <rPr>
            <sz val="9"/>
            <color indexed="81"/>
            <rFont val="MS P ゴシック"/>
            <family val="3"/>
            <charset val="128"/>
          </rPr>
          <t>イベント開催のためのアルバイト人件費など</t>
        </r>
      </text>
    </comment>
    <comment ref="L49" authorId="1" shapeId="0">
      <text>
        <r>
          <rPr>
            <sz val="9"/>
            <color indexed="81"/>
            <rFont val="MS P ゴシック"/>
            <family val="3"/>
            <charset val="128"/>
          </rPr>
          <t>U58セルから
計算結果が転記される</t>
        </r>
      </text>
    </comment>
    <comment ref="L52" authorId="1" shapeId="0">
      <text>
        <r>
          <rPr>
            <sz val="9"/>
            <color indexed="81"/>
            <rFont val="MS P ゴシック"/>
            <family val="3"/>
            <charset val="128"/>
          </rPr>
          <t>V58セルから
計算結果が転記される</t>
        </r>
      </text>
    </comment>
  </commentList>
</comments>
</file>

<file path=xl/sharedStrings.xml><?xml version="1.0" encoding="utf-8"?>
<sst xmlns="http://schemas.openxmlformats.org/spreadsheetml/2006/main" count="5293" uniqueCount="2028">
  <si>
    <t>01</t>
  </si>
  <si>
    <t>06</t>
  </si>
  <si>
    <t>11</t>
  </si>
  <si>
    <t>15</t>
  </si>
  <si>
    <t>16</t>
  </si>
  <si>
    <t>20</t>
  </si>
  <si>
    <t>21</t>
  </si>
  <si>
    <t>22</t>
  </si>
  <si>
    <t>25</t>
  </si>
  <si>
    <t>26</t>
  </si>
  <si>
    <t>27</t>
  </si>
  <si>
    <t>28</t>
  </si>
  <si>
    <t>29</t>
  </si>
  <si>
    <t>30</t>
  </si>
  <si>
    <t>31</t>
  </si>
  <si>
    <t>32</t>
  </si>
  <si>
    <t>33</t>
  </si>
  <si>
    <t>34</t>
  </si>
  <si>
    <t>35</t>
  </si>
  <si>
    <t>39</t>
  </si>
  <si>
    <t>鉱業</t>
  </si>
  <si>
    <t>繊維製品</t>
  </si>
  <si>
    <t>化学製品</t>
  </si>
  <si>
    <t>石油・石炭製品</t>
  </si>
  <si>
    <t>窯業・土石製品</t>
  </si>
  <si>
    <t>鉄鋼</t>
  </si>
  <si>
    <t>非鉄金属</t>
  </si>
  <si>
    <t>金属製品</t>
  </si>
  <si>
    <t>電気機械</t>
  </si>
  <si>
    <t>輸送機械</t>
  </si>
  <si>
    <t>建設</t>
  </si>
  <si>
    <t>商業</t>
  </si>
  <si>
    <t>金融・保険</t>
  </si>
  <si>
    <t>不動産</t>
  </si>
  <si>
    <t>公務</t>
  </si>
  <si>
    <t>教育・研究</t>
  </si>
  <si>
    <t>対個人サービス</t>
  </si>
  <si>
    <t>内生部門計</t>
  </si>
  <si>
    <t>在庫純増</t>
  </si>
  <si>
    <t>需要合計</t>
  </si>
  <si>
    <t>その他の製造工業製品</t>
  </si>
  <si>
    <t>電力・ガス・熱供給</t>
  </si>
  <si>
    <t>対事業所サービス</t>
  </si>
  <si>
    <t>雇用者所得</t>
  </si>
  <si>
    <t>営業余剰</t>
  </si>
  <si>
    <t>資本減耗引当</t>
  </si>
  <si>
    <t>（控除）経常補助金</t>
  </si>
  <si>
    <t>粗付加価値部門計</t>
  </si>
  <si>
    <t>投入係数表</t>
  </si>
  <si>
    <t>列和</t>
  </si>
  <si>
    <t>影響力係数</t>
  </si>
  <si>
    <t>自給率</t>
    <rPh sb="0" eb="3">
      <t>ジキュウリツ</t>
    </rPh>
    <phoneticPr fontId="4"/>
  </si>
  <si>
    <t>　　部　　　　　門</t>
    <rPh sb="2" eb="3">
      <t>ブ</t>
    </rPh>
    <rPh sb="8" eb="9">
      <t>モン</t>
    </rPh>
    <phoneticPr fontId="4"/>
  </si>
  <si>
    <t>県産品自給率</t>
    <rPh sb="0" eb="3">
      <t>ケンサンヒン</t>
    </rPh>
    <rPh sb="3" eb="6">
      <t>ジキュウリツ</t>
    </rPh>
    <phoneticPr fontId="4"/>
  </si>
  <si>
    <t>雇用者所得率</t>
    <rPh sb="0" eb="3">
      <t>コヨウシャ</t>
    </rPh>
    <rPh sb="3" eb="5">
      <t>ショトク</t>
    </rPh>
    <rPh sb="5" eb="6">
      <t>リツ</t>
    </rPh>
    <phoneticPr fontId="4"/>
  </si>
  <si>
    <t>（平均）</t>
    <rPh sb="1" eb="3">
      <t>ヘイキン</t>
    </rPh>
    <phoneticPr fontId="4"/>
  </si>
  <si>
    <t>計</t>
    <rPh sb="0" eb="1">
      <t>ケイ</t>
    </rPh>
    <phoneticPr fontId="4"/>
  </si>
  <si>
    <t>県産品需要額</t>
    <rPh sb="0" eb="1">
      <t>ケン</t>
    </rPh>
    <rPh sb="1" eb="2">
      <t>サン</t>
    </rPh>
    <rPh sb="2" eb="3">
      <t>ヒン</t>
    </rPh>
    <rPh sb="3" eb="5">
      <t>ジュヨウ</t>
    </rPh>
    <rPh sb="5" eb="6">
      <t>ガク</t>
    </rPh>
    <phoneticPr fontId="4"/>
  </si>
  <si>
    <t>（単位：百万円）</t>
    <rPh sb="1" eb="3">
      <t>タンイ</t>
    </rPh>
    <rPh sb="4" eb="7">
      <t>ヒャクマネン</t>
    </rPh>
    <phoneticPr fontId="4"/>
  </si>
  <si>
    <t>民間消費支出構成比</t>
  </si>
  <si>
    <t>民間消費支出構成比</t>
    <rPh sb="0" eb="2">
      <t>ミンカン</t>
    </rPh>
    <rPh sb="2" eb="4">
      <t>ショウヒ</t>
    </rPh>
    <rPh sb="4" eb="6">
      <t>シシュツ</t>
    </rPh>
    <rPh sb="6" eb="9">
      <t>コウセイヒ</t>
    </rPh>
    <phoneticPr fontId="4"/>
  </si>
  <si>
    <t>＜二次波及による生産誘発額＞</t>
    <rPh sb="1" eb="3">
      <t>ニジ</t>
    </rPh>
    <rPh sb="3" eb="5">
      <t>ハキュウ</t>
    </rPh>
    <rPh sb="8" eb="10">
      <t>セイサン</t>
    </rPh>
    <rPh sb="10" eb="12">
      <t>ユウハツ</t>
    </rPh>
    <rPh sb="12" eb="13">
      <t>ガク</t>
    </rPh>
    <phoneticPr fontId="4"/>
  </si>
  <si>
    <t xml:space="preserve">県内生産誘発額の合計 </t>
    <rPh sb="8" eb="10">
      <t>ゴウケイ</t>
    </rPh>
    <phoneticPr fontId="4"/>
  </si>
  <si>
    <t>（単位：百万円）</t>
    <rPh sb="1" eb="3">
      <t>タンイ</t>
    </rPh>
    <rPh sb="4" eb="6">
      <t>ヒャクマン</t>
    </rPh>
    <rPh sb="6" eb="7">
      <t>エン</t>
    </rPh>
    <phoneticPr fontId="4"/>
  </si>
  <si>
    <t>（単位：人）</t>
    <rPh sb="1" eb="3">
      <t>タンイ</t>
    </rPh>
    <rPh sb="4" eb="5">
      <t>ニン</t>
    </rPh>
    <phoneticPr fontId="4"/>
  </si>
  <si>
    <t>県内産業への投入額</t>
    <rPh sb="0" eb="2">
      <t>ケンナイ</t>
    </rPh>
    <rPh sb="2" eb="4">
      <t>サンギョウ</t>
    </rPh>
    <rPh sb="6" eb="8">
      <t>トウニュウ</t>
    </rPh>
    <rPh sb="8" eb="9">
      <t>ガク</t>
    </rPh>
    <phoneticPr fontId="4"/>
  </si>
  <si>
    <t>部　　　門</t>
    <rPh sb="0" eb="1">
      <t>ブ</t>
    </rPh>
    <rPh sb="4" eb="5">
      <t>モン</t>
    </rPh>
    <phoneticPr fontId="8"/>
  </si>
  <si>
    <t>パルプ・紙・木製品</t>
  </si>
  <si>
    <t>雇用者数</t>
    <rPh sb="0" eb="3">
      <t>コヨウシャ</t>
    </rPh>
    <rPh sb="3" eb="4">
      <t>スウ</t>
    </rPh>
    <phoneticPr fontId="4"/>
  </si>
  <si>
    <t>誘発雇用者数</t>
    <rPh sb="0" eb="2">
      <t>ユウハツ</t>
    </rPh>
    <rPh sb="2" eb="5">
      <t>コヨウシャ</t>
    </rPh>
    <rPh sb="5" eb="6">
      <t>スウ</t>
    </rPh>
    <phoneticPr fontId="4"/>
  </si>
  <si>
    <t>（一次附属シート）</t>
    <rPh sb="1" eb="3">
      <t>イチジ</t>
    </rPh>
    <rPh sb="3" eb="5">
      <t>フゾク</t>
    </rPh>
    <phoneticPr fontId="4"/>
  </si>
  <si>
    <t>（行列計算）</t>
    <rPh sb="1" eb="3">
      <t>ギョウレツ</t>
    </rPh>
    <rPh sb="3" eb="5">
      <t>ケイサン</t>
    </rPh>
    <phoneticPr fontId="4"/>
  </si>
  <si>
    <t>県内雇用者所得誘発額</t>
  </si>
  <si>
    <t>総合効果</t>
    <rPh sb="0" eb="2">
      <t>ソウゴウ</t>
    </rPh>
    <rPh sb="2" eb="4">
      <t>コウカ</t>
    </rPh>
    <phoneticPr fontId="4"/>
  </si>
  <si>
    <t>年次</t>
    <rPh sb="0" eb="2">
      <t>ネンジ</t>
    </rPh>
    <phoneticPr fontId="4"/>
  </si>
  <si>
    <t>＜参考＞</t>
    <rPh sb="1" eb="3">
      <t>サンコウ</t>
    </rPh>
    <phoneticPr fontId="4"/>
  </si>
  <si>
    <t>Ａ</t>
  </si>
  <si>
    <t>Ｂ</t>
  </si>
  <si>
    <t>Ｃ</t>
  </si>
  <si>
    <t>商業マージン率</t>
  </si>
  <si>
    <t>合計</t>
    <rPh sb="0" eb="2">
      <t>ゴウケイ</t>
    </rPh>
    <phoneticPr fontId="4"/>
  </si>
  <si>
    <t>※使用上の注意点</t>
    <rPh sb="1" eb="4">
      <t>シヨウジョウ</t>
    </rPh>
    <rPh sb="5" eb="8">
      <t>チュウイテン</t>
    </rPh>
    <phoneticPr fontId="4"/>
  </si>
  <si>
    <t>※分析における前提条件</t>
    <rPh sb="1" eb="3">
      <t>ブンセキ</t>
    </rPh>
    <rPh sb="7" eb="9">
      <t>ゼンテイ</t>
    </rPh>
    <rPh sb="9" eb="11">
      <t>ジョウケン</t>
    </rPh>
    <phoneticPr fontId="4"/>
  </si>
  <si>
    <t>全ての生産は最終需要を満たすために行われる。</t>
    <rPh sb="0" eb="1">
      <t>スベ</t>
    </rPh>
    <rPh sb="3" eb="5">
      <t>セイサン</t>
    </rPh>
    <rPh sb="6" eb="8">
      <t>サイシュウ</t>
    </rPh>
    <rPh sb="8" eb="10">
      <t>ジュヨウ</t>
    </rPh>
    <rPh sb="11" eb="12">
      <t>ミ</t>
    </rPh>
    <rPh sb="17" eb="18">
      <t>オコナ</t>
    </rPh>
    <phoneticPr fontId="4"/>
  </si>
  <si>
    <t>生産を行う上での「制約条件（ボトルネック）」は一切存在しないと仮定する。</t>
    <rPh sb="0" eb="2">
      <t>セイサン</t>
    </rPh>
    <rPh sb="3" eb="4">
      <t>オコナ</t>
    </rPh>
    <rPh sb="5" eb="6">
      <t>ウエ</t>
    </rPh>
    <rPh sb="9" eb="11">
      <t>セイヤク</t>
    </rPh>
    <rPh sb="11" eb="13">
      <t>ジョウケン</t>
    </rPh>
    <rPh sb="23" eb="25">
      <t>イッサイ</t>
    </rPh>
    <rPh sb="25" eb="27">
      <t>ソンザイ</t>
    </rPh>
    <rPh sb="31" eb="33">
      <t>カテイ</t>
    </rPh>
    <phoneticPr fontId="4"/>
  </si>
  <si>
    <t>生産が２倍になれば投入量も２倍になる（線形的比例関係）と仮定する。</t>
    <rPh sb="0" eb="2">
      <t>セイサン</t>
    </rPh>
    <rPh sb="4" eb="5">
      <t>バイ</t>
    </rPh>
    <rPh sb="9" eb="12">
      <t>トウニュウリョウ</t>
    </rPh>
    <rPh sb="14" eb="15">
      <t>バイ</t>
    </rPh>
    <rPh sb="19" eb="21">
      <t>センケイ</t>
    </rPh>
    <rPh sb="21" eb="22">
      <t>テキ</t>
    </rPh>
    <rPh sb="22" eb="24">
      <t>ヒレイ</t>
    </rPh>
    <rPh sb="24" eb="26">
      <t>カンケイ</t>
    </rPh>
    <rPh sb="28" eb="30">
      <t>カテイ</t>
    </rPh>
    <phoneticPr fontId="4"/>
  </si>
  <si>
    <t>生産波及は途中で中断することなく、最後まで波及する。</t>
    <rPh sb="0" eb="2">
      <t>セイサン</t>
    </rPh>
    <rPh sb="2" eb="4">
      <t>ハキュウ</t>
    </rPh>
    <rPh sb="5" eb="7">
      <t>トチュウ</t>
    </rPh>
    <rPh sb="8" eb="10">
      <t>チュウダン</t>
    </rPh>
    <rPh sb="17" eb="19">
      <t>サイゴ</t>
    </rPh>
    <rPh sb="21" eb="23">
      <t>ハキュウ</t>
    </rPh>
    <phoneticPr fontId="4"/>
  </si>
  <si>
    <t>（在庫取り崩し等による波及中断はない。）</t>
    <rPh sb="1" eb="3">
      <t>ザイコ</t>
    </rPh>
    <rPh sb="3" eb="4">
      <t>ト</t>
    </rPh>
    <rPh sb="5" eb="6">
      <t>クズ</t>
    </rPh>
    <rPh sb="7" eb="8">
      <t>トウ</t>
    </rPh>
    <rPh sb="11" eb="13">
      <t>ハキュウ</t>
    </rPh>
    <rPh sb="13" eb="15">
      <t>チュウダン</t>
    </rPh>
    <phoneticPr fontId="4"/>
  </si>
  <si>
    <t>Ⅱ　入力シート</t>
    <rPh sb="2" eb="4">
      <t>ニュウリョク</t>
    </rPh>
    <phoneticPr fontId="4"/>
  </si>
  <si>
    <t>Ⅲ　一次波及</t>
    <rPh sb="2" eb="3">
      <t>1</t>
    </rPh>
    <rPh sb="3" eb="4">
      <t>ジ</t>
    </rPh>
    <rPh sb="4" eb="6">
      <t>ハキュウ</t>
    </rPh>
    <phoneticPr fontId="4"/>
  </si>
  <si>
    <t>Ⅶ　投入係数表</t>
    <rPh sb="2" eb="4">
      <t>トウニュウ</t>
    </rPh>
    <rPh sb="4" eb="6">
      <t>ケイスウ</t>
    </rPh>
    <rPh sb="6" eb="7">
      <t>ヒョウ</t>
    </rPh>
    <phoneticPr fontId="4"/>
  </si>
  <si>
    <t>Ⅷ　逆行列係数表</t>
    <rPh sb="2" eb="5">
      <t>ギャクギョウレツ</t>
    </rPh>
    <rPh sb="5" eb="7">
      <t>ケイスウ</t>
    </rPh>
    <rPh sb="7" eb="8">
      <t>ヒョウ</t>
    </rPh>
    <phoneticPr fontId="4"/>
  </si>
  <si>
    <t>Ⅸ　自給率</t>
    <rPh sb="2" eb="5">
      <t>ジキュウリツ</t>
    </rPh>
    <phoneticPr fontId="4"/>
  </si>
  <si>
    <t>ⅩⅠ　民間消費支出</t>
    <rPh sb="3" eb="5">
      <t>ミンカン</t>
    </rPh>
    <rPh sb="5" eb="7">
      <t>ショウヒ</t>
    </rPh>
    <rPh sb="7" eb="9">
      <t>シシュツ</t>
    </rPh>
    <phoneticPr fontId="4"/>
  </si>
  <si>
    <t>Ⅳ　一次附属</t>
    <rPh sb="2" eb="3">
      <t>1</t>
    </rPh>
    <rPh sb="3" eb="4">
      <t>ジ</t>
    </rPh>
    <rPh sb="4" eb="6">
      <t>フゾク</t>
    </rPh>
    <phoneticPr fontId="4"/>
  </si>
  <si>
    <t>Ⅴ　二次波及</t>
    <rPh sb="2" eb="3">
      <t>2</t>
    </rPh>
    <rPh sb="3" eb="4">
      <t>ジ</t>
    </rPh>
    <rPh sb="4" eb="6">
      <t>ハキュウ</t>
    </rPh>
    <phoneticPr fontId="4"/>
  </si>
  <si>
    <t>以下の係数表を使用</t>
    <rPh sb="0" eb="2">
      <t>イカ</t>
    </rPh>
    <rPh sb="3" eb="5">
      <t>ケイスウ</t>
    </rPh>
    <rPh sb="5" eb="6">
      <t>ヒョウ</t>
    </rPh>
    <rPh sb="7" eb="9">
      <t>シヨウ</t>
    </rPh>
    <phoneticPr fontId="4"/>
  </si>
  <si>
    <t>※「Ⅱ入力シート」に必要項目を入力すると計算結果が表示</t>
    <rPh sb="3" eb="5">
      <t>ニュウリョク</t>
    </rPh>
    <rPh sb="10" eb="12">
      <t>ヒツヨウ</t>
    </rPh>
    <rPh sb="12" eb="14">
      <t>コウモク</t>
    </rPh>
    <rPh sb="15" eb="17">
      <t>ニュウリョク</t>
    </rPh>
    <rPh sb="20" eb="22">
      <t>ケイサン</t>
    </rPh>
    <rPh sb="22" eb="24">
      <t>ケッカ</t>
    </rPh>
    <rPh sb="25" eb="27">
      <t>ヒョウジ</t>
    </rPh>
    <phoneticPr fontId="4"/>
  </si>
  <si>
    <t>×</t>
    <phoneticPr fontId="4"/>
  </si>
  <si>
    <t>＝</t>
    <phoneticPr fontId="4"/>
  </si>
  <si>
    <t>②</t>
    <phoneticPr fontId="4"/>
  </si>
  <si>
    <t>②’</t>
    <phoneticPr fontId="4"/>
  </si>
  <si>
    <t>Ｄ＝Ａ＋Ｂ＋Ｃ</t>
    <phoneticPr fontId="4"/>
  </si>
  <si>
    <t>E＝Ｂ／Ｄ</t>
    <phoneticPr fontId="8"/>
  </si>
  <si>
    <t>②×E</t>
    <phoneticPr fontId="4"/>
  </si>
  <si>
    <t>部門名</t>
    <phoneticPr fontId="4"/>
  </si>
  <si>
    <t>逆行列係数表（I－（Ｉ－M)A）^(-１)</t>
    <phoneticPr fontId="4"/>
  </si>
  <si>
    <t>×</t>
    <phoneticPr fontId="4"/>
  </si>
  <si>
    <t>＝</t>
    <phoneticPr fontId="4"/>
  </si>
  <si>
    <t>=</t>
    <phoneticPr fontId="4"/>
  </si>
  <si>
    <t>県内生産額　</t>
    <phoneticPr fontId="4"/>
  </si>
  <si>
    <t>逆行列係数表（I－（Ｉ－M)A）^(-１)</t>
    <phoneticPr fontId="4"/>
  </si>
  <si>
    <t xml:space="preserve"> </t>
    <phoneticPr fontId="4"/>
  </si>
  <si>
    <t>Ⅹ　雇用者所得率・雇用者数</t>
    <rPh sb="2" eb="5">
      <t>コヨウシャ</t>
    </rPh>
    <rPh sb="5" eb="7">
      <t>ショトク</t>
    </rPh>
    <rPh sb="7" eb="8">
      <t>リツ</t>
    </rPh>
    <rPh sb="9" eb="12">
      <t>コヨウシャ</t>
    </rPh>
    <rPh sb="12" eb="13">
      <t>スウ</t>
    </rPh>
    <phoneticPr fontId="4"/>
  </si>
  <si>
    <t>Ⅵ　取引基本表</t>
    <rPh sb="2" eb="4">
      <t>トリヒキ</t>
    </rPh>
    <rPh sb="4" eb="6">
      <t>キホン</t>
    </rPh>
    <rPh sb="6" eb="7">
      <t>ヒョウ</t>
    </rPh>
    <phoneticPr fontId="4"/>
  </si>
  <si>
    <t>県内生産誘発額（二次波及）</t>
    <rPh sb="0" eb="2">
      <t>ケンナイ</t>
    </rPh>
    <rPh sb="2" eb="4">
      <t>セイサン</t>
    </rPh>
    <rPh sb="4" eb="6">
      <t>ユウハツ</t>
    </rPh>
    <rPh sb="6" eb="7">
      <t>ガク</t>
    </rPh>
    <rPh sb="8" eb="9">
      <t>ニ</t>
    </rPh>
    <rPh sb="9" eb="10">
      <t>ジ</t>
    </rPh>
    <rPh sb="10" eb="12">
      <t>ハキュウ</t>
    </rPh>
    <phoneticPr fontId="4"/>
  </si>
  <si>
    <t>Ⅹ　雇用者所得率・雇用者数</t>
    <rPh sb="2" eb="5">
      <t>コヨウシャ</t>
    </rPh>
    <rPh sb="5" eb="8">
      <t>ショトクリツ</t>
    </rPh>
    <rPh sb="9" eb="12">
      <t>コヨウシャ</t>
    </rPh>
    <rPh sb="12" eb="13">
      <t>スウ</t>
    </rPh>
    <phoneticPr fontId="4"/>
  </si>
  <si>
    <t>Ⅲ　一次波及</t>
    <rPh sb="2" eb="3">
      <t>イチ</t>
    </rPh>
    <rPh sb="3" eb="4">
      <t>ジ</t>
    </rPh>
    <rPh sb="4" eb="6">
      <t>ハキュウ</t>
    </rPh>
    <phoneticPr fontId="4"/>
  </si>
  <si>
    <t>Ⅳ　一次波及附属</t>
    <rPh sb="2" eb="3">
      <t>イチ</t>
    </rPh>
    <rPh sb="3" eb="4">
      <t>ジ</t>
    </rPh>
    <rPh sb="4" eb="6">
      <t>ハキュウ</t>
    </rPh>
    <rPh sb="6" eb="8">
      <t>フゾク</t>
    </rPh>
    <phoneticPr fontId="4"/>
  </si>
  <si>
    <t>Ⅴ　二次波及</t>
    <rPh sb="2" eb="3">
      <t>ニ</t>
    </rPh>
    <rPh sb="3" eb="4">
      <t>ジ</t>
    </rPh>
    <rPh sb="4" eb="6">
      <t>ハキュウ</t>
    </rPh>
    <phoneticPr fontId="4"/>
  </si>
  <si>
    <t>：黄色セルに数値を入力してください。</t>
    <rPh sb="1" eb="3">
      <t>キイロ</t>
    </rPh>
    <rPh sb="6" eb="8">
      <t>スウチ</t>
    </rPh>
    <rPh sb="9" eb="11">
      <t>ニュウリョク</t>
    </rPh>
    <phoneticPr fontId="4"/>
  </si>
  <si>
    <t>③’県内産業への投入額</t>
    <rPh sb="2" eb="4">
      <t>ケンナイ</t>
    </rPh>
    <rPh sb="4" eb="6">
      <t>サンギョウ</t>
    </rPh>
    <rPh sb="8" eb="10">
      <t>トウニュウ</t>
    </rPh>
    <rPh sb="10" eb="11">
      <t>ガク</t>
    </rPh>
    <phoneticPr fontId="4"/>
  </si>
  <si>
    <t>県内生産誘発額（一次波及）</t>
    <rPh sb="0" eb="2">
      <t>ケンナイ</t>
    </rPh>
    <rPh sb="2" eb="4">
      <t>セイサン</t>
    </rPh>
    <rPh sb="4" eb="6">
      <t>ユウハツ</t>
    </rPh>
    <rPh sb="6" eb="7">
      <t>ガク</t>
    </rPh>
    <rPh sb="8" eb="9">
      <t>イチ</t>
    </rPh>
    <rPh sb="9" eb="10">
      <t>ジ</t>
    </rPh>
    <rPh sb="10" eb="12">
      <t>ハキュウ</t>
    </rPh>
    <phoneticPr fontId="4"/>
  </si>
  <si>
    <t>誘発雇用者数（人）</t>
    <rPh sb="0" eb="2">
      <t>ユウハツ</t>
    </rPh>
    <rPh sb="2" eb="5">
      <t>コヨウシャ</t>
    </rPh>
    <rPh sb="5" eb="6">
      <t>スウ</t>
    </rPh>
    <rPh sb="7" eb="8">
      <t>ニン</t>
    </rPh>
    <phoneticPr fontId="4"/>
  </si>
  <si>
    <t>雇用者数（人）</t>
    <rPh sb="0" eb="3">
      <t>コヨウシャ</t>
    </rPh>
    <rPh sb="3" eb="4">
      <t>スウ</t>
    </rPh>
    <rPh sb="5" eb="6">
      <t>ニン</t>
    </rPh>
    <phoneticPr fontId="4"/>
  </si>
  <si>
    <t>次ページに続く</t>
    <rPh sb="0" eb="1">
      <t>ツギ</t>
    </rPh>
    <rPh sb="5" eb="6">
      <t>ツズ</t>
    </rPh>
    <phoneticPr fontId="4"/>
  </si>
  <si>
    <t>F＝Ｃ／D</t>
  </si>
  <si>
    <t>運輸マージン率</t>
  </si>
  <si>
    <t>飲食料品</t>
  </si>
  <si>
    <t>電子部品</t>
  </si>
  <si>
    <t>情報通信</t>
  </si>
  <si>
    <t>41</t>
  </si>
  <si>
    <t>家計外消費支出（行）</t>
  </si>
  <si>
    <t>46</t>
  </si>
  <si>
    <t>家計外消費支出（列）</t>
  </si>
  <si>
    <t>輸出</t>
  </si>
  <si>
    <t>（控除）輸入</t>
  </si>
  <si>
    <t>（控除）関税</t>
  </si>
  <si>
    <t>最終需要部門計</t>
  </si>
  <si>
    <t>（単位：百万円）</t>
    <rPh sb="1" eb="3">
      <t>タンイ</t>
    </rPh>
    <rPh sb="4" eb="5">
      <t>ヒャク</t>
    </rPh>
    <rPh sb="5" eb="7">
      <t>マンエン</t>
    </rPh>
    <phoneticPr fontId="4"/>
  </si>
  <si>
    <t>　　部　　　　　門　（列）</t>
    <rPh sb="2" eb="3">
      <t>ブ</t>
    </rPh>
    <rPh sb="8" eb="9">
      <t>モン</t>
    </rPh>
    <rPh sb="11" eb="12">
      <t>レツ</t>
    </rPh>
    <phoneticPr fontId="4"/>
  </si>
  <si>
    <t>県産品自給率＝１－移輸入率</t>
    <rPh sb="0" eb="3">
      <t>ケンサンヒン</t>
    </rPh>
    <rPh sb="3" eb="6">
      <t>ジキュウリツ</t>
    </rPh>
    <rPh sb="9" eb="10">
      <t>イ</t>
    </rPh>
    <rPh sb="10" eb="12">
      <t>ユニュウ</t>
    </rPh>
    <rPh sb="12" eb="13">
      <t>リツ</t>
    </rPh>
    <phoneticPr fontId="4"/>
  </si>
  <si>
    <t>商業
マージン</t>
    <phoneticPr fontId="4"/>
  </si>
  <si>
    <t>運輸
マージン</t>
    <phoneticPr fontId="4"/>
  </si>
  <si>
    <t>国内生産額
（購入者価格）</t>
    <rPh sb="0" eb="2">
      <t>コクナイ</t>
    </rPh>
    <rPh sb="2" eb="5">
      <t>セイサンガク</t>
    </rPh>
    <rPh sb="7" eb="10">
      <t>コウニュウシャ</t>
    </rPh>
    <rPh sb="10" eb="12">
      <t>カカク</t>
    </rPh>
    <phoneticPr fontId="4"/>
  </si>
  <si>
    <t>県産品
需要増加額</t>
    <rPh sb="0" eb="3">
      <t>ケンサンヒン</t>
    </rPh>
    <rPh sb="4" eb="6">
      <t>ジュヨウ</t>
    </rPh>
    <rPh sb="6" eb="8">
      <t>ゾウカ</t>
    </rPh>
    <rPh sb="8" eb="9">
      <t>ガク</t>
    </rPh>
    <phoneticPr fontId="4"/>
  </si>
  <si>
    <t>商品の生産に必要な投入構造は、各商品ごとに固有であり、かつ、短期的には変化せず一定である。</t>
    <rPh sb="0" eb="2">
      <t>ショウヒン</t>
    </rPh>
    <rPh sb="3" eb="5">
      <t>セイサン</t>
    </rPh>
    <rPh sb="6" eb="8">
      <t>ヒツヨウ</t>
    </rPh>
    <rPh sb="9" eb="11">
      <t>トウニュウ</t>
    </rPh>
    <rPh sb="11" eb="13">
      <t>コウゾウ</t>
    </rPh>
    <rPh sb="15" eb="18">
      <t>カクショウヒン</t>
    </rPh>
    <rPh sb="21" eb="23">
      <t>コユウ</t>
    </rPh>
    <rPh sb="30" eb="33">
      <t>タンキテキ</t>
    </rPh>
    <rPh sb="35" eb="37">
      <t>ヘンカ</t>
    </rPh>
    <rPh sb="39" eb="41">
      <t>イッテイ</t>
    </rPh>
    <phoneticPr fontId="4"/>
  </si>
  <si>
    <t>平均消費性向</t>
    <rPh sb="0" eb="2">
      <t>ヘイキン</t>
    </rPh>
    <rPh sb="2" eb="4">
      <t>ショウヒ</t>
    </rPh>
    <rPh sb="4" eb="6">
      <t>セイコウ</t>
    </rPh>
    <phoneticPr fontId="4"/>
  </si>
  <si>
    <t>H25</t>
  </si>
  <si>
    <t>H26</t>
  </si>
  <si>
    <t>H27</t>
  </si>
  <si>
    <t>47</t>
  </si>
  <si>
    <t>48</t>
  </si>
  <si>
    <t>51</t>
  </si>
  <si>
    <t>53</t>
  </si>
  <si>
    <t>55</t>
  </si>
  <si>
    <t>57</t>
  </si>
  <si>
    <t>59</t>
  </si>
  <si>
    <t>61</t>
  </si>
  <si>
    <t>63</t>
  </si>
  <si>
    <t>64</t>
  </si>
  <si>
    <t>65</t>
  </si>
  <si>
    <t>66</t>
  </si>
  <si>
    <t>67</t>
  </si>
  <si>
    <t>68</t>
  </si>
  <si>
    <t>69</t>
  </si>
  <si>
    <t>はん用機械</t>
  </si>
  <si>
    <t>生産用機械</t>
  </si>
  <si>
    <t>業務用機械</t>
  </si>
  <si>
    <t>水道</t>
  </si>
  <si>
    <t>廃棄物処理</t>
  </si>
  <si>
    <t>運輸・郵便</t>
  </si>
  <si>
    <t>医療・福祉</t>
  </si>
  <si>
    <t>70</t>
  </si>
  <si>
    <t>71</t>
  </si>
  <si>
    <t>91</t>
  </si>
  <si>
    <t>92</t>
  </si>
  <si>
    <t>93</t>
  </si>
  <si>
    <t>94</t>
  </si>
  <si>
    <t>95</t>
  </si>
  <si>
    <t>96</t>
  </si>
  <si>
    <t>97</t>
  </si>
  <si>
    <t>72</t>
  </si>
  <si>
    <t>73</t>
  </si>
  <si>
    <t>74</t>
  </si>
  <si>
    <t>75</t>
  </si>
  <si>
    <t>76</t>
  </si>
  <si>
    <t>78</t>
  </si>
  <si>
    <t>79</t>
  </si>
  <si>
    <t>80</t>
  </si>
  <si>
    <t>81</t>
  </si>
  <si>
    <t>82</t>
  </si>
  <si>
    <t>83</t>
  </si>
  <si>
    <t>84</t>
  </si>
  <si>
    <t>85</t>
  </si>
  <si>
    <t>86</t>
  </si>
  <si>
    <t>87</t>
  </si>
  <si>
    <t>88</t>
  </si>
  <si>
    <t>（控除）輸入品商品税</t>
  </si>
  <si>
    <t>個別
雇用係数表</t>
    <rPh sb="0" eb="2">
      <t>コベツ</t>
    </rPh>
    <rPh sb="3" eb="5">
      <t>コヨウ</t>
    </rPh>
    <rPh sb="5" eb="7">
      <t>ケイスウ</t>
    </rPh>
    <rPh sb="7" eb="8">
      <t>ヒョウ</t>
    </rPh>
    <phoneticPr fontId="4"/>
  </si>
  <si>
    <t>■　波及効果分析の流れについて</t>
    <rPh sb="2" eb="4">
      <t>ハキュウ</t>
    </rPh>
    <rPh sb="4" eb="6">
      <t>コウカ</t>
    </rPh>
    <rPh sb="6" eb="8">
      <t>ブンセキ</t>
    </rPh>
    <rPh sb="9" eb="10">
      <t>ナガ</t>
    </rPh>
    <phoneticPr fontId="4"/>
  </si>
  <si>
    <t>本ファイルで分析する流れを図式で表したものです。</t>
    <rPh sb="0" eb="1">
      <t>ホン</t>
    </rPh>
    <rPh sb="6" eb="8">
      <t>ブンセキ</t>
    </rPh>
    <rPh sb="10" eb="11">
      <t>ナガ</t>
    </rPh>
    <rPh sb="13" eb="15">
      <t>ズシキ</t>
    </rPh>
    <rPh sb="16" eb="17">
      <t>アラワ</t>
    </rPh>
    <phoneticPr fontId="4"/>
  </si>
  <si>
    <t>■　シートの入力について</t>
    <rPh sb="6" eb="8">
      <t>ニュウリョク</t>
    </rPh>
    <phoneticPr fontId="4"/>
  </si>
  <si>
    <t>「Ⅱ 入力シート」で入力した値が転記され、計算される</t>
    <rPh sb="3" eb="5">
      <t>ニュウリョク</t>
    </rPh>
    <rPh sb="10" eb="12">
      <t>ニュウリョク</t>
    </rPh>
    <rPh sb="14" eb="15">
      <t>アタイ</t>
    </rPh>
    <rPh sb="16" eb="18">
      <t>テンキ</t>
    </rPh>
    <rPh sb="21" eb="23">
      <t>ケイサン</t>
    </rPh>
    <phoneticPr fontId="4"/>
  </si>
  <si>
    <t>「Ⅲ 一次波及」で計算された値が転記され、計算される。</t>
    <rPh sb="3" eb="5">
      <t>イチジ</t>
    </rPh>
    <rPh sb="5" eb="7">
      <t>ハキュウ</t>
    </rPh>
    <rPh sb="9" eb="11">
      <t>ケイサン</t>
    </rPh>
    <rPh sb="14" eb="15">
      <t>アタイ</t>
    </rPh>
    <rPh sb="16" eb="18">
      <t>テンキ</t>
    </rPh>
    <rPh sb="21" eb="23">
      <t>ケイサン</t>
    </rPh>
    <phoneticPr fontId="4"/>
  </si>
  <si>
    <t>平成27年以外の時点を分析する場合は、必要に応じてデフレータ等で補正してください。</t>
    <rPh sb="0" eb="2">
      <t>ヘイセイ</t>
    </rPh>
    <rPh sb="4" eb="5">
      <t>ネン</t>
    </rPh>
    <rPh sb="5" eb="7">
      <t>イガイ</t>
    </rPh>
    <rPh sb="8" eb="10">
      <t>ジテン</t>
    </rPh>
    <rPh sb="11" eb="13">
      <t>ブンセキ</t>
    </rPh>
    <rPh sb="15" eb="17">
      <t>バアイ</t>
    </rPh>
    <rPh sb="19" eb="21">
      <t>ヒツヨウ</t>
    </rPh>
    <rPh sb="22" eb="23">
      <t>オウ</t>
    </rPh>
    <rPh sb="30" eb="31">
      <t>トウ</t>
    </rPh>
    <rPh sb="32" eb="34">
      <t>ホセイ</t>
    </rPh>
    <phoneticPr fontId="4"/>
  </si>
  <si>
    <t>＜関東＞</t>
    <rPh sb="1" eb="3">
      <t>カントウ</t>
    </rPh>
    <phoneticPr fontId="4"/>
  </si>
  <si>
    <t>　　　　　＜山梨県＞</t>
    <rPh sb="6" eb="9">
      <t>ヤマナシケン</t>
    </rPh>
    <phoneticPr fontId="4"/>
  </si>
  <si>
    <t xml:space="preserve">37部門マージン率表  </t>
    <phoneticPr fontId="4"/>
  </si>
  <si>
    <r>
      <rPr>
        <sz val="10"/>
        <color rgb="FFFF0000"/>
        <rFont val="ＭＳ Ｐゴシック"/>
        <family val="3"/>
        <charset val="128"/>
      </rPr>
      <t>購入者価格</t>
    </r>
    <r>
      <rPr>
        <sz val="10"/>
        <rFont val="ＭＳ Ｐゴシック"/>
        <family val="3"/>
        <charset val="128"/>
      </rPr>
      <t>　需要増加額</t>
    </r>
    <rPh sb="0" eb="3">
      <t>コウニュウシャ</t>
    </rPh>
    <rPh sb="3" eb="5">
      <t>カカク</t>
    </rPh>
    <rPh sb="6" eb="8">
      <t>ジュヨウ</t>
    </rPh>
    <rPh sb="8" eb="11">
      <t>ゾウカガク</t>
    </rPh>
    <phoneticPr fontId="4"/>
  </si>
  <si>
    <r>
      <rPr>
        <sz val="10"/>
        <color rgb="FFFF0000"/>
        <rFont val="ＭＳ Ｐゴシック"/>
        <family val="3"/>
        <charset val="128"/>
      </rPr>
      <t>生産者価格</t>
    </r>
    <r>
      <rPr>
        <sz val="10"/>
        <rFont val="ＭＳ Ｐゴシック"/>
        <family val="3"/>
        <charset val="128"/>
      </rPr>
      <t>　需要増加額</t>
    </r>
    <rPh sb="0" eb="3">
      <t>セイサンシャ</t>
    </rPh>
    <rPh sb="3" eb="5">
      <t>カカク</t>
    </rPh>
    <rPh sb="6" eb="8">
      <t>ジュヨウ</t>
    </rPh>
    <rPh sb="8" eb="11">
      <t>ゾウカガク</t>
    </rPh>
    <phoneticPr fontId="4"/>
  </si>
  <si>
    <t>③需要
増加額</t>
    <rPh sb="1" eb="3">
      <t>ジュヨウ</t>
    </rPh>
    <rPh sb="4" eb="7">
      <t>ゾウカガク</t>
    </rPh>
    <phoneticPr fontId="4"/>
  </si>
  <si>
    <t>へ転記してください。</t>
    <rPh sb="1" eb="3">
      <t>テンキ</t>
    </rPh>
    <phoneticPr fontId="4"/>
  </si>
  <si>
    <t>　に入力してください。</t>
    <rPh sb="2" eb="4">
      <t>ニュウリョク</t>
    </rPh>
    <phoneticPr fontId="4"/>
  </si>
  <si>
    <t>表１ー①</t>
    <rPh sb="0" eb="1">
      <t>ヒョウ</t>
    </rPh>
    <phoneticPr fontId="4"/>
  </si>
  <si>
    <t>表１－②</t>
    <rPh sb="0" eb="1">
      <t>ヒョウ</t>
    </rPh>
    <phoneticPr fontId="4"/>
  </si>
  <si>
    <t>表１－①</t>
    <rPh sb="0" eb="1">
      <t>ヒョウ</t>
    </rPh>
    <phoneticPr fontId="4"/>
  </si>
  <si>
    <t>　へ入力して変換し、</t>
    <rPh sb="2" eb="4">
      <t>ニュウリョク</t>
    </rPh>
    <rPh sb="6" eb="8">
      <t>ヘンカン</t>
    </rPh>
    <phoneticPr fontId="4"/>
  </si>
  <si>
    <t>※ すべての需要が山梨県産品である場合は、そのままH列に入力してください。</t>
    <rPh sb="6" eb="8">
      <t>ジュヨウ</t>
    </rPh>
    <rPh sb="9" eb="12">
      <t>ヤマナシケン</t>
    </rPh>
    <rPh sb="12" eb="13">
      <t>サン</t>
    </rPh>
    <rPh sb="13" eb="14">
      <t>ヒン</t>
    </rPh>
    <rPh sb="17" eb="19">
      <t>バアイ</t>
    </rPh>
    <rPh sb="26" eb="27">
      <t>レツ</t>
    </rPh>
    <rPh sb="28" eb="30">
      <t>ニュウリョク</t>
    </rPh>
    <phoneticPr fontId="4"/>
  </si>
  <si>
    <t>需要の増加が一時的なものである場合、誘発雇用者数については、注意が必要です。</t>
    <rPh sb="0" eb="2">
      <t>ジュヨウ</t>
    </rPh>
    <rPh sb="3" eb="5">
      <t>ゾウカ</t>
    </rPh>
    <rPh sb="6" eb="9">
      <t>イチジテキ</t>
    </rPh>
    <rPh sb="15" eb="17">
      <t>バアイ</t>
    </rPh>
    <rPh sb="18" eb="20">
      <t>ユウハツ</t>
    </rPh>
    <rPh sb="20" eb="23">
      <t>コヨウシャ</t>
    </rPh>
    <rPh sb="23" eb="24">
      <t>スウ</t>
    </rPh>
    <rPh sb="30" eb="32">
      <t>チュウイ</t>
    </rPh>
    <rPh sb="33" eb="35">
      <t>ヒツヨウ</t>
    </rPh>
    <phoneticPr fontId="4"/>
  </si>
  <si>
    <t>（新規に雇用するのではなく、時間外労働でまかなってしまうため。）</t>
    <phoneticPr fontId="4"/>
  </si>
  <si>
    <t>各部門が生産活動を個別に行った効果の和は、それら部門が同時に行ったときの総効果に等しい。</t>
    <rPh sb="0" eb="3">
      <t>カクブモン</t>
    </rPh>
    <rPh sb="4" eb="6">
      <t>セイサン</t>
    </rPh>
    <rPh sb="6" eb="8">
      <t>カツドウ</t>
    </rPh>
    <rPh sb="9" eb="11">
      <t>コベツ</t>
    </rPh>
    <rPh sb="12" eb="13">
      <t>オコナ</t>
    </rPh>
    <rPh sb="15" eb="17">
      <t>コウカ</t>
    </rPh>
    <rPh sb="18" eb="19">
      <t>ワ</t>
    </rPh>
    <rPh sb="24" eb="26">
      <t>ブモン</t>
    </rPh>
    <rPh sb="27" eb="29">
      <t>ドウジ</t>
    </rPh>
    <rPh sb="30" eb="31">
      <t>オコナ</t>
    </rPh>
    <rPh sb="36" eb="37">
      <t>ソウ</t>
    </rPh>
    <rPh sb="37" eb="39">
      <t>コウカ</t>
    </rPh>
    <rPh sb="40" eb="41">
      <t>ヒト</t>
    </rPh>
    <phoneticPr fontId="4"/>
  </si>
  <si>
    <t>（外部経済・外部不経済が存在しない。）</t>
    <phoneticPr fontId="4"/>
  </si>
  <si>
    <t>※ 購入者価格しかわからない場合は、生産者価格に変換する必要があります。</t>
    <rPh sb="2" eb="5">
      <t>コウニュウシャ</t>
    </rPh>
    <rPh sb="5" eb="7">
      <t>カカク</t>
    </rPh>
    <rPh sb="14" eb="16">
      <t>バアイ</t>
    </rPh>
    <rPh sb="18" eb="21">
      <t>セイサンシャ</t>
    </rPh>
    <rPh sb="21" eb="23">
      <t>カカク</t>
    </rPh>
    <rPh sb="24" eb="26">
      <t>ヘンカン</t>
    </rPh>
    <rPh sb="28" eb="30">
      <t>ヒツヨウ</t>
    </rPh>
    <phoneticPr fontId="4"/>
  </si>
  <si>
    <t>（既定値では、平成27年の甲府市の値が入力されていますので、適宜修正してください）</t>
    <rPh sb="1" eb="4">
      <t>キテイチ</t>
    </rPh>
    <rPh sb="7" eb="9">
      <t>ヘイセイ</t>
    </rPh>
    <rPh sb="11" eb="12">
      <t>ネン</t>
    </rPh>
    <rPh sb="13" eb="16">
      <t>コウフシ</t>
    </rPh>
    <rPh sb="17" eb="18">
      <t>アタイ</t>
    </rPh>
    <rPh sb="19" eb="21">
      <t>ニュウリョク</t>
    </rPh>
    <rPh sb="30" eb="32">
      <t>テキギ</t>
    </rPh>
    <rPh sb="32" eb="34">
      <t>シュウセイ</t>
    </rPh>
    <phoneticPr fontId="4"/>
  </si>
  <si>
    <t>商業
マージン</t>
    <phoneticPr fontId="4"/>
  </si>
  <si>
    <t>運輸
マージン</t>
    <phoneticPr fontId="4"/>
  </si>
  <si>
    <t>以下のシートを参照してください。</t>
    <rPh sb="0" eb="2">
      <t>イカ</t>
    </rPh>
    <rPh sb="7" eb="9">
      <t>サンショウ</t>
    </rPh>
    <phoneticPr fontId="4"/>
  </si>
  <si>
    <t>１． 需要増加額を</t>
    <rPh sb="3" eb="5">
      <t>ジュヨウ</t>
    </rPh>
    <rPh sb="5" eb="7">
      <t>ゾウカ</t>
    </rPh>
    <rPh sb="7" eb="8">
      <t>ガク</t>
    </rPh>
    <phoneticPr fontId="4"/>
  </si>
  <si>
    <t>２．平均消費性向の設定</t>
    <phoneticPr fontId="4"/>
  </si>
  <si>
    <r>
      <rPr>
        <b/>
        <u/>
        <sz val="12"/>
        <rFont val="ＭＳ Ｐゴシック"/>
        <family val="3"/>
        <charset val="128"/>
      </rPr>
      <t>２． 平均消費性向を設定</t>
    </r>
    <r>
      <rPr>
        <b/>
        <sz val="12"/>
        <rFont val="ＭＳ Ｐゴシック"/>
        <family val="3"/>
        <charset val="128"/>
      </rPr>
      <t xml:space="preserve"> してください。</t>
    </r>
    <rPh sb="3" eb="5">
      <t>ヘイキン</t>
    </rPh>
    <rPh sb="5" eb="7">
      <t>ショウヒ</t>
    </rPh>
    <rPh sb="7" eb="9">
      <t>セイコウ</t>
    </rPh>
    <rPh sb="10" eb="12">
      <t>セッテイ</t>
    </rPh>
    <phoneticPr fontId="4"/>
  </si>
  <si>
    <t xml:space="preserve"> （※ 総務省「平成23年産業連関表（37部門表）」から作成）</t>
    <phoneticPr fontId="4"/>
  </si>
  <si>
    <t>②×F</t>
    <phoneticPr fontId="4"/>
  </si>
  <si>
    <t>「家計調査年報」（ 二人以上の勤労者世帯・１ヶ月平均　単位：円）</t>
    <rPh sb="1" eb="3">
      <t>カケイ</t>
    </rPh>
    <rPh sb="3" eb="5">
      <t>チョウサ</t>
    </rPh>
    <rPh sb="5" eb="7">
      <t>ネンポウ</t>
    </rPh>
    <rPh sb="10" eb="12">
      <t>フタリ</t>
    </rPh>
    <rPh sb="12" eb="14">
      <t>イジョウ</t>
    </rPh>
    <rPh sb="15" eb="18">
      <t>キンロウシャ</t>
    </rPh>
    <rPh sb="18" eb="20">
      <t>セタイ</t>
    </rPh>
    <phoneticPr fontId="4"/>
  </si>
  <si>
    <t>１．需要増加額の入力</t>
    <rPh sb="2" eb="4">
      <t>ジュヨウ</t>
    </rPh>
    <rPh sb="4" eb="7">
      <t>ゾウカガク</t>
    </rPh>
    <rPh sb="8" eb="10">
      <t>ニュウリョク</t>
    </rPh>
    <phoneticPr fontId="4"/>
  </si>
  <si>
    <t>Ⅰ　産業連関表の波及効果分析の説明</t>
    <rPh sb="2" eb="4">
      <t>サンギョウ</t>
    </rPh>
    <rPh sb="4" eb="7">
      <t>レンカンヒョウ</t>
    </rPh>
    <rPh sb="8" eb="10">
      <t>ハキュウ</t>
    </rPh>
    <rPh sb="10" eb="12">
      <t>コウカ</t>
    </rPh>
    <rPh sb="12" eb="14">
      <t>ブンセキ</t>
    </rPh>
    <rPh sb="15" eb="17">
      <t>セツメイ</t>
    </rPh>
    <phoneticPr fontId="4"/>
  </si>
  <si>
    <t>自動計算</t>
    <rPh sb="0" eb="2">
      <t>ジドウ</t>
    </rPh>
    <rPh sb="2" eb="4">
      <t>ケイサン</t>
    </rPh>
    <phoneticPr fontId="4"/>
  </si>
  <si>
    <t>１．需要増加額の入力</t>
    <rPh sb="2" eb="4">
      <t>ジュヨウ</t>
    </rPh>
    <rPh sb="4" eb="6">
      <t>ゾウカ</t>
    </rPh>
    <rPh sb="6" eb="7">
      <t>ガク</t>
    </rPh>
    <rPh sb="8" eb="10">
      <t>ニュウリョク</t>
    </rPh>
    <phoneticPr fontId="4"/>
  </si>
  <si>
    <t>２．平均消費性向の設定</t>
    <rPh sb="2" eb="4">
      <t>ヘイキン</t>
    </rPh>
    <rPh sb="4" eb="6">
      <t>ショウヒ</t>
    </rPh>
    <rPh sb="6" eb="8">
      <t>セイコウ</t>
    </rPh>
    <rPh sb="9" eb="11">
      <t>セッテイ</t>
    </rPh>
    <phoneticPr fontId="4"/>
  </si>
  <si>
    <t>平成27年山梨県産業連関表　</t>
    <phoneticPr fontId="4"/>
  </si>
  <si>
    <t>平成27年山梨県産業連関表　</t>
    <phoneticPr fontId="4"/>
  </si>
  <si>
    <t>農林漁業</t>
  </si>
  <si>
    <t>プラスチック・ゴム製品</t>
  </si>
  <si>
    <t>情報通信機器</t>
  </si>
  <si>
    <t>他に分類されない会員制団体</t>
  </si>
  <si>
    <t>事務用品</t>
    <rPh sb="0" eb="2">
      <t>ジム</t>
    </rPh>
    <rPh sb="2" eb="4">
      <t>ヨウヒン</t>
    </rPh>
    <phoneticPr fontId="8"/>
  </si>
  <si>
    <t>分類不明</t>
    <rPh sb="0" eb="2">
      <t>ブンルイ</t>
    </rPh>
    <rPh sb="2" eb="4">
      <t>フメイ</t>
    </rPh>
    <phoneticPr fontId="8"/>
  </si>
  <si>
    <t>間接税（関税・輸入品商品税を除く。）</t>
    <rPh sb="7" eb="9">
      <t>ユニュウ</t>
    </rPh>
    <rPh sb="9" eb="10">
      <t>ヒン</t>
    </rPh>
    <rPh sb="10" eb="12">
      <t>ショウヒン</t>
    </rPh>
    <rPh sb="12" eb="13">
      <t>ゼイ</t>
    </rPh>
    <phoneticPr fontId="8"/>
  </si>
  <si>
    <t>県内生産額</t>
  </si>
  <si>
    <t>89</t>
  </si>
  <si>
    <t>90</t>
  </si>
  <si>
    <t>民間消費支出</t>
  </si>
  <si>
    <t>一般政府消費支出</t>
  </si>
  <si>
    <r>
      <rPr>
        <sz val="10"/>
        <rFont val="ＭＳ Ｐゴシック"/>
        <family val="3"/>
        <charset val="128"/>
        <scheme val="minor"/>
      </rPr>
      <t>県内総固定資本形成（公的）</t>
    </r>
    <rPh sb="0" eb="2">
      <t>ケンナイ</t>
    </rPh>
    <phoneticPr fontId="44"/>
  </si>
  <si>
    <t>県内総固定資本形成（民間）</t>
  </si>
  <si>
    <t>県内最終需要計</t>
  </si>
  <si>
    <t>県内需要合計</t>
  </si>
  <si>
    <t>移出</t>
    <rPh sb="0" eb="2">
      <t>イシュツ</t>
    </rPh>
    <phoneticPr fontId="44"/>
  </si>
  <si>
    <t>移輸出計</t>
    <rPh sb="0" eb="1">
      <t>イ</t>
    </rPh>
    <rPh sb="1" eb="3">
      <t>ユシュツ</t>
    </rPh>
    <rPh sb="3" eb="4">
      <t>ケイ</t>
    </rPh>
    <phoneticPr fontId="44"/>
  </si>
  <si>
    <t>最終需要計</t>
    <rPh sb="0" eb="2">
      <t>サイシュウ</t>
    </rPh>
    <rPh sb="2" eb="4">
      <t>ジュヨウ</t>
    </rPh>
    <rPh sb="4" eb="5">
      <t>ケイ</t>
    </rPh>
    <phoneticPr fontId="44"/>
  </si>
  <si>
    <t>移入</t>
    <rPh sb="0" eb="2">
      <t>イニュウ</t>
    </rPh>
    <phoneticPr fontId="44"/>
  </si>
  <si>
    <t>（控除）移輸入計</t>
    <rPh sb="4" eb="5">
      <t>イ</t>
    </rPh>
    <phoneticPr fontId="44"/>
  </si>
  <si>
    <t>行和</t>
    <phoneticPr fontId="8"/>
  </si>
  <si>
    <t>感応度係数</t>
    <phoneticPr fontId="8"/>
  </si>
  <si>
    <r>
      <t xml:space="preserve">雇用者所得
</t>
    </r>
    <r>
      <rPr>
        <sz val="10"/>
        <color indexed="12"/>
        <rFont val="ＭＳ Ｐゴシック"/>
        <family val="3"/>
        <charset val="128"/>
      </rPr>
      <t>（百万円）</t>
    </r>
    <rPh sb="7" eb="9">
      <t>ヒャクマン</t>
    </rPh>
    <rPh sb="9" eb="10">
      <t>エン</t>
    </rPh>
    <phoneticPr fontId="4"/>
  </si>
  <si>
    <r>
      <t xml:space="preserve">県内生産額
</t>
    </r>
    <r>
      <rPr>
        <sz val="10"/>
        <color indexed="12"/>
        <rFont val="ＭＳ Ｐゴシック"/>
        <family val="3"/>
        <charset val="128"/>
      </rPr>
      <t>（百万円）</t>
    </r>
    <rPh sb="7" eb="9">
      <t>ヒャクマン</t>
    </rPh>
    <rPh sb="9" eb="10">
      <t>エン</t>
    </rPh>
    <phoneticPr fontId="4"/>
  </si>
  <si>
    <t>雇用表より</t>
    <rPh sb="0" eb="2">
      <t>コヨウ</t>
    </rPh>
    <rPh sb="2" eb="3">
      <t>ヒョウ</t>
    </rPh>
    <phoneticPr fontId="4"/>
  </si>
  <si>
    <t>計</t>
    <rPh sb="0" eb="1">
      <t>ケイ</t>
    </rPh>
    <phoneticPr fontId="4"/>
  </si>
  <si>
    <t>民間消費支出</t>
    <rPh sb="0" eb="2">
      <t>ミンカン</t>
    </rPh>
    <rPh sb="2" eb="4">
      <t>ショウヒ</t>
    </rPh>
    <rPh sb="4" eb="6">
      <t>シシュツ</t>
    </rPh>
    <phoneticPr fontId="4"/>
  </si>
  <si>
    <t>部　　　　　門</t>
    <rPh sb="0" eb="1">
      <t>ブ</t>
    </rPh>
    <rPh sb="6" eb="7">
      <t>モン</t>
    </rPh>
    <phoneticPr fontId="4"/>
  </si>
  <si>
    <t>72</t>
    <phoneticPr fontId="4"/>
  </si>
  <si>
    <r>
      <t>＜</t>
    </r>
    <r>
      <rPr>
        <u/>
        <sz val="11"/>
        <rFont val="ＭＳ Ｐゴシック"/>
        <family val="3"/>
        <charset val="128"/>
      </rPr>
      <t>原材料調達による県内生産誘発額の計算</t>
    </r>
    <r>
      <rPr>
        <sz val="11"/>
        <rFont val="ＭＳ Ｐゴシック"/>
        <family val="3"/>
        <charset val="128"/>
      </rPr>
      <t>＞</t>
    </r>
    <rPh sb="1" eb="4">
      <t>ゲンザイリョウ</t>
    </rPh>
    <rPh sb="4" eb="6">
      <t>チョウタツ</t>
    </rPh>
    <rPh sb="9" eb="11">
      <t>ケンナイ</t>
    </rPh>
    <rPh sb="11" eb="13">
      <t>セイサン</t>
    </rPh>
    <rPh sb="13" eb="16">
      <t>ユウハツガク</t>
    </rPh>
    <rPh sb="17" eb="19">
      <t>ケイサン</t>
    </rPh>
    <phoneticPr fontId="4"/>
  </si>
  <si>
    <t>原材料
調達額</t>
    <rPh sb="0" eb="3">
      <t>ゲンザイリョウ</t>
    </rPh>
    <rPh sb="4" eb="6">
      <t>チョウタツ</t>
    </rPh>
    <rPh sb="6" eb="7">
      <t>ガク</t>
    </rPh>
    <phoneticPr fontId="4"/>
  </si>
  <si>
    <t>Ⅸ自給率</t>
  </si>
  <si>
    <t>Ⅸ自給率</t>
    <phoneticPr fontId="4"/>
  </si>
  <si>
    <t>Ⅷ逆行列係数表</t>
    <rPh sb="1" eb="2">
      <t>ギャク</t>
    </rPh>
    <rPh sb="2" eb="4">
      <t>ギョウレツ</t>
    </rPh>
    <rPh sb="4" eb="5">
      <t>ケイ</t>
    </rPh>
    <rPh sb="5" eb="6">
      <t>スウ</t>
    </rPh>
    <rPh sb="6" eb="7">
      <t>ヒョウ</t>
    </rPh>
    <phoneticPr fontId="4"/>
  </si>
  <si>
    <t>県産品
自給率</t>
    <phoneticPr fontId="4"/>
  </si>
  <si>
    <t>（県内産業への投入額）×（投入係数表）</t>
    <rPh sb="1" eb="3">
      <t>ケンナイ</t>
    </rPh>
    <rPh sb="3" eb="5">
      <t>サンギョウ</t>
    </rPh>
    <rPh sb="7" eb="9">
      <t>トウニュウ</t>
    </rPh>
    <rPh sb="9" eb="10">
      <t>ガク</t>
    </rPh>
    <phoneticPr fontId="4"/>
  </si>
  <si>
    <t>Ⅶ投入係数表</t>
    <phoneticPr fontId="4"/>
  </si>
  <si>
    <r>
      <t>(</t>
    </r>
    <r>
      <rPr>
        <sz val="11"/>
        <color theme="0"/>
        <rFont val="ＭＳ Ｐゴシック"/>
        <family val="3"/>
        <charset val="128"/>
      </rPr>
      <t>Ⅴ二次波及</t>
    </r>
    <r>
      <rPr>
        <sz val="11"/>
        <rFont val="ＭＳ Ｐゴシック"/>
        <family val="3"/>
        <charset val="128"/>
      </rPr>
      <t>に使用）</t>
    </r>
    <rPh sb="2" eb="4">
      <t>ニジ</t>
    </rPh>
    <rPh sb="4" eb="6">
      <t>ハキュウ</t>
    </rPh>
    <rPh sb="7" eb="9">
      <t>シヨウ</t>
    </rPh>
    <phoneticPr fontId="4"/>
  </si>
  <si>
    <t>Ⅲ一次波及</t>
    <phoneticPr fontId="4"/>
  </si>
  <si>
    <t>県内雇用者
所得誘発額</t>
    <phoneticPr fontId="4"/>
  </si>
  <si>
    <t>雇用者
所得率</t>
    <rPh sb="0" eb="3">
      <t>コヨウシャ</t>
    </rPh>
    <rPh sb="4" eb="6">
      <t>ショトク</t>
    </rPh>
    <rPh sb="6" eb="7">
      <t>リツ</t>
    </rPh>
    <phoneticPr fontId="4"/>
  </si>
  <si>
    <t>（雇用者所得）</t>
    <phoneticPr fontId="4"/>
  </si>
  <si>
    <t>県内産業
雇用者所得額</t>
    <rPh sb="0" eb="2">
      <t>ケンナイ</t>
    </rPh>
    <rPh sb="2" eb="4">
      <t>サンギョウ</t>
    </rPh>
    <rPh sb="5" eb="8">
      <t>コヨウシャ</t>
    </rPh>
    <rPh sb="8" eb="11">
      <t>ショトクガク</t>
    </rPh>
    <phoneticPr fontId="4"/>
  </si>
  <si>
    <t>Ⅹ雇用者
所得率</t>
    <phoneticPr fontId="4"/>
  </si>
  <si>
    <t>Ⅱ入力シート</t>
    <phoneticPr fontId="4"/>
  </si>
  <si>
    <t>Ⅺ民間消費
支出</t>
    <phoneticPr fontId="4"/>
  </si>
  <si>
    <t>Ⅸ自給率</t>
    <phoneticPr fontId="4"/>
  </si>
  <si>
    <t>Ⅹ雇用者所得率</t>
    <rPh sb="1" eb="4">
      <t>コヨウシャ</t>
    </rPh>
    <rPh sb="4" eb="7">
      <t>ショトクリツ</t>
    </rPh>
    <phoneticPr fontId="4"/>
  </si>
  <si>
    <t>÷</t>
    <phoneticPr fontId="4"/>
  </si>
  <si>
    <t>＝</t>
    <phoneticPr fontId="4"/>
  </si>
  <si>
    <t>×</t>
  </si>
  <si>
    <t>×</t>
    <phoneticPr fontId="4"/>
  </si>
  <si>
    <t>＝</t>
    <phoneticPr fontId="4"/>
  </si>
  <si>
    <t>＝</t>
    <phoneticPr fontId="4"/>
  </si>
  <si>
    <t>＋</t>
    <phoneticPr fontId="4"/>
  </si>
  <si>
    <t>＝</t>
    <phoneticPr fontId="4"/>
  </si>
  <si>
    <t>①</t>
    <phoneticPr fontId="4"/>
  </si>
  <si>
    <t>②</t>
    <phoneticPr fontId="4"/>
  </si>
  <si>
    <t>交通費</t>
    <rPh sb="0" eb="3">
      <t>コウツウヒ</t>
    </rPh>
    <phoneticPr fontId="4"/>
  </si>
  <si>
    <t>③</t>
    <phoneticPr fontId="4"/>
  </si>
  <si>
    <t>広報関連経費</t>
    <rPh sb="0" eb="2">
      <t>コウホウ</t>
    </rPh>
    <rPh sb="2" eb="4">
      <t>カンレン</t>
    </rPh>
    <rPh sb="4" eb="6">
      <t>ケイヒ</t>
    </rPh>
    <phoneticPr fontId="4"/>
  </si>
  <si>
    <t>④</t>
    <phoneticPr fontId="4"/>
  </si>
  <si>
    <t>施設・機器レンタル料</t>
    <rPh sb="0" eb="2">
      <t>シセツ</t>
    </rPh>
    <rPh sb="3" eb="5">
      <t>キキ</t>
    </rPh>
    <rPh sb="9" eb="10">
      <t>リョウ</t>
    </rPh>
    <phoneticPr fontId="4"/>
  </si>
  <si>
    <t>⑤</t>
    <phoneticPr fontId="4"/>
  </si>
  <si>
    <t>会場警備費</t>
    <rPh sb="0" eb="2">
      <t>カイジョウ</t>
    </rPh>
    <rPh sb="2" eb="4">
      <t>ケイビ</t>
    </rPh>
    <rPh sb="4" eb="5">
      <t>ヒ</t>
    </rPh>
    <phoneticPr fontId="4"/>
  </si>
  <si>
    <t>⑨</t>
    <phoneticPr fontId="4"/>
  </si>
  <si>
    <t>宿泊費</t>
    <rPh sb="0" eb="3">
      <t>シュクハクヒ</t>
    </rPh>
    <phoneticPr fontId="4"/>
  </si>
  <si>
    <t>アルバイト人件費</t>
    <rPh sb="5" eb="8">
      <t>ジンケンヒ</t>
    </rPh>
    <phoneticPr fontId="4"/>
  </si>
  <si>
    <t>それぞれの内訳は以下のとおりとし、単位は百万円とします。</t>
    <rPh sb="5" eb="7">
      <t>ウチワケ</t>
    </rPh>
    <rPh sb="8" eb="10">
      <t>イカ</t>
    </rPh>
    <rPh sb="17" eb="19">
      <t>タンイ</t>
    </rPh>
    <rPh sb="20" eb="23">
      <t>ヒャクマンエン</t>
    </rPh>
    <phoneticPr fontId="4"/>
  </si>
  <si>
    <t>来場者の県内支出額</t>
    <rPh sb="0" eb="3">
      <t>ライジョウシャ</t>
    </rPh>
    <rPh sb="4" eb="6">
      <t>ケンナイ</t>
    </rPh>
    <rPh sb="6" eb="8">
      <t>シシュツ</t>
    </rPh>
    <rPh sb="8" eb="9">
      <t>ガク</t>
    </rPh>
    <phoneticPr fontId="4"/>
  </si>
  <si>
    <t>イベント開催運営費</t>
    <rPh sb="4" eb="6">
      <t>カイサイ</t>
    </rPh>
    <rPh sb="6" eb="9">
      <t>ウンエイヒ</t>
    </rPh>
    <phoneticPr fontId="4"/>
  </si>
  <si>
    <t>飲食費</t>
    <rPh sb="0" eb="3">
      <t>インショクヒ</t>
    </rPh>
    <phoneticPr fontId="4"/>
  </si>
  <si>
    <t>交通輸送費</t>
    <rPh sb="0" eb="2">
      <t>コウツウ</t>
    </rPh>
    <rPh sb="2" eb="4">
      <t>ユソウ</t>
    </rPh>
    <rPh sb="4" eb="5">
      <t>ヒ</t>
    </rPh>
    <phoneticPr fontId="4"/>
  </si>
  <si>
    <t>⑥</t>
    <phoneticPr fontId="4"/>
  </si>
  <si>
    <t>⑩</t>
    <phoneticPr fontId="4"/>
  </si>
  <si>
    <t>延べ来場者数</t>
    <rPh sb="0" eb="1">
      <t>ノ</t>
    </rPh>
    <rPh sb="2" eb="5">
      <t>ライジョウシャ</t>
    </rPh>
    <rPh sb="5" eb="6">
      <t>スウ</t>
    </rPh>
    <phoneticPr fontId="4"/>
  </si>
  <si>
    <t>人</t>
    <rPh sb="0" eb="1">
      <t>ニン</t>
    </rPh>
    <phoneticPr fontId="4"/>
  </si>
  <si>
    <t>宿泊者の割合</t>
    <rPh sb="0" eb="2">
      <t>シュクハク</t>
    </rPh>
    <rPh sb="2" eb="3">
      <t>シャ</t>
    </rPh>
    <rPh sb="4" eb="6">
      <t>ワリアイ</t>
    </rPh>
    <phoneticPr fontId="4"/>
  </si>
  <si>
    <t>％</t>
    <phoneticPr fontId="4"/>
  </si>
  <si>
    <t>　（平均）</t>
    <rPh sb="2" eb="4">
      <t>ヘイキン</t>
    </rPh>
    <phoneticPr fontId="4"/>
  </si>
  <si>
    <t>円/人</t>
    <rPh sb="0" eb="1">
      <t>エン</t>
    </rPh>
    <rPh sb="2" eb="3">
      <t>ニン</t>
    </rPh>
    <phoneticPr fontId="4"/>
  </si>
  <si>
    <t>お土産代（果物）</t>
    <rPh sb="1" eb="3">
      <t>ミヤゲ</t>
    </rPh>
    <rPh sb="3" eb="4">
      <t>ダイ</t>
    </rPh>
    <rPh sb="5" eb="7">
      <t>クダモノ</t>
    </rPh>
    <phoneticPr fontId="4"/>
  </si>
  <si>
    <t>お土産代（食料品）</t>
    <rPh sb="1" eb="3">
      <t>ミヤゲ</t>
    </rPh>
    <rPh sb="3" eb="4">
      <t>ダイ</t>
    </rPh>
    <rPh sb="5" eb="8">
      <t>ショクリョウヒン</t>
    </rPh>
    <phoneticPr fontId="4"/>
  </si>
  <si>
    <t>←</t>
    <phoneticPr fontId="4"/>
  </si>
  <si>
    <t>来場者数 × 宿泊者の割合 × 宿泊費（平均）</t>
    <rPh sb="0" eb="3">
      <t>ライジョウシャ</t>
    </rPh>
    <rPh sb="3" eb="4">
      <t>スウ</t>
    </rPh>
    <rPh sb="7" eb="9">
      <t>シュクハク</t>
    </rPh>
    <rPh sb="9" eb="10">
      <t>シャ</t>
    </rPh>
    <rPh sb="11" eb="13">
      <t>ワリアイ</t>
    </rPh>
    <rPh sb="16" eb="19">
      <t>シュクハクヒ</t>
    </rPh>
    <rPh sb="20" eb="22">
      <t>ヘイキン</t>
    </rPh>
    <phoneticPr fontId="4"/>
  </si>
  <si>
    <t>来場者数 × 飲食費（平均）</t>
    <rPh sb="0" eb="3">
      <t>ライジョウシャ</t>
    </rPh>
    <rPh sb="3" eb="4">
      <t>スウ</t>
    </rPh>
    <rPh sb="7" eb="10">
      <t>インショクヒ</t>
    </rPh>
    <rPh sb="11" eb="13">
      <t>ヘイキン</t>
    </rPh>
    <phoneticPr fontId="4"/>
  </si>
  <si>
    <t>来場者数 × 交通費（平均）</t>
    <rPh sb="0" eb="3">
      <t>ライジョウシャ</t>
    </rPh>
    <rPh sb="3" eb="4">
      <t>スウ</t>
    </rPh>
    <rPh sb="7" eb="10">
      <t>コウツウヒ</t>
    </rPh>
    <rPh sb="11" eb="13">
      <t>ヘイキン</t>
    </rPh>
    <phoneticPr fontId="4"/>
  </si>
  <si>
    <t>来場者数 × お土産代（果物）（平均）</t>
    <rPh sb="0" eb="3">
      <t>ライジョウシャ</t>
    </rPh>
    <rPh sb="3" eb="4">
      <t>スウ</t>
    </rPh>
    <rPh sb="8" eb="11">
      <t>ミヤゲダイ</t>
    </rPh>
    <rPh sb="12" eb="14">
      <t>クダモノ</t>
    </rPh>
    <rPh sb="16" eb="18">
      <t>ヘイキン</t>
    </rPh>
    <phoneticPr fontId="4"/>
  </si>
  <si>
    <t>来場者数 × お土産代（食料品）（平均）</t>
    <rPh sb="0" eb="3">
      <t>ライジョウシャ</t>
    </rPh>
    <rPh sb="3" eb="4">
      <t>スウ</t>
    </rPh>
    <rPh sb="8" eb="11">
      <t>ミヤゲダイ</t>
    </rPh>
    <rPh sb="12" eb="15">
      <t>ショクリョウヒン</t>
    </rPh>
    <rPh sb="17" eb="19">
      <t>ヘイキン</t>
    </rPh>
    <phoneticPr fontId="4"/>
  </si>
  <si>
    <t>⑦</t>
    <phoneticPr fontId="4"/>
  </si>
  <si>
    <t>⑧</t>
    <phoneticPr fontId="4"/>
  </si>
  <si>
    <t>⑪</t>
    <phoneticPr fontId="4"/>
  </si>
  <si>
    <t>①</t>
  </si>
  <si>
    <t>②</t>
  </si>
  <si>
    <t>③</t>
  </si>
  <si>
    <t>④</t>
  </si>
  <si>
    <t>⑤</t>
  </si>
  <si>
    <t>⑥</t>
  </si>
  <si>
    <t>⑦</t>
  </si>
  <si>
    <t>⑧</t>
  </si>
  <si>
    <t>⑨</t>
  </si>
  <si>
    <t>⑩</t>
  </si>
  <si>
    <t>⑪</t>
  </si>
  <si>
    <t>→</t>
    <phoneticPr fontId="4"/>
  </si>
  <si>
    <t>飲食料品</t>
    <rPh sb="0" eb="4">
      <t>インショクリョウヒン</t>
    </rPh>
    <phoneticPr fontId="4"/>
  </si>
  <si>
    <t>運輸・郵便</t>
    <rPh sb="0" eb="2">
      <t>ウンユ</t>
    </rPh>
    <rPh sb="3" eb="5">
      <t>ユウビン</t>
    </rPh>
    <phoneticPr fontId="4"/>
  </si>
  <si>
    <t>対事業所サービス</t>
    <rPh sb="0" eb="4">
      <t>タイジギョウショ</t>
    </rPh>
    <phoneticPr fontId="4"/>
  </si>
  <si>
    <t>（※</t>
    <phoneticPr fontId="4"/>
  </si>
  <si>
    <t>雇用者所得）</t>
    <rPh sb="0" eb="3">
      <t>コヨウシャ</t>
    </rPh>
    <rPh sb="3" eb="5">
      <t>ショトク</t>
    </rPh>
    <phoneticPr fontId="4"/>
  </si>
  <si>
    <t>別途入力する欄があります</t>
    <rPh sb="0" eb="2">
      <t>ベット</t>
    </rPh>
    <rPh sb="2" eb="4">
      <t>ニュウリョク</t>
    </rPh>
    <rPh sb="6" eb="7">
      <t>ラン</t>
    </rPh>
    <phoneticPr fontId="4"/>
  </si>
  <si>
    <t>対個人サービス</t>
    <rPh sb="0" eb="3">
      <t>タイコジン</t>
    </rPh>
    <phoneticPr fontId="4"/>
  </si>
  <si>
    <t>01</t>
    <phoneticPr fontId="4"/>
  </si>
  <si>
    <t>農林漁業</t>
    <rPh sb="0" eb="4">
      <t>ノウリンギョギョウ</t>
    </rPh>
    <phoneticPr fontId="4"/>
  </si>
  <si>
    <t>コード</t>
    <phoneticPr fontId="4"/>
  </si>
  <si>
    <t>部門名</t>
    <rPh sb="0" eb="2">
      <t>ブモン</t>
    </rPh>
    <rPh sb="2" eb="3">
      <t>メイ</t>
    </rPh>
    <phoneticPr fontId="4"/>
  </si>
  <si>
    <t>産業連関表　37部門分類</t>
    <rPh sb="0" eb="5">
      <t>サンギョウレンカンヒョウ</t>
    </rPh>
    <rPh sb="8" eb="10">
      <t>ブモン</t>
    </rPh>
    <rPh sb="10" eb="12">
      <t>ブンルイ</t>
    </rPh>
    <phoneticPr fontId="4"/>
  </si>
  <si>
    <t>　　　　</t>
    <phoneticPr fontId="4"/>
  </si>
  <si>
    <t>を参照してください。</t>
    <rPh sb="1" eb="3">
      <t>サンショウ</t>
    </rPh>
    <phoneticPr fontId="4"/>
  </si>
  <si>
    <t>部門の分類については、</t>
    <rPh sb="0" eb="2">
      <t>ブモン</t>
    </rPh>
    <rPh sb="3" eb="5">
      <t>ブンルイ</t>
    </rPh>
    <phoneticPr fontId="4"/>
  </si>
  <si>
    <t>へ入力します。</t>
    <rPh sb="1" eb="3">
      <t>ニュウリョク</t>
    </rPh>
    <phoneticPr fontId="4"/>
  </si>
  <si>
    <t>(1)</t>
    <phoneticPr fontId="4"/>
  </si>
  <si>
    <t>　</t>
    <phoneticPr fontId="4"/>
  </si>
  <si>
    <t>(2)</t>
    <phoneticPr fontId="4"/>
  </si>
  <si>
    <t>　産業連関表は、「生産者価格」で作成されています。</t>
    <rPh sb="1" eb="6">
      <t>サンギョウレンカンヒョウ</t>
    </rPh>
    <rPh sb="9" eb="12">
      <t>セイサンシャ</t>
    </rPh>
    <rPh sb="12" eb="14">
      <t>カカク</t>
    </rPh>
    <rPh sb="16" eb="18">
      <t>サクセイ</t>
    </rPh>
    <phoneticPr fontId="4"/>
  </si>
  <si>
    <r>
      <t>　・</t>
    </r>
    <r>
      <rPr>
        <u/>
        <sz val="11"/>
        <rFont val="ＭＳ Ｐゴシック"/>
        <family val="3"/>
        <charset val="128"/>
      </rPr>
      <t>イベント開催のための運営費が1千万円</t>
    </r>
    <r>
      <rPr>
        <sz val="11"/>
        <rFont val="ＭＳ Ｐゴシック"/>
        <family val="3"/>
        <charset val="128"/>
      </rPr>
      <t>、</t>
    </r>
    <r>
      <rPr>
        <u/>
        <sz val="11"/>
        <rFont val="ＭＳ Ｐゴシック"/>
        <family val="3"/>
        <charset val="128"/>
      </rPr>
      <t>来場者が県内で支出した額が9千万円</t>
    </r>
    <r>
      <rPr>
        <sz val="11"/>
        <rFont val="ＭＳ Ｐゴシック"/>
        <family val="3"/>
        <charset val="128"/>
      </rPr>
      <t>であったとします。</t>
    </r>
    <rPh sb="6" eb="8">
      <t>カイサイ</t>
    </rPh>
    <rPh sb="12" eb="15">
      <t>ウンエイヒ</t>
    </rPh>
    <rPh sb="17" eb="20">
      <t>センマンエン</t>
    </rPh>
    <rPh sb="21" eb="24">
      <t>ライジョウシャ</t>
    </rPh>
    <rPh sb="25" eb="27">
      <t>ケンナイ</t>
    </rPh>
    <rPh sb="28" eb="30">
      <t>シシュツ</t>
    </rPh>
    <rPh sb="32" eb="33">
      <t>ガク</t>
    </rPh>
    <rPh sb="35" eb="38">
      <t>センマンエン</t>
    </rPh>
    <phoneticPr fontId="4"/>
  </si>
  <si>
    <t>計算結果が入力されます。</t>
    <rPh sb="5" eb="7">
      <t>ニュウリョク</t>
    </rPh>
    <phoneticPr fontId="4"/>
  </si>
  <si>
    <t>表１－②</t>
    <rPh sb="0" eb="1">
      <t>ヒョウ</t>
    </rPh>
    <phoneticPr fontId="4"/>
  </si>
  <si>
    <t>→生産者価格に変換され、②'「生産者価格」の列にそれぞれ</t>
    <rPh sb="1" eb="4">
      <t>セイサンシャ</t>
    </rPh>
    <rPh sb="4" eb="6">
      <t>カカク</t>
    </rPh>
    <rPh sb="7" eb="9">
      <t>ヘンカン</t>
    </rPh>
    <rPh sb="15" eb="18">
      <t>セイサンシャ</t>
    </rPh>
    <rPh sb="18" eb="20">
      <t>カカク</t>
    </rPh>
    <rPh sb="22" eb="23">
      <t>レツ</t>
    </rPh>
    <phoneticPr fontId="4"/>
  </si>
  <si>
    <t>表１－①</t>
    <rPh sb="0" eb="1">
      <t>ヒョウ</t>
    </rPh>
    <phoneticPr fontId="4"/>
  </si>
  <si>
    <t>→県内自給率を乗じた額が、③'県内産業への投入額に入力されます。</t>
    <rPh sb="1" eb="3">
      <t>ケンナイ</t>
    </rPh>
    <rPh sb="3" eb="6">
      <t>ジキュウリツ</t>
    </rPh>
    <rPh sb="7" eb="8">
      <t>ジョウ</t>
    </rPh>
    <rPh sb="10" eb="11">
      <t>ガク</t>
    </rPh>
    <rPh sb="25" eb="27">
      <t>ニュウリョク</t>
    </rPh>
    <phoneticPr fontId="4"/>
  </si>
  <si>
    <t>という結果となりました。</t>
    <rPh sb="3" eb="5">
      <t>ケッカ</t>
    </rPh>
    <phoneticPr fontId="4"/>
  </si>
  <si>
    <t>手順３</t>
    <rPh sb="0" eb="2">
      <t>テジュン</t>
    </rPh>
    <phoneticPr fontId="4"/>
  </si>
  <si>
    <t>手順２</t>
    <rPh sb="0" eb="2">
      <t>テジュン</t>
    </rPh>
    <phoneticPr fontId="4"/>
  </si>
  <si>
    <t>手順１</t>
    <rPh sb="0" eb="2">
      <t>テジュン</t>
    </rPh>
    <phoneticPr fontId="4"/>
  </si>
  <si>
    <r>
      <rPr>
        <b/>
        <sz val="11"/>
        <color theme="3"/>
        <rFont val="ＭＳ Ｐゴシック"/>
        <family val="3"/>
        <charset val="128"/>
      </rPr>
      <t>一次波及効果</t>
    </r>
    <r>
      <rPr>
        <sz val="11"/>
        <rFont val="ＭＳ Ｐゴシック"/>
        <family val="3"/>
        <charset val="128"/>
      </rPr>
      <t>が計算されます。</t>
    </r>
    <rPh sb="0" eb="2">
      <t>イチジ</t>
    </rPh>
    <rPh sb="2" eb="4">
      <t>ハキュウ</t>
    </rPh>
    <rPh sb="4" eb="6">
      <t>コウカ</t>
    </rPh>
    <rPh sb="7" eb="9">
      <t>ケイサン</t>
    </rPh>
    <phoneticPr fontId="4"/>
  </si>
  <si>
    <t xml:space="preserve">一次波及効果 </t>
    <rPh sb="0" eb="2">
      <t>イチジ</t>
    </rPh>
    <rPh sb="2" eb="4">
      <t>ハキュウ</t>
    </rPh>
    <rPh sb="4" eb="6">
      <t>コウカ</t>
    </rPh>
    <phoneticPr fontId="4"/>
  </si>
  <si>
    <r>
      <t xml:space="preserve">： </t>
    </r>
    <r>
      <rPr>
        <u/>
        <sz val="11"/>
        <rFont val="ＭＳ Ｐゴシック"/>
        <family val="3"/>
        <charset val="128"/>
      </rPr>
      <t>直接効果によって誘発された原材料等の生産波及効果</t>
    </r>
    <phoneticPr fontId="4"/>
  </si>
  <si>
    <t>この原材料調達額のうち、県産品分を求めるため、各部門で県内自給率を乗じます。</t>
    <rPh sb="2" eb="5">
      <t>ゲンザイリョウ</t>
    </rPh>
    <rPh sb="5" eb="7">
      <t>チョウタツ</t>
    </rPh>
    <rPh sb="7" eb="8">
      <t>ガク</t>
    </rPh>
    <rPh sb="12" eb="15">
      <t>ケンサンヒン</t>
    </rPh>
    <rPh sb="15" eb="16">
      <t>ブン</t>
    </rPh>
    <rPh sb="17" eb="18">
      <t>モト</t>
    </rPh>
    <rPh sb="23" eb="26">
      <t>カクブモン</t>
    </rPh>
    <rPh sb="27" eb="32">
      <t>ケンナイジキュウリツ</t>
    </rPh>
    <rPh sb="33" eb="34">
      <t>ジョウ</t>
    </rPh>
    <phoneticPr fontId="4"/>
  </si>
  <si>
    <t>直接効果によって生産された県産品のための原材料調達額が、「Ⅳ一次附属」シートで自動計算されます。</t>
    <rPh sb="0" eb="2">
      <t>チョクセツ</t>
    </rPh>
    <rPh sb="2" eb="4">
      <t>コウカ</t>
    </rPh>
    <rPh sb="8" eb="10">
      <t>セイサン</t>
    </rPh>
    <rPh sb="13" eb="16">
      <t>ケンサンヒン</t>
    </rPh>
    <rPh sb="20" eb="23">
      <t>ゲンザイリョウ</t>
    </rPh>
    <rPh sb="23" eb="25">
      <t>チョウタツ</t>
    </rPh>
    <rPh sb="25" eb="26">
      <t>ガク</t>
    </rPh>
    <rPh sb="30" eb="32">
      <t>イチジ</t>
    </rPh>
    <rPh sb="32" eb="34">
      <t>フゾク</t>
    </rPh>
    <rPh sb="39" eb="41">
      <t>ジドウ</t>
    </rPh>
    <rPh sb="41" eb="43">
      <t>ケイサン</t>
    </rPh>
    <phoneticPr fontId="4"/>
  </si>
  <si>
    <t>Ⅳ一次附属</t>
    <rPh sb="1" eb="3">
      <t>イチジ</t>
    </rPh>
    <rPh sb="3" eb="5">
      <t>フゾク</t>
    </rPh>
    <phoneticPr fontId="4"/>
  </si>
  <si>
    <t>（※計算式が挿入されているため、自動的に計算結果が入力されます）</t>
    <phoneticPr fontId="4"/>
  </si>
  <si>
    <t>さらに、この県産品の原材料調達額に逆行列係数を乗じると、原材料調達による各部門への生産波及結果が計算されます。</t>
    <rPh sb="6" eb="9">
      <t>ケンサンヒン</t>
    </rPh>
    <rPh sb="10" eb="13">
      <t>ゲンザイリョウ</t>
    </rPh>
    <rPh sb="13" eb="15">
      <t>チョウタツ</t>
    </rPh>
    <rPh sb="15" eb="16">
      <t>ガク</t>
    </rPh>
    <rPh sb="17" eb="20">
      <t>ギャクギョウレツ</t>
    </rPh>
    <rPh sb="20" eb="22">
      <t>ケイスウ</t>
    </rPh>
    <rPh sb="23" eb="24">
      <t>ジョウ</t>
    </rPh>
    <rPh sb="28" eb="31">
      <t>ゲンザイリョウ</t>
    </rPh>
    <rPh sb="31" eb="33">
      <t>チョウタツ</t>
    </rPh>
    <rPh sb="36" eb="39">
      <t>カクブモン</t>
    </rPh>
    <rPh sb="41" eb="43">
      <t>セイサン</t>
    </rPh>
    <rPh sb="43" eb="45">
      <t>ハキュウ</t>
    </rPh>
    <rPh sb="45" eb="47">
      <t>ケッカ</t>
    </rPh>
    <rPh sb="48" eb="50">
      <t>ケイサン</t>
    </rPh>
    <phoneticPr fontId="4"/>
  </si>
  <si>
    <t>手順４</t>
    <rPh sb="0" eb="2">
      <t>テジュン</t>
    </rPh>
    <phoneticPr fontId="4"/>
  </si>
  <si>
    <r>
      <rPr>
        <b/>
        <sz val="11"/>
        <color theme="3"/>
        <rFont val="ＭＳ Ｐゴシック"/>
        <family val="3"/>
        <charset val="128"/>
      </rPr>
      <t>二次波及効果</t>
    </r>
    <r>
      <rPr>
        <sz val="11"/>
        <rFont val="ＭＳ Ｐゴシック"/>
        <family val="3"/>
        <charset val="128"/>
      </rPr>
      <t>が計算されます。</t>
    </r>
    <rPh sb="0" eb="2">
      <t>ニジ</t>
    </rPh>
    <rPh sb="2" eb="4">
      <t>ハキュウ</t>
    </rPh>
    <rPh sb="4" eb="6">
      <t>コウカ</t>
    </rPh>
    <rPh sb="7" eb="9">
      <t>ケイサン</t>
    </rPh>
    <phoneticPr fontId="4"/>
  </si>
  <si>
    <t xml:space="preserve">二次波及効果 </t>
    <rPh sb="0" eb="2">
      <t>ニジ</t>
    </rPh>
    <rPh sb="2" eb="4">
      <t>ハキュウ</t>
    </rPh>
    <rPh sb="4" eb="6">
      <t>コウカ</t>
    </rPh>
    <phoneticPr fontId="4"/>
  </si>
  <si>
    <r>
      <t xml:space="preserve">： </t>
    </r>
    <r>
      <rPr>
        <u/>
        <sz val="11"/>
        <rFont val="ＭＳ Ｐゴシック"/>
        <family val="3"/>
        <charset val="128"/>
      </rPr>
      <t>直接効果と一次波及効果によって生み出された雇用者所得による消費の生産波及効果</t>
    </r>
    <rPh sb="7" eb="11">
      <t>イチジハキュウ</t>
    </rPh>
    <rPh sb="11" eb="13">
      <t>コウカ</t>
    </rPh>
    <rPh sb="17" eb="18">
      <t>ウ</t>
    </rPh>
    <rPh sb="19" eb="20">
      <t>ダ</t>
    </rPh>
    <rPh sb="23" eb="26">
      <t>コヨウシャ</t>
    </rPh>
    <rPh sb="26" eb="28">
      <t>ショトク</t>
    </rPh>
    <rPh sb="31" eb="33">
      <t>ショウヒ</t>
    </rPh>
    <rPh sb="34" eb="36">
      <t>セイサン</t>
    </rPh>
    <rPh sb="36" eb="38">
      <t>ハキュウ</t>
    </rPh>
    <rPh sb="38" eb="40">
      <t>コウカ</t>
    </rPh>
    <phoneticPr fontId="4"/>
  </si>
  <si>
    <t>　 今回の例であれば、直接効果により⑤アルバイト人件費1.6百万円と、</t>
    <rPh sb="2" eb="4">
      <t>コンカイ</t>
    </rPh>
    <rPh sb="5" eb="6">
      <t>レイ</t>
    </rPh>
    <rPh sb="11" eb="13">
      <t>チョクセツ</t>
    </rPh>
    <rPh sb="13" eb="15">
      <t>コウカ</t>
    </rPh>
    <rPh sb="24" eb="27">
      <t>ジンケンヒ</t>
    </rPh>
    <rPh sb="30" eb="31">
      <t>ヒャク</t>
    </rPh>
    <rPh sb="31" eb="33">
      <t>マンエン</t>
    </rPh>
    <phoneticPr fontId="4"/>
  </si>
  <si>
    <t>雇用者所得</t>
    <rPh sb="0" eb="5">
      <t>コヨウシャショトク</t>
    </rPh>
    <phoneticPr fontId="4"/>
  </si>
  <si>
    <t>　 この所得のうち消費に使用される分の生産波及効果のことを指します。</t>
    <rPh sb="4" eb="6">
      <t>ショトク</t>
    </rPh>
    <rPh sb="9" eb="11">
      <t>ショウヒ</t>
    </rPh>
    <rPh sb="12" eb="14">
      <t>シヨウ</t>
    </rPh>
    <rPh sb="17" eb="18">
      <t>ブン</t>
    </rPh>
    <rPh sb="19" eb="21">
      <t>セイサン</t>
    </rPh>
    <rPh sb="21" eb="23">
      <t>ハキュウ</t>
    </rPh>
    <rPh sb="23" eb="25">
      <t>コウカ</t>
    </rPh>
    <rPh sb="29" eb="30">
      <t>サ</t>
    </rPh>
    <phoneticPr fontId="4"/>
  </si>
  <si>
    <t>＜平均消費性向の選択＞</t>
    <rPh sb="1" eb="3">
      <t>ヘイキン</t>
    </rPh>
    <rPh sb="3" eb="5">
      <t>ショウヒ</t>
    </rPh>
    <rPh sb="5" eb="7">
      <t>セイコウ</t>
    </rPh>
    <rPh sb="8" eb="10">
      <t>センタク</t>
    </rPh>
    <phoneticPr fontId="4"/>
  </si>
  <si>
    <t>（既定値は「平成27年の甲府市」の値が指定されています）</t>
    <rPh sb="1" eb="4">
      <t>キテイチ</t>
    </rPh>
    <rPh sb="6" eb="8">
      <t>ヘイセイ</t>
    </rPh>
    <rPh sb="10" eb="11">
      <t>ネン</t>
    </rPh>
    <rPh sb="12" eb="15">
      <t>コウフシ</t>
    </rPh>
    <rPh sb="17" eb="18">
      <t>アタイ</t>
    </rPh>
    <rPh sb="19" eb="21">
      <t>シテイ</t>
    </rPh>
    <phoneticPr fontId="4"/>
  </si>
  <si>
    <t>（「平均消費性向」＝「消費支出額」÷「可処分所得」）</t>
    <rPh sb="2" eb="8">
      <t>ヘイキンショウヒセイコウ</t>
    </rPh>
    <rPh sb="11" eb="13">
      <t>ショウヒ</t>
    </rPh>
    <rPh sb="13" eb="15">
      <t>シシュツ</t>
    </rPh>
    <rPh sb="15" eb="16">
      <t>ガク</t>
    </rPh>
    <rPh sb="19" eb="22">
      <t>カショブン</t>
    </rPh>
    <rPh sb="22" eb="24">
      <t>ショトク</t>
    </rPh>
    <phoneticPr fontId="4"/>
  </si>
  <si>
    <t>で選択します。</t>
    <phoneticPr fontId="4"/>
  </si>
  <si>
    <t>↓</t>
    <phoneticPr fontId="4"/>
  </si>
  <si>
    <t>「Ⅴ二次波及」シートへ</t>
    <rPh sb="2" eb="4">
      <t>ニジ</t>
    </rPh>
    <rPh sb="4" eb="6">
      <t>ハキュウ</t>
    </rPh>
    <phoneticPr fontId="4"/>
  </si>
  <si>
    <t>（L10セル）</t>
    <phoneticPr fontId="4"/>
  </si>
  <si>
    <t>消費支出</t>
    <rPh sb="0" eb="2">
      <t>ショウヒ</t>
    </rPh>
    <rPh sb="2" eb="4">
      <t>シシュツ</t>
    </rPh>
    <phoneticPr fontId="4"/>
  </si>
  <si>
    <t>可処分所得</t>
    <phoneticPr fontId="4"/>
  </si>
  <si>
    <t>H28</t>
  </si>
  <si>
    <t>H29</t>
  </si>
  <si>
    <t>H30</t>
  </si>
  <si>
    <t>H31・R1</t>
  </si>
  <si>
    <t>H31・R1</t>
    <phoneticPr fontId="4"/>
  </si>
  <si>
    <t>　　①産業連関表が平成27年の産業構造であるため、平成27年の値を使うべき</t>
    <rPh sb="3" eb="8">
      <t>サンギョウレンカンヒョウ</t>
    </rPh>
    <rPh sb="9" eb="11">
      <t>ヘイセイ</t>
    </rPh>
    <rPh sb="13" eb="14">
      <t>ネン</t>
    </rPh>
    <rPh sb="15" eb="17">
      <t>サンギョウ</t>
    </rPh>
    <rPh sb="17" eb="19">
      <t>コウゾウ</t>
    </rPh>
    <rPh sb="25" eb="27">
      <t>ヘイセイ</t>
    </rPh>
    <rPh sb="29" eb="30">
      <t>ネン</t>
    </rPh>
    <rPh sb="31" eb="32">
      <t>アタイ</t>
    </rPh>
    <rPh sb="33" eb="34">
      <t>ツカ</t>
    </rPh>
    <phoneticPr fontId="4"/>
  </si>
  <si>
    <t>　　②構造は平成27年であるが、直近年の状況を反映させるため、直近年の値を使うべき</t>
    <rPh sb="3" eb="5">
      <t>コウゾウ</t>
    </rPh>
    <rPh sb="6" eb="8">
      <t>ヘイセイ</t>
    </rPh>
    <rPh sb="10" eb="11">
      <t>ネン</t>
    </rPh>
    <rPh sb="16" eb="18">
      <t>チョッキン</t>
    </rPh>
    <rPh sb="18" eb="19">
      <t>ネン</t>
    </rPh>
    <rPh sb="20" eb="22">
      <t>ジョウキョウ</t>
    </rPh>
    <rPh sb="23" eb="25">
      <t>ハンエイ</t>
    </rPh>
    <rPh sb="31" eb="33">
      <t>チョッキン</t>
    </rPh>
    <rPh sb="33" eb="34">
      <t>ネン</t>
    </rPh>
    <rPh sb="35" eb="36">
      <t>アタイ</t>
    </rPh>
    <rPh sb="37" eb="38">
      <t>ツカ</t>
    </rPh>
    <phoneticPr fontId="4"/>
  </si>
  <si>
    <t>　平均消費性向は、</t>
    <rPh sb="1" eb="7">
      <t>ヘイキンショウヒセイコウ</t>
    </rPh>
    <phoneticPr fontId="4"/>
  </si>
  <si>
    <t>　という２つの考えがあり、また「関東」などの地方の値を使用する場合もあります。</t>
    <rPh sb="7" eb="8">
      <t>カンガ</t>
    </rPh>
    <rPh sb="16" eb="18">
      <t>カントウ</t>
    </rPh>
    <rPh sb="22" eb="24">
      <t>チホウ</t>
    </rPh>
    <rPh sb="25" eb="26">
      <t>アタイ</t>
    </rPh>
    <rPh sb="27" eb="29">
      <t>シヨウ</t>
    </rPh>
    <rPh sb="31" eb="33">
      <t>バアイ</t>
    </rPh>
    <phoneticPr fontId="4"/>
  </si>
  <si>
    <t>平均
消費性向</t>
    <rPh sb="0" eb="2">
      <t>ヘイキン</t>
    </rPh>
    <rPh sb="3" eb="4">
      <t>ショウ</t>
    </rPh>
    <rPh sb="4" eb="5">
      <t>ヒ</t>
    </rPh>
    <rPh sb="5" eb="7">
      <t>セイコウ</t>
    </rPh>
    <phoneticPr fontId="4"/>
  </si>
  <si>
    <t>手順５</t>
    <rPh sb="0" eb="2">
      <t>テジュン</t>
    </rPh>
    <phoneticPr fontId="4"/>
  </si>
  <si>
    <t>この県産品の消費額に、逆行列係数を乗じて、生産波及効果（＝二次波及効果）を計算します。</t>
    <rPh sb="2" eb="5">
      <t>ケンサンヒン</t>
    </rPh>
    <rPh sb="6" eb="8">
      <t>ショウヒ</t>
    </rPh>
    <rPh sb="8" eb="9">
      <t>ガク</t>
    </rPh>
    <rPh sb="11" eb="16">
      <t>ギャクギョウレツケイスウ</t>
    </rPh>
    <rPh sb="17" eb="18">
      <t>ジョウ</t>
    </rPh>
    <rPh sb="21" eb="23">
      <t>セイサン</t>
    </rPh>
    <rPh sb="23" eb="25">
      <t>ハキュウ</t>
    </rPh>
    <rPh sb="25" eb="27">
      <t>コウカ</t>
    </rPh>
    <rPh sb="29" eb="33">
      <t>ニジハキュウ</t>
    </rPh>
    <rPh sb="33" eb="35">
      <t>コウカ</t>
    </rPh>
    <rPh sb="37" eb="39">
      <t>ケイサン</t>
    </rPh>
    <phoneticPr fontId="4"/>
  </si>
  <si>
    <r>
      <t>産業連関表の付表である「雇用表」を用いて、あわせて「</t>
    </r>
    <r>
      <rPr>
        <b/>
        <sz val="11"/>
        <color theme="8" tint="-0.499984740745262"/>
        <rFont val="ＭＳ Ｐゴシック"/>
        <family val="3"/>
        <charset val="128"/>
      </rPr>
      <t>誘発雇用者数</t>
    </r>
    <r>
      <rPr>
        <sz val="11"/>
        <rFont val="ＭＳ Ｐゴシック"/>
        <family val="3"/>
        <charset val="128"/>
      </rPr>
      <t>」も計算されます。</t>
    </r>
    <rPh sb="0" eb="5">
      <t>サンギョウレンカンヒョウ</t>
    </rPh>
    <rPh sb="6" eb="8">
      <t>フヒョウ</t>
    </rPh>
    <rPh sb="12" eb="14">
      <t>コヨウ</t>
    </rPh>
    <rPh sb="14" eb="15">
      <t>ヒョウ</t>
    </rPh>
    <rPh sb="17" eb="18">
      <t>モチ</t>
    </rPh>
    <rPh sb="26" eb="28">
      <t>ユウハツ</t>
    </rPh>
    <rPh sb="28" eb="31">
      <t>コヨウシャ</t>
    </rPh>
    <rPh sb="31" eb="32">
      <t>スウ</t>
    </rPh>
    <rPh sb="34" eb="36">
      <t>ケイサン</t>
    </rPh>
    <phoneticPr fontId="4"/>
  </si>
  <si>
    <r>
      <t>＜</t>
    </r>
    <r>
      <rPr>
        <b/>
        <u/>
        <sz val="10"/>
        <color theme="8" tint="-0.499984740745262"/>
        <rFont val="ＭＳ Ｐゴシック"/>
        <family val="3"/>
        <charset val="128"/>
      </rPr>
      <t>雇用者所得額の計算</t>
    </r>
    <r>
      <rPr>
        <b/>
        <sz val="10"/>
        <color theme="8" tint="-0.499984740745262"/>
        <rFont val="ＭＳ Ｐゴシック"/>
        <family val="3"/>
        <charset val="128"/>
      </rPr>
      <t>＞</t>
    </r>
    <rPh sb="1" eb="4">
      <t>コヨウシャ</t>
    </rPh>
    <rPh sb="4" eb="7">
      <t>ショトクガク</t>
    </rPh>
    <rPh sb="8" eb="10">
      <t>ケイサン</t>
    </rPh>
    <phoneticPr fontId="4"/>
  </si>
  <si>
    <r>
      <t>＜誘発</t>
    </r>
    <r>
      <rPr>
        <b/>
        <u/>
        <sz val="10"/>
        <color theme="8" tint="-0.499984740745262"/>
        <rFont val="ＭＳ Ｐゴシック"/>
        <family val="3"/>
        <charset val="128"/>
      </rPr>
      <t>雇用者数の計算</t>
    </r>
    <r>
      <rPr>
        <b/>
        <sz val="10"/>
        <color theme="8" tint="-0.499984740745262"/>
        <rFont val="ＭＳ Ｐゴシック"/>
        <family val="3"/>
        <charset val="128"/>
      </rPr>
      <t>＞</t>
    </r>
    <rPh sb="1" eb="3">
      <t>ユウハツ</t>
    </rPh>
    <rPh sb="3" eb="6">
      <t>コヨウシャ</t>
    </rPh>
    <rPh sb="6" eb="7">
      <t>スウ</t>
    </rPh>
    <rPh sb="8" eb="10">
      <t>ケイサン</t>
    </rPh>
    <phoneticPr fontId="4"/>
  </si>
  <si>
    <t>②「購入者価格」需要増加額（黄色セル）へ入力します。</t>
    <rPh sb="20" eb="22">
      <t>ニュウリョク</t>
    </rPh>
    <phoneticPr fontId="4"/>
  </si>
  <si>
    <r>
      <t>以上により、今回のイベントによる県内の「</t>
    </r>
    <r>
      <rPr>
        <b/>
        <sz val="11"/>
        <color theme="3"/>
        <rFont val="ＭＳ Ｐゴシック"/>
        <family val="3"/>
        <charset val="128"/>
      </rPr>
      <t>直接効果</t>
    </r>
    <r>
      <rPr>
        <sz val="11"/>
        <rFont val="ＭＳ Ｐゴシック"/>
        <family val="3"/>
        <charset val="128"/>
      </rPr>
      <t>」は、</t>
    </r>
    <rPh sb="0" eb="2">
      <t>イジョウ</t>
    </rPh>
    <rPh sb="6" eb="8">
      <t>コンカイ</t>
    </rPh>
    <rPh sb="16" eb="18">
      <t>ケンナイ</t>
    </rPh>
    <rPh sb="20" eb="22">
      <t>チョクセツ</t>
    </rPh>
    <rPh sb="22" eb="24">
      <t>コウカ</t>
    </rPh>
    <phoneticPr fontId="4"/>
  </si>
  <si>
    <r>
      <rPr>
        <b/>
        <u/>
        <sz val="11"/>
        <rFont val="ＭＳ Ｐゴシック"/>
        <family val="3"/>
        <charset val="128"/>
      </rPr>
      <t>⑩お土産代（果物）</t>
    </r>
    <r>
      <rPr>
        <sz val="11"/>
        <rFont val="ＭＳ Ｐゴシック"/>
        <family val="3"/>
        <charset val="128"/>
      </rPr>
      <t>は、③'県内産業への投入額　へ直接入力します。</t>
    </r>
    <rPh sb="2" eb="4">
      <t>ミヤゲ</t>
    </rPh>
    <rPh sb="4" eb="5">
      <t>ダイ</t>
    </rPh>
    <rPh sb="6" eb="8">
      <t>クダモノ</t>
    </rPh>
    <rPh sb="13" eb="15">
      <t>ケンナイ</t>
    </rPh>
    <rPh sb="15" eb="17">
      <t>サンギョウ</t>
    </rPh>
    <rPh sb="19" eb="21">
      <t>トウニュウ</t>
    </rPh>
    <rPh sb="21" eb="22">
      <t>ガク</t>
    </rPh>
    <rPh sb="24" eb="26">
      <t>チョクセツ</t>
    </rPh>
    <rPh sb="26" eb="28">
      <t>ニュウリョク</t>
    </rPh>
    <phoneticPr fontId="4"/>
  </si>
  <si>
    <t>約7,289万円</t>
    <rPh sb="0" eb="1">
      <t>ヤク</t>
    </rPh>
    <rPh sb="6" eb="8">
      <t>マンエン</t>
    </rPh>
    <phoneticPr fontId="4"/>
  </si>
  <si>
    <t>　 一次波及効果による雇用者所得19.007百万円（Ⅴ二次波及シート）がもたらされ、</t>
    <rPh sb="2" eb="8">
      <t>イチジハキュウコウカ</t>
    </rPh>
    <rPh sb="11" eb="16">
      <t>コヨウシャショトク</t>
    </rPh>
    <rPh sb="22" eb="23">
      <t>ヒャク</t>
    </rPh>
    <rPh sb="23" eb="25">
      <t>マンエン</t>
    </rPh>
    <rPh sb="27" eb="29">
      <t>ニジ</t>
    </rPh>
    <rPh sb="29" eb="31">
      <t>ハキュウ</t>
    </rPh>
    <phoneticPr fontId="4"/>
  </si>
  <si>
    <t>　そこで、購入者価格で把握している額については、生産者価格へ変換する必要があります。</t>
    <rPh sb="5" eb="8">
      <t>コウニュウシャ</t>
    </rPh>
    <rPh sb="8" eb="10">
      <t>カカク</t>
    </rPh>
    <rPh sb="11" eb="13">
      <t>ハアク</t>
    </rPh>
    <rPh sb="17" eb="18">
      <t>ガク</t>
    </rPh>
    <rPh sb="24" eb="27">
      <t>セイサンシャ</t>
    </rPh>
    <rPh sb="27" eb="29">
      <t>カカク</t>
    </rPh>
    <rPh sb="30" eb="32">
      <t>ヘンカン</t>
    </rPh>
    <rPh sb="34" eb="36">
      <t>ヒツヨウ</t>
    </rPh>
    <phoneticPr fontId="4"/>
  </si>
  <si>
    <r>
      <t xml:space="preserve">  （購入者価格にはマージン</t>
    </r>
    <r>
      <rPr>
        <vertAlign val="superscript"/>
        <sz val="11"/>
        <rFont val="ＭＳ Ｐゴシック"/>
        <family val="3"/>
        <charset val="128"/>
      </rPr>
      <t>＊</t>
    </r>
    <r>
      <rPr>
        <sz val="11"/>
        <rFont val="ＭＳ Ｐゴシック"/>
        <family val="3"/>
        <charset val="128"/>
      </rPr>
      <t>が含まれているため）</t>
    </r>
    <phoneticPr fontId="4"/>
  </si>
  <si>
    <t>③需要増加額に入力します。</t>
    <rPh sb="1" eb="3">
      <t>ジュヨウ</t>
    </rPh>
    <rPh sb="3" eb="5">
      <t>ゾウカ</t>
    </rPh>
    <rPh sb="5" eb="6">
      <t>ガク</t>
    </rPh>
    <rPh sb="7" eb="9">
      <t>ニュウリョク</t>
    </rPh>
    <phoneticPr fontId="4"/>
  </si>
  <si>
    <t>⋮</t>
    <phoneticPr fontId="4"/>
  </si>
  <si>
    <t>消費に使用される額を計算します。</t>
    <phoneticPr fontId="4"/>
  </si>
  <si>
    <t>直接効果と一次波及効果によってもたらされた雇用者所得に、「平均消費性向」を乗じて、</t>
    <rPh sb="0" eb="4">
      <t>チョクセツコウカ</t>
    </rPh>
    <rPh sb="5" eb="11">
      <t>イチジハキュウコウカ</t>
    </rPh>
    <rPh sb="21" eb="24">
      <t>コヨウシャ</t>
    </rPh>
    <rPh sb="24" eb="26">
      <t>ショトク</t>
    </rPh>
    <phoneticPr fontId="4"/>
  </si>
  <si>
    <t>　・来場者の支出額は、来場者へのアンケートによって算出しています。</t>
    <rPh sb="2" eb="5">
      <t>ライジョウシャ</t>
    </rPh>
    <rPh sb="6" eb="8">
      <t>シシュツ</t>
    </rPh>
    <rPh sb="8" eb="9">
      <t>ガク</t>
    </rPh>
    <rPh sb="11" eb="14">
      <t>ライジョウシャ</t>
    </rPh>
    <rPh sb="25" eb="27">
      <t>サンシュツ</t>
    </rPh>
    <phoneticPr fontId="4"/>
  </si>
  <si>
    <t>まず、購入者価格を生産者価格へ変換します。</t>
    <rPh sb="3" eb="6">
      <t>コウニュウシャ</t>
    </rPh>
    <rPh sb="6" eb="8">
      <t>カカク</t>
    </rPh>
    <rPh sb="9" eb="12">
      <t>セイサンシャ</t>
    </rPh>
    <rPh sb="12" eb="14">
      <t>カカク</t>
    </rPh>
    <rPh sb="15" eb="17">
      <t>ヘンカン</t>
    </rPh>
    <phoneticPr fontId="4"/>
  </si>
  <si>
    <t>次に、変換した生産者価格を入力します。</t>
    <rPh sb="0" eb="1">
      <t>ツギ</t>
    </rPh>
    <rPh sb="3" eb="5">
      <t>ヘンカン</t>
    </rPh>
    <rPh sb="7" eb="10">
      <t>セイサンシャ</t>
    </rPh>
    <rPh sb="10" eb="12">
      <t>カカク</t>
    </rPh>
    <rPh sb="13" eb="15">
      <t>ニュウリョク</t>
    </rPh>
    <phoneticPr fontId="4"/>
  </si>
  <si>
    <t>直接効果</t>
    <rPh sb="0" eb="4">
      <t>チョクセツコウカ</t>
    </rPh>
    <phoneticPr fontId="4"/>
  </si>
  <si>
    <t>一次波及効果</t>
    <rPh sb="0" eb="6">
      <t>イチジハキュウコウカ</t>
    </rPh>
    <phoneticPr fontId="4"/>
  </si>
  <si>
    <t>二次波及効果</t>
    <rPh sb="0" eb="6">
      <t>ニジハキュウコウカ</t>
    </rPh>
    <phoneticPr fontId="4"/>
  </si>
  <si>
    <t>総合効果（合計）</t>
    <rPh sb="0" eb="2">
      <t>ソウゴウ</t>
    </rPh>
    <rPh sb="2" eb="4">
      <t>コウカ</t>
    </rPh>
    <rPh sb="5" eb="7">
      <t>ゴウケイ</t>
    </rPh>
    <phoneticPr fontId="4"/>
  </si>
  <si>
    <t>＋）</t>
    <phoneticPr fontId="4"/>
  </si>
  <si>
    <t>最終結果が計算されます。</t>
    <rPh sb="0" eb="2">
      <t>サイシュウ</t>
    </rPh>
    <rPh sb="2" eb="4">
      <t>ケッカ</t>
    </rPh>
    <rPh sb="5" eb="7">
      <t>ケイサン</t>
    </rPh>
    <phoneticPr fontId="4"/>
  </si>
  <si>
    <t>新たな雇用者</t>
    <rPh sb="0" eb="1">
      <t>アラ</t>
    </rPh>
    <rPh sb="3" eb="6">
      <t>コヨウシャ</t>
    </rPh>
    <phoneticPr fontId="4"/>
  </si>
  <si>
    <t>　しかし、県産品かどうかを把握することは困難な場合が多いと考えられます。</t>
    <rPh sb="5" eb="8">
      <t>ケンサンヒン</t>
    </rPh>
    <rPh sb="13" eb="15">
      <t>ハアク</t>
    </rPh>
    <rPh sb="20" eb="22">
      <t>コンナン</t>
    </rPh>
    <rPh sb="23" eb="25">
      <t>バアイ</t>
    </rPh>
    <rPh sb="26" eb="27">
      <t>オオ</t>
    </rPh>
    <rPh sb="29" eb="30">
      <t>カンガ</t>
    </rPh>
    <phoneticPr fontId="4"/>
  </si>
  <si>
    <t>消費額を計算後、産業連関表の部門ごとに振り分け、県内自給率を乗じます。</t>
    <rPh sb="0" eb="2">
      <t>ショウヒ</t>
    </rPh>
    <rPh sb="2" eb="3">
      <t>ガク</t>
    </rPh>
    <rPh sb="4" eb="6">
      <t>ケイサン</t>
    </rPh>
    <rPh sb="6" eb="7">
      <t>ゴ</t>
    </rPh>
    <rPh sb="8" eb="13">
      <t>サンギョウレンカンヒョウ</t>
    </rPh>
    <rPh sb="14" eb="16">
      <t>ブモン</t>
    </rPh>
    <rPh sb="19" eb="20">
      <t>フ</t>
    </rPh>
    <rPh sb="21" eb="22">
      <t>ワ</t>
    </rPh>
    <rPh sb="24" eb="26">
      <t>ケンナイ</t>
    </rPh>
    <rPh sb="26" eb="29">
      <t>ジキュウリツ</t>
    </rPh>
    <rPh sb="30" eb="31">
      <t>ジョウ</t>
    </rPh>
    <phoneticPr fontId="4"/>
  </si>
  <si>
    <t>県産品かどうか</t>
    <rPh sb="0" eb="3">
      <t>ケンサンヒン</t>
    </rPh>
    <phoneticPr fontId="4"/>
  </si>
  <si>
    <t>生産者価格か、購入者価格か</t>
    <rPh sb="0" eb="3">
      <t>セイサンシャ</t>
    </rPh>
    <rPh sb="3" eb="5">
      <t>カカク</t>
    </rPh>
    <rPh sb="7" eb="10">
      <t>コウニュウシャ</t>
    </rPh>
    <rPh sb="10" eb="12">
      <t>カカク</t>
    </rPh>
    <phoneticPr fontId="4"/>
  </si>
  <si>
    <t>入力の際には以下の２点に注意が必要です。</t>
    <rPh sb="0" eb="2">
      <t>ニュウリョク</t>
    </rPh>
    <rPh sb="3" eb="4">
      <t>サイ</t>
    </rPh>
    <rPh sb="6" eb="8">
      <t>イカ</t>
    </rPh>
    <rPh sb="10" eb="11">
      <t>テン</t>
    </rPh>
    <rPh sb="12" eb="14">
      <t>チュウイ</t>
    </rPh>
    <rPh sb="15" eb="17">
      <t>ヒツヨウ</t>
    </rPh>
    <phoneticPr fontId="4"/>
  </si>
  <si>
    <t>　 この増産された食料品を生産するための原材料</t>
    <rPh sb="4" eb="6">
      <t>ゾウサン</t>
    </rPh>
    <rPh sb="9" eb="12">
      <t>ショクリョウヒン</t>
    </rPh>
    <rPh sb="13" eb="15">
      <t>セイサン</t>
    </rPh>
    <rPh sb="20" eb="23">
      <t>ゲンザイリョウ</t>
    </rPh>
    <phoneticPr fontId="4"/>
  </si>
  <si>
    <t>　（例えば、ワインであれば、原材料としてブドウやワイン瓶等）</t>
    <phoneticPr fontId="4"/>
  </si>
  <si>
    <t>　 も、その分生産されます。</t>
    <phoneticPr fontId="4"/>
  </si>
  <si>
    <t xml:space="preserve">   （例えば、ブドウであれば肥料、ワイン瓶であればガラスやコルク等）</t>
    <phoneticPr fontId="4"/>
  </si>
  <si>
    <t>　 最終的な波及効果は逆行列係数を使用して求めることができます。</t>
    <rPh sb="2" eb="5">
      <t>サイシュウテキ</t>
    </rPh>
    <rPh sb="6" eb="8">
      <t>ハキュウ</t>
    </rPh>
    <rPh sb="8" eb="10">
      <t>コウカ</t>
    </rPh>
    <rPh sb="11" eb="14">
      <t>ギャクギョウレツ</t>
    </rPh>
    <rPh sb="14" eb="16">
      <t>ケイスウ</t>
    </rPh>
    <rPh sb="17" eb="19">
      <t>シヨウ</t>
    </rPh>
    <rPh sb="21" eb="22">
      <t>モト</t>
    </rPh>
    <phoneticPr fontId="4"/>
  </si>
  <si>
    <t>　 さらに、この原材料を生産するためのさまざまな原材料</t>
    <rPh sb="8" eb="11">
      <t>ゲンザイリョウ</t>
    </rPh>
    <rPh sb="12" eb="14">
      <t>セイサン</t>
    </rPh>
    <rPh sb="24" eb="27">
      <t>ゲンザイリョウ</t>
    </rPh>
    <phoneticPr fontId="4"/>
  </si>
  <si>
    <r>
      <rPr>
        <b/>
        <sz val="11"/>
        <color theme="8" tint="-0.499984740745262"/>
        <rFont val="ＭＳ Ｐゴシック"/>
        <family val="3"/>
        <charset val="128"/>
      </rPr>
      <t>直接効果</t>
    </r>
    <r>
      <rPr>
        <sz val="11"/>
        <rFont val="ＭＳ Ｐゴシック"/>
        <family val="3"/>
        <charset val="128"/>
      </rPr>
      <t>、</t>
    </r>
    <r>
      <rPr>
        <b/>
        <sz val="11"/>
        <color theme="8" tint="-0.499984740745262"/>
        <rFont val="ＭＳ Ｐゴシック"/>
        <family val="3"/>
        <charset val="128"/>
      </rPr>
      <t>一次波及効果</t>
    </r>
    <r>
      <rPr>
        <sz val="11"/>
        <rFont val="ＭＳ Ｐゴシック"/>
        <family val="3"/>
        <charset val="128"/>
      </rPr>
      <t>、</t>
    </r>
    <r>
      <rPr>
        <b/>
        <sz val="11"/>
        <color theme="8" tint="-0.499984740745262"/>
        <rFont val="ＭＳ Ｐゴシック"/>
        <family val="3"/>
        <charset val="128"/>
      </rPr>
      <t>二次波及効果</t>
    </r>
    <r>
      <rPr>
        <sz val="11"/>
        <rFont val="ＭＳ Ｐゴシック"/>
        <family val="3"/>
        <charset val="128"/>
      </rPr>
      <t>の結果が【最終結果】シートへ自動入力されます。</t>
    </r>
    <rPh sb="0" eb="2">
      <t>チョクセツ</t>
    </rPh>
    <rPh sb="2" eb="4">
      <t>コウカ</t>
    </rPh>
    <rPh sb="5" eb="9">
      <t>イチジハキュウ</t>
    </rPh>
    <rPh sb="9" eb="11">
      <t>コウカ</t>
    </rPh>
    <rPh sb="12" eb="14">
      <t>ニジ</t>
    </rPh>
    <rPh sb="14" eb="16">
      <t>ハキュウ</t>
    </rPh>
    <rPh sb="16" eb="18">
      <t>コウカ</t>
    </rPh>
    <rPh sb="19" eb="21">
      <t>ケッカ</t>
    </rPh>
    <rPh sb="23" eb="25">
      <t>サイシュウ</t>
    </rPh>
    <rPh sb="25" eb="27">
      <t>ケッカ</t>
    </rPh>
    <rPh sb="32" eb="34">
      <t>ジドウ</t>
    </rPh>
    <rPh sb="34" eb="36">
      <t>ニュウリョク</t>
    </rPh>
    <phoneticPr fontId="4"/>
  </si>
  <si>
    <r>
      <rPr>
        <vertAlign val="superscript"/>
        <sz val="10"/>
        <color theme="0" tint="-0.499984740745262"/>
        <rFont val="ＭＳ Ｐゴシック"/>
        <family val="3"/>
        <charset val="128"/>
      </rPr>
      <t>＊</t>
    </r>
    <r>
      <rPr>
        <sz val="10"/>
        <color theme="0" tint="-0.499984740745262"/>
        <rFont val="ＭＳ Ｐゴシック"/>
        <family val="3"/>
        <charset val="128"/>
      </rPr>
      <t>購入するまでに加算された流通経費のことを指し、</t>
    </r>
    <rPh sb="1" eb="3">
      <t>コウニュウ</t>
    </rPh>
    <rPh sb="8" eb="10">
      <t>カサン</t>
    </rPh>
    <rPh sb="13" eb="15">
      <t>リュウツウ</t>
    </rPh>
    <rPh sb="15" eb="17">
      <t>ケイヒ</t>
    </rPh>
    <rPh sb="21" eb="22">
      <t>サ</t>
    </rPh>
    <phoneticPr fontId="4"/>
  </si>
  <si>
    <t>　産業連関表では商業マージンと国内貨物運賃は商業部門と運輸部門に計上されています。</t>
    <rPh sb="1" eb="3">
      <t>サンギョウ</t>
    </rPh>
    <rPh sb="3" eb="5">
      <t>レンカン</t>
    </rPh>
    <rPh sb="5" eb="6">
      <t>ヒョウ</t>
    </rPh>
    <rPh sb="8" eb="10">
      <t>ショウギョウ</t>
    </rPh>
    <rPh sb="15" eb="17">
      <t>コクナイ</t>
    </rPh>
    <rPh sb="17" eb="19">
      <t>カモツ</t>
    </rPh>
    <rPh sb="19" eb="21">
      <t>ウンチン</t>
    </rPh>
    <rPh sb="22" eb="24">
      <t>ショウギョウ</t>
    </rPh>
    <rPh sb="24" eb="26">
      <t>ブモン</t>
    </rPh>
    <rPh sb="27" eb="29">
      <t>ウンユ</t>
    </rPh>
    <rPh sb="29" eb="31">
      <t>ブモン</t>
    </rPh>
    <rPh sb="32" eb="34">
      <t>ケイジョウ</t>
    </rPh>
    <phoneticPr fontId="4"/>
  </si>
  <si>
    <t>　県内で供給している財・サービスには、県外から仕入れてそのまま</t>
    <rPh sb="1" eb="3">
      <t>ケンナイ</t>
    </rPh>
    <rPh sb="4" eb="6">
      <t>キョウキュウ</t>
    </rPh>
    <rPh sb="10" eb="11">
      <t>ザイ</t>
    </rPh>
    <rPh sb="19" eb="20">
      <t>ケン</t>
    </rPh>
    <rPh sb="20" eb="21">
      <t>ガイ</t>
    </rPh>
    <rPh sb="23" eb="25">
      <t>シイ</t>
    </rPh>
    <phoneticPr fontId="4"/>
  </si>
  <si>
    <t>供給しているものも含まれています。</t>
    <phoneticPr fontId="4"/>
  </si>
  <si>
    <t>県外分を除いた額を算出します。</t>
    <phoneticPr fontId="4"/>
  </si>
  <si>
    <t>　ただし、すべて県産品であるとわかっている部門には自給率を乗じる必</t>
    <rPh sb="8" eb="11">
      <t>ケンサンヒン</t>
    </rPh>
    <rPh sb="21" eb="23">
      <t>ブモン</t>
    </rPh>
    <rPh sb="25" eb="28">
      <t>ジキュウリツ</t>
    </rPh>
    <rPh sb="29" eb="30">
      <t>ジョウ</t>
    </rPh>
    <rPh sb="32" eb="33">
      <t>ヒツ</t>
    </rPh>
    <phoneticPr fontId="4"/>
  </si>
  <si>
    <t>要はありません。</t>
    <phoneticPr fontId="4"/>
  </si>
  <si>
    <t>約</t>
    <rPh sb="0" eb="1">
      <t>ヤク</t>
    </rPh>
    <phoneticPr fontId="4"/>
  </si>
  <si>
    <t>万円</t>
    <rPh sb="0" eb="2">
      <t>マンエン</t>
    </rPh>
    <phoneticPr fontId="4"/>
  </si>
  <si>
    <t>1億  291</t>
    <rPh sb="1" eb="2">
      <t>オク</t>
    </rPh>
    <phoneticPr fontId="4"/>
  </si>
  <si>
    <t>今回の例では、山梨県内において</t>
    <rPh sb="0" eb="2">
      <t>コンカイ</t>
    </rPh>
    <rPh sb="3" eb="4">
      <t>レイ</t>
    </rPh>
    <rPh sb="7" eb="9">
      <t>ヤマナシ</t>
    </rPh>
    <rPh sb="9" eb="11">
      <t>ケンナイ</t>
    </rPh>
    <phoneticPr fontId="4"/>
  </si>
  <si>
    <t>と</t>
    <phoneticPr fontId="4"/>
  </si>
  <si>
    <t>　そこで、県産品であるか不明の場合は、部門ごとに県内自給率を乗じることで、</t>
    <rPh sb="5" eb="8">
      <t>ケンサンヒン</t>
    </rPh>
    <rPh sb="12" eb="14">
      <t>フメイ</t>
    </rPh>
    <rPh sb="15" eb="17">
      <t>バアイ</t>
    </rPh>
    <rPh sb="19" eb="21">
      <t>ブモン</t>
    </rPh>
    <rPh sb="24" eb="26">
      <t>ケンナイ</t>
    </rPh>
    <rPh sb="26" eb="29">
      <t>ジキュウリツ</t>
    </rPh>
    <rPh sb="30" eb="31">
      <t>ジョウ</t>
    </rPh>
    <phoneticPr fontId="4"/>
  </si>
  <si>
    <t>※ ただし、今回のような需要の増加が一時的なものである場合、</t>
    <rPh sb="6" eb="8">
      <t>コンカイ</t>
    </rPh>
    <rPh sb="12" eb="14">
      <t>ジュヨウ</t>
    </rPh>
    <rPh sb="15" eb="17">
      <t>ゾウカ</t>
    </rPh>
    <rPh sb="18" eb="21">
      <t>イチジテキ</t>
    </rPh>
    <rPh sb="27" eb="29">
      <t>バアイ</t>
    </rPh>
    <phoneticPr fontId="4"/>
  </si>
  <si>
    <t>　　新規に雇用するのではなく、時間外労働でまかなってしまう可能性もあるため、取扱には注意が必要です。</t>
    <rPh sb="29" eb="32">
      <t>カノウセイ</t>
    </rPh>
    <rPh sb="38" eb="40">
      <t>トリアツカイ</t>
    </rPh>
    <rPh sb="42" eb="44">
      <t>チュウイ</t>
    </rPh>
    <rPh sb="45" eb="47">
      <t>ヒツヨウ</t>
    </rPh>
    <phoneticPr fontId="4"/>
  </si>
  <si>
    <t>そこで、今回の例では、</t>
    <rPh sb="4" eb="6">
      <t>コンカイ</t>
    </rPh>
    <rPh sb="7" eb="8">
      <t>レイ</t>
    </rPh>
    <phoneticPr fontId="4"/>
  </si>
  <si>
    <t>(1)</t>
    <phoneticPr fontId="4"/>
  </si>
  <si>
    <t>(2)</t>
  </si>
  <si>
    <r>
      <t>　⑩お土産代（果物）は「</t>
    </r>
    <r>
      <rPr>
        <b/>
        <u/>
        <sz val="11"/>
        <color rgb="FFFF66CC"/>
        <rFont val="ＭＳ Ｐゴシック"/>
        <family val="3"/>
        <charset val="128"/>
      </rPr>
      <t>すべて山梨県産のモモ</t>
    </r>
    <r>
      <rPr>
        <sz val="11"/>
        <rFont val="ＭＳ Ｐゴシック"/>
        <family val="3"/>
        <charset val="128"/>
      </rPr>
      <t>」 を購入した（他の部門は県産品であるか不明とします）</t>
    </r>
    <rPh sb="25" eb="27">
      <t>コウニュウ</t>
    </rPh>
    <phoneticPr fontId="4"/>
  </si>
  <si>
    <t>として、計算します。</t>
    <rPh sb="4" eb="6">
      <t>ケイサン</t>
    </rPh>
    <phoneticPr fontId="4"/>
  </si>
  <si>
    <r>
      <t>　すべて「</t>
    </r>
    <r>
      <rPr>
        <b/>
        <u/>
        <sz val="11"/>
        <color theme="8" tint="-0.499984740745262"/>
        <rFont val="ＭＳ Ｐゴシック"/>
        <family val="3"/>
        <charset val="128"/>
      </rPr>
      <t>購入者価格</t>
    </r>
    <r>
      <rPr>
        <sz val="11"/>
        <rFont val="ＭＳ Ｐゴシック"/>
        <family val="3"/>
        <charset val="128"/>
      </rPr>
      <t>」</t>
    </r>
    <rPh sb="5" eb="8">
      <t>コウニュウシャ</t>
    </rPh>
    <rPh sb="8" eb="10">
      <t>カカク</t>
    </rPh>
    <phoneticPr fontId="4"/>
  </si>
  <si>
    <r>
      <t>今回は、</t>
    </r>
    <r>
      <rPr>
        <b/>
        <u/>
        <sz val="11"/>
        <rFont val="ＭＳ Ｐゴシック"/>
        <family val="3"/>
        <charset val="128"/>
      </rPr>
      <t>⑩お土産代（果物）以外</t>
    </r>
    <r>
      <rPr>
        <sz val="11"/>
        <rFont val="ＭＳ Ｐゴシック"/>
        <family val="3"/>
        <charset val="128"/>
      </rPr>
      <t>が「県産品か不明」であるため、</t>
    </r>
    <rPh sb="0" eb="2">
      <t>コンカイ</t>
    </rPh>
    <rPh sb="13" eb="15">
      <t>イガイ</t>
    </rPh>
    <rPh sb="17" eb="20">
      <t>ケンサンヒン</t>
    </rPh>
    <rPh sb="21" eb="23">
      <t>フメイ</t>
    </rPh>
    <phoneticPr fontId="4"/>
  </si>
  <si>
    <t>県外の生産品（サービス）を消費しても、県内の生産に波及効果は少ない</t>
    <rPh sb="30" eb="31">
      <t>スク</t>
    </rPh>
    <phoneticPr fontId="4"/>
  </si>
  <si>
    <t>　産業連関表では、おもに「県内」における波及効果を測定するため、</t>
    <rPh sb="1" eb="6">
      <t>サンギョウレンカンヒョウ</t>
    </rPh>
    <rPh sb="13" eb="15">
      <t>ケンナイ</t>
    </rPh>
    <rPh sb="20" eb="22">
      <t>ハキュウ</t>
    </rPh>
    <rPh sb="22" eb="24">
      <t>コウカ</t>
    </rPh>
    <rPh sb="25" eb="27">
      <t>ソクテイ</t>
    </rPh>
    <phoneticPr fontId="4"/>
  </si>
  <si>
    <t>と考え、県産品の供給額から波及効果を計算することとしています。</t>
    <rPh sb="4" eb="7">
      <t>ケンサンヒン</t>
    </rPh>
    <rPh sb="8" eb="10">
      <t>キョウキュウ</t>
    </rPh>
    <rPh sb="10" eb="11">
      <t>ガク</t>
    </rPh>
    <rPh sb="13" eb="15">
      <t>ハキュウ</t>
    </rPh>
    <rPh sb="15" eb="17">
      <t>コウカ</t>
    </rPh>
    <rPh sb="18" eb="20">
      <t>ケイサン</t>
    </rPh>
    <phoneticPr fontId="4"/>
  </si>
  <si>
    <t>が誘発された、と計算されました。</t>
    <rPh sb="1" eb="3">
      <t>ユウハツ</t>
    </rPh>
    <rPh sb="8" eb="10">
      <t>ケイサン</t>
    </rPh>
    <phoneticPr fontId="4"/>
  </si>
  <si>
    <t>産業連関表に対応する部門（37部門）に割り振ります。</t>
    <rPh sb="0" eb="5">
      <t>サンギョウレンカンヒョウ</t>
    </rPh>
    <rPh sb="6" eb="8">
      <t>タイオウ</t>
    </rPh>
    <rPh sb="10" eb="12">
      <t>ブモン</t>
    </rPh>
    <rPh sb="15" eb="17">
      <t>ブモン</t>
    </rPh>
    <rPh sb="19" eb="20">
      <t>ワ</t>
    </rPh>
    <rPh sb="21" eb="22">
      <t>フ</t>
    </rPh>
    <phoneticPr fontId="4"/>
  </si>
  <si>
    <t>平成27年山梨県産業連関表　部門分類表</t>
    <rPh sb="0" eb="2">
      <t>ヘイセイ</t>
    </rPh>
    <rPh sb="4" eb="5">
      <t>ネン</t>
    </rPh>
    <rPh sb="5" eb="8">
      <t>ヤマナシケン</t>
    </rPh>
    <rPh sb="8" eb="13">
      <t>サンギョウレンカンヒョウ</t>
    </rPh>
    <rPh sb="14" eb="16">
      <t>ブモン</t>
    </rPh>
    <rPh sb="16" eb="18">
      <t>ブンルイ</t>
    </rPh>
    <rPh sb="18" eb="19">
      <t>ヒョウ</t>
    </rPh>
    <phoneticPr fontId="8"/>
  </si>
  <si>
    <t>基本分類　（行509部門×列391部門）</t>
    <rPh sb="0" eb="2">
      <t>キホン</t>
    </rPh>
    <rPh sb="2" eb="4">
      <t>ブンルイ</t>
    </rPh>
    <rPh sb="6" eb="7">
      <t>ギョウ</t>
    </rPh>
    <rPh sb="10" eb="12">
      <t>ブモン</t>
    </rPh>
    <rPh sb="13" eb="14">
      <t>レツ</t>
    </rPh>
    <rPh sb="17" eb="19">
      <t>ブモン</t>
    </rPh>
    <phoneticPr fontId="44"/>
  </si>
  <si>
    <t>統合小分類　（187部門）</t>
    <rPh sb="0" eb="2">
      <t>トウゴウ</t>
    </rPh>
    <rPh sb="2" eb="5">
      <t>ショウブンルイ</t>
    </rPh>
    <rPh sb="10" eb="12">
      <t>ブモン</t>
    </rPh>
    <phoneticPr fontId="44"/>
  </si>
  <si>
    <t>統合中分類　（107部門）</t>
    <rPh sb="0" eb="2">
      <t>トウゴウ</t>
    </rPh>
    <rPh sb="2" eb="5">
      <t>チュウブンルイ</t>
    </rPh>
    <rPh sb="10" eb="12">
      <t>ブモン</t>
    </rPh>
    <phoneticPr fontId="44"/>
  </si>
  <si>
    <t>統合大分類　（37部門）</t>
    <rPh sb="0" eb="2">
      <t>トウゴウ</t>
    </rPh>
    <rPh sb="2" eb="5">
      <t>ダイブンルイ</t>
    </rPh>
    <rPh sb="9" eb="11">
      <t>ブモン</t>
    </rPh>
    <phoneticPr fontId="44"/>
  </si>
  <si>
    <t>分類コード</t>
    <rPh sb="0" eb="2">
      <t>ブンルイ</t>
    </rPh>
    <phoneticPr fontId="8"/>
  </si>
  <si>
    <t>部　門　名</t>
    <rPh sb="0" eb="1">
      <t>ブ</t>
    </rPh>
    <rPh sb="2" eb="3">
      <t>モン</t>
    </rPh>
    <rPh sb="4" eb="5">
      <t>メイ</t>
    </rPh>
    <phoneticPr fontId="8"/>
  </si>
  <si>
    <t>分類
コード</t>
    <rPh sb="0" eb="2">
      <t>ブンルイ</t>
    </rPh>
    <phoneticPr fontId="8"/>
  </si>
  <si>
    <t>列部門</t>
    <rPh sb="0" eb="1">
      <t>レツ</t>
    </rPh>
    <rPh sb="1" eb="3">
      <t>ブモン</t>
    </rPh>
    <phoneticPr fontId="8"/>
  </si>
  <si>
    <t>行部門</t>
    <rPh sb="0" eb="1">
      <t>ギョウ</t>
    </rPh>
    <rPh sb="1" eb="3">
      <t>ブモン</t>
    </rPh>
    <phoneticPr fontId="8"/>
  </si>
  <si>
    <t>0111</t>
  </si>
  <si>
    <t>米</t>
    <rPh sb="0" eb="1">
      <t>コメ</t>
    </rPh>
    <phoneticPr fontId="44"/>
  </si>
  <si>
    <t>穀類</t>
  </si>
  <si>
    <t>011</t>
  </si>
  <si>
    <t>耕種農業</t>
  </si>
  <si>
    <t>農林漁業</t>
    <phoneticPr fontId="44"/>
  </si>
  <si>
    <t>0111</t>
    <phoneticPr fontId="8"/>
  </si>
  <si>
    <t>011</t>
    <phoneticPr fontId="8"/>
  </si>
  <si>
    <t>米</t>
    <rPh sb="0" eb="1">
      <t>コメ</t>
    </rPh>
    <phoneticPr fontId="8"/>
  </si>
  <si>
    <t>012</t>
  </si>
  <si>
    <t>稲わら</t>
    <rPh sb="0" eb="1">
      <t>イナ</t>
    </rPh>
    <phoneticPr fontId="44"/>
  </si>
  <si>
    <t>0111</t>
    <phoneticPr fontId="44"/>
  </si>
  <si>
    <t>02</t>
  </si>
  <si>
    <t>麦類</t>
    <rPh sb="0" eb="2">
      <t>ムギルイ</t>
    </rPh>
    <phoneticPr fontId="44"/>
  </si>
  <si>
    <t>021</t>
  </si>
  <si>
    <t>小麦</t>
    <rPh sb="0" eb="2">
      <t>コムギ</t>
    </rPh>
    <phoneticPr fontId="44"/>
  </si>
  <si>
    <t>022</t>
  </si>
  <si>
    <t>大麦</t>
    <rPh sb="0" eb="2">
      <t>オオムギ</t>
    </rPh>
    <phoneticPr fontId="44"/>
  </si>
  <si>
    <t>0112</t>
  </si>
  <si>
    <t>いも類</t>
  </si>
  <si>
    <t>いも・豆類</t>
  </si>
  <si>
    <t>かんしょ</t>
  </si>
  <si>
    <t>ばれいしょ</t>
  </si>
  <si>
    <t>豆類</t>
    <phoneticPr fontId="44"/>
  </si>
  <si>
    <t>大豆</t>
    <phoneticPr fontId="44"/>
  </si>
  <si>
    <t>029</t>
  </si>
  <si>
    <t>その他の豆類</t>
  </si>
  <si>
    <t>0113</t>
  </si>
  <si>
    <t>001</t>
  </si>
  <si>
    <t>野菜</t>
  </si>
  <si>
    <t>野菜（露地）</t>
    <rPh sb="3" eb="5">
      <t>ロジ</t>
    </rPh>
    <phoneticPr fontId="8"/>
  </si>
  <si>
    <t>野菜（施設）</t>
  </si>
  <si>
    <t>0114</t>
  </si>
  <si>
    <t>011</t>
    <phoneticPr fontId="44"/>
  </si>
  <si>
    <t>果実</t>
  </si>
  <si>
    <t>0115</t>
  </si>
  <si>
    <t>砂糖原料作物</t>
  </si>
  <si>
    <t>その他の食用作物</t>
  </si>
  <si>
    <t>飲料用作物</t>
  </si>
  <si>
    <t>コーヒー豆・カカオ豆（輸入）</t>
  </si>
  <si>
    <t>その他の飲料用作物</t>
  </si>
  <si>
    <t>09</t>
  </si>
  <si>
    <t>その他の食用耕種作物</t>
  </si>
  <si>
    <t>091</t>
  </si>
  <si>
    <t>雑穀</t>
  </si>
  <si>
    <t>099</t>
  </si>
  <si>
    <t>他に分類されない食用耕種作物</t>
    <rPh sb="0" eb="1">
      <t>タ</t>
    </rPh>
    <rPh sb="2" eb="4">
      <t>ブンルイ</t>
    </rPh>
    <rPh sb="8" eb="10">
      <t>ショクヨウ</t>
    </rPh>
    <rPh sb="10" eb="12">
      <t>コウシュ</t>
    </rPh>
    <rPh sb="12" eb="14">
      <t>サクモツ</t>
    </rPh>
    <phoneticPr fontId="44"/>
  </si>
  <si>
    <t>0116</t>
  </si>
  <si>
    <t>飼料作物</t>
  </si>
  <si>
    <t>非食用作物</t>
  </si>
  <si>
    <t>種苗</t>
  </si>
  <si>
    <t>03</t>
  </si>
  <si>
    <t>031</t>
  </si>
  <si>
    <t>花き・花木類</t>
  </si>
  <si>
    <t>その他の非食用耕種作物</t>
  </si>
  <si>
    <t>葉たばこ</t>
  </si>
  <si>
    <t>092</t>
  </si>
  <si>
    <t>生ゴム（輸入）</t>
  </si>
  <si>
    <t>093</t>
  </si>
  <si>
    <t>綿花（輸入）</t>
  </si>
  <si>
    <t>他に分類されない非食用耕種作物</t>
    <rPh sb="0" eb="1">
      <t>タ</t>
    </rPh>
    <rPh sb="2" eb="4">
      <t>ブンルイ</t>
    </rPh>
    <rPh sb="8" eb="9">
      <t>ヒ</t>
    </rPh>
    <rPh sb="9" eb="11">
      <t>ショクヨウ</t>
    </rPh>
    <rPh sb="11" eb="13">
      <t>コウシュ</t>
    </rPh>
    <rPh sb="13" eb="15">
      <t>サクモツ</t>
    </rPh>
    <phoneticPr fontId="44"/>
  </si>
  <si>
    <t>0121</t>
  </si>
  <si>
    <t>酪農</t>
  </si>
  <si>
    <t>畜産</t>
  </si>
  <si>
    <t>生乳</t>
    <phoneticPr fontId="44"/>
  </si>
  <si>
    <t>019</t>
  </si>
  <si>
    <t>その他の酪農生産物</t>
  </si>
  <si>
    <t>02</t>
    <phoneticPr fontId="44"/>
  </si>
  <si>
    <t>021</t>
    <phoneticPr fontId="44"/>
  </si>
  <si>
    <t>肉用牛</t>
  </si>
  <si>
    <t>03</t>
    <phoneticPr fontId="44"/>
  </si>
  <si>
    <t>031</t>
    <phoneticPr fontId="44"/>
  </si>
  <si>
    <t>豚</t>
  </si>
  <si>
    <t>04</t>
    <phoneticPr fontId="44"/>
  </si>
  <si>
    <t>041</t>
    <phoneticPr fontId="44"/>
  </si>
  <si>
    <t>鶏卵</t>
  </si>
  <si>
    <t>05</t>
    <phoneticPr fontId="44"/>
  </si>
  <si>
    <t>051</t>
    <phoneticPr fontId="44"/>
  </si>
  <si>
    <t>肉鶏</t>
  </si>
  <si>
    <t>099</t>
    <phoneticPr fontId="44"/>
  </si>
  <si>
    <t>その他の畜産</t>
  </si>
  <si>
    <t>0131</t>
  </si>
  <si>
    <t>獣医業</t>
  </si>
  <si>
    <t>農業サービス</t>
  </si>
  <si>
    <t>013</t>
  </si>
  <si>
    <t>農業サービス（獣医業を除く。）</t>
    <phoneticPr fontId="44"/>
  </si>
  <si>
    <t>0151</t>
    <phoneticPr fontId="8"/>
  </si>
  <si>
    <t>0151</t>
    <phoneticPr fontId="8"/>
  </si>
  <si>
    <t>育林</t>
  </si>
  <si>
    <t>0151</t>
  </si>
  <si>
    <t>015</t>
  </si>
  <si>
    <t>林業</t>
  </si>
  <si>
    <t>0152</t>
    <phoneticPr fontId="8"/>
  </si>
  <si>
    <t>0152</t>
  </si>
  <si>
    <t>011</t>
    <phoneticPr fontId="44"/>
  </si>
  <si>
    <t>素材</t>
  </si>
  <si>
    <t>0153</t>
    <phoneticPr fontId="8"/>
  </si>
  <si>
    <t>0153</t>
    <phoneticPr fontId="8"/>
  </si>
  <si>
    <t>特用林産物（狩猟業を含む。）</t>
    <phoneticPr fontId="44"/>
  </si>
  <si>
    <t>0153</t>
  </si>
  <si>
    <t>特用林産物</t>
  </si>
  <si>
    <t>0171</t>
    <phoneticPr fontId="8"/>
  </si>
  <si>
    <t>0171</t>
    <phoneticPr fontId="8"/>
  </si>
  <si>
    <t>011</t>
    <phoneticPr fontId="44"/>
  </si>
  <si>
    <t>海面漁業</t>
    <rPh sb="0" eb="2">
      <t>カイメン</t>
    </rPh>
    <rPh sb="2" eb="4">
      <t>ギョギョウ</t>
    </rPh>
    <phoneticPr fontId="44"/>
  </si>
  <si>
    <t>0171</t>
  </si>
  <si>
    <t>海面漁業</t>
  </si>
  <si>
    <t>017</t>
  </si>
  <si>
    <t>漁業</t>
  </si>
  <si>
    <t>02</t>
    <phoneticPr fontId="44"/>
  </si>
  <si>
    <t>021</t>
    <phoneticPr fontId="44"/>
  </si>
  <si>
    <t>海面養殖業</t>
  </si>
  <si>
    <t>0172</t>
    <phoneticPr fontId="8"/>
  </si>
  <si>
    <t>内水面漁業・養殖業</t>
  </si>
  <si>
    <t>0172</t>
  </si>
  <si>
    <t>内水面漁業</t>
  </si>
  <si>
    <t>0172</t>
    <phoneticPr fontId="8"/>
  </si>
  <si>
    <t>内水面養殖業</t>
  </si>
  <si>
    <t>0611</t>
    <phoneticPr fontId="8"/>
  </si>
  <si>
    <t>石炭・原油・天然ガス</t>
    <phoneticPr fontId="8"/>
  </si>
  <si>
    <t>0611</t>
  </si>
  <si>
    <t>石炭・原油・天然ガス</t>
  </si>
  <si>
    <t>061</t>
  </si>
  <si>
    <t>0611</t>
    <phoneticPr fontId="8"/>
  </si>
  <si>
    <t>011</t>
    <phoneticPr fontId="8"/>
  </si>
  <si>
    <t>石炭</t>
    <rPh sb="0" eb="2">
      <t>セキタン</t>
    </rPh>
    <phoneticPr fontId="8"/>
  </si>
  <si>
    <t>012</t>
    <phoneticPr fontId="8"/>
  </si>
  <si>
    <t>原油</t>
  </si>
  <si>
    <t>013</t>
    <phoneticPr fontId="8"/>
  </si>
  <si>
    <t>天然ガス</t>
  </si>
  <si>
    <t>0621</t>
    <phoneticPr fontId="8"/>
  </si>
  <si>
    <t>0621</t>
    <phoneticPr fontId="8"/>
  </si>
  <si>
    <t>砂利・採石</t>
    <phoneticPr fontId="8"/>
  </si>
  <si>
    <t>0621</t>
  </si>
  <si>
    <t>砂利・砕石</t>
  </si>
  <si>
    <t>062</t>
  </si>
  <si>
    <t>その他の鉱業</t>
  </si>
  <si>
    <t>0621</t>
    <phoneticPr fontId="44"/>
  </si>
  <si>
    <t>02</t>
    <phoneticPr fontId="44"/>
  </si>
  <si>
    <t>0621</t>
    <phoneticPr fontId="44"/>
  </si>
  <si>
    <t>砕石</t>
    <rPh sb="0" eb="2">
      <t>サイセキ</t>
    </rPh>
    <phoneticPr fontId="44"/>
  </si>
  <si>
    <t>0629</t>
    <phoneticPr fontId="8"/>
  </si>
  <si>
    <t>09</t>
    <phoneticPr fontId="8"/>
  </si>
  <si>
    <t>その他の鉱物</t>
    <rPh sb="2" eb="3">
      <t>タ</t>
    </rPh>
    <rPh sb="4" eb="6">
      <t>コウブツ</t>
    </rPh>
    <phoneticPr fontId="8"/>
  </si>
  <si>
    <t>0629</t>
  </si>
  <si>
    <t>その他の鉱物</t>
  </si>
  <si>
    <t>鉄鉱石</t>
  </si>
  <si>
    <t>非鉄金属鉱物</t>
  </si>
  <si>
    <t>石灰石</t>
  </si>
  <si>
    <t>094</t>
  </si>
  <si>
    <t>窯業原料鉱物（石灰石を除く。）</t>
    <rPh sb="7" eb="10">
      <t>セッカイセキ</t>
    </rPh>
    <rPh sb="11" eb="12">
      <t>ノゾ</t>
    </rPh>
    <phoneticPr fontId="8"/>
  </si>
  <si>
    <t>他に分類されない鉱物</t>
    <rPh sb="0" eb="1">
      <t>タ</t>
    </rPh>
    <rPh sb="2" eb="4">
      <t>ブンルイ</t>
    </rPh>
    <phoneticPr fontId="8"/>
  </si>
  <si>
    <t>1111</t>
  </si>
  <si>
    <t>食肉</t>
    <rPh sb="0" eb="2">
      <t>ショクニク</t>
    </rPh>
    <phoneticPr fontId="44"/>
  </si>
  <si>
    <t>畜産食料品</t>
  </si>
  <si>
    <t>111</t>
  </si>
  <si>
    <t>食料品</t>
  </si>
  <si>
    <t>飲食料品</t>
    <phoneticPr fontId="44"/>
  </si>
  <si>
    <t>牛肉</t>
    <phoneticPr fontId="44"/>
  </si>
  <si>
    <t>豚肉</t>
    <phoneticPr fontId="44"/>
  </si>
  <si>
    <t>鶏肉</t>
  </si>
  <si>
    <t>014</t>
  </si>
  <si>
    <t>その他の食肉</t>
    <rPh sb="4" eb="5">
      <t>ショク</t>
    </rPh>
    <phoneticPr fontId="44"/>
  </si>
  <si>
    <t>と畜副産物（肉鶏処理副産物を含む。）</t>
    <phoneticPr fontId="44"/>
  </si>
  <si>
    <t>1111</t>
    <phoneticPr fontId="44"/>
  </si>
  <si>
    <t>02</t>
    <phoneticPr fontId="8"/>
  </si>
  <si>
    <t>酪農品</t>
  </si>
  <si>
    <t>1111</t>
    <phoneticPr fontId="44"/>
  </si>
  <si>
    <t>021</t>
    <phoneticPr fontId="8"/>
  </si>
  <si>
    <t>飲用牛乳</t>
    <phoneticPr fontId="44"/>
  </si>
  <si>
    <t>1111</t>
    <phoneticPr fontId="44"/>
  </si>
  <si>
    <t>022</t>
    <phoneticPr fontId="8"/>
  </si>
  <si>
    <t>乳製品</t>
  </si>
  <si>
    <t>09</t>
    <phoneticPr fontId="44"/>
  </si>
  <si>
    <t>099</t>
    <phoneticPr fontId="44"/>
  </si>
  <si>
    <t>その他の畜産食料品</t>
  </si>
  <si>
    <t>1112</t>
    <phoneticPr fontId="44"/>
  </si>
  <si>
    <t>1112</t>
  </si>
  <si>
    <t>冷凍魚介類</t>
  </si>
  <si>
    <t>水産食料品</t>
  </si>
  <si>
    <t>1112</t>
    <phoneticPr fontId="44"/>
  </si>
  <si>
    <t>塩・干・くん製品</t>
  </si>
  <si>
    <t>水産びん・かん詰</t>
  </si>
  <si>
    <t>04</t>
  </si>
  <si>
    <t>041</t>
  </si>
  <si>
    <t>ねり製品</t>
  </si>
  <si>
    <t>その他の水産食料品</t>
    <rPh sb="6" eb="9">
      <t>ショクリョウヒン</t>
    </rPh>
    <phoneticPr fontId="44"/>
  </si>
  <si>
    <t>1113</t>
    <phoneticPr fontId="44"/>
  </si>
  <si>
    <t>精穀</t>
  </si>
  <si>
    <t>1113</t>
  </si>
  <si>
    <t>精穀・製粉</t>
  </si>
  <si>
    <t>111</t>
    <phoneticPr fontId="8"/>
  </si>
  <si>
    <t>（続き）食料品</t>
    <rPh sb="1" eb="2">
      <t>ツヅ</t>
    </rPh>
    <rPh sb="4" eb="7">
      <t>ショクリョウヒン</t>
    </rPh>
    <phoneticPr fontId="44"/>
  </si>
  <si>
    <t>精米</t>
  </si>
  <si>
    <t>その他の精穀</t>
  </si>
  <si>
    <t>製粉</t>
  </si>
  <si>
    <t>小麦粉</t>
  </si>
  <si>
    <t>その他の製粉</t>
  </si>
  <si>
    <t>1114</t>
    <phoneticPr fontId="44"/>
  </si>
  <si>
    <t>1114</t>
  </si>
  <si>
    <t>めん類</t>
  </si>
  <si>
    <t>めん・パン・菓子類</t>
  </si>
  <si>
    <t>パン類</t>
  </si>
  <si>
    <t>菓子類</t>
  </si>
  <si>
    <t>1115</t>
    <phoneticPr fontId="44"/>
  </si>
  <si>
    <t>1115</t>
    <phoneticPr fontId="44"/>
  </si>
  <si>
    <t>農産保存食料品</t>
    <phoneticPr fontId="44"/>
  </si>
  <si>
    <t>1115</t>
  </si>
  <si>
    <t>農産保存食料品</t>
  </si>
  <si>
    <t>1116</t>
    <phoneticPr fontId="44"/>
  </si>
  <si>
    <t>砂糖</t>
    <phoneticPr fontId="44"/>
  </si>
  <si>
    <t>1116</t>
  </si>
  <si>
    <t>砂糖・油脂・調味料類</t>
  </si>
  <si>
    <t>精製糖</t>
  </si>
  <si>
    <t>1116</t>
    <phoneticPr fontId="44"/>
  </si>
  <si>
    <t>その他の砂糖・副産物</t>
  </si>
  <si>
    <t>でん粉</t>
  </si>
  <si>
    <t>1116</t>
    <phoneticPr fontId="44"/>
  </si>
  <si>
    <t>ぶどう糖・水あめ・異性化糖</t>
  </si>
  <si>
    <t>動植物油脂</t>
    <rPh sb="0" eb="1">
      <t>ウゴ</t>
    </rPh>
    <phoneticPr fontId="44"/>
  </si>
  <si>
    <t>植物油脂</t>
  </si>
  <si>
    <t>042</t>
    <phoneticPr fontId="44"/>
  </si>
  <si>
    <t>動物油脂</t>
    <rPh sb="0" eb="2">
      <t>ドウブツ</t>
    </rPh>
    <rPh sb="2" eb="4">
      <t>ユシ</t>
    </rPh>
    <phoneticPr fontId="44"/>
  </si>
  <si>
    <t>043</t>
    <phoneticPr fontId="44"/>
  </si>
  <si>
    <t>加工油脂</t>
  </si>
  <si>
    <t>044</t>
    <phoneticPr fontId="44"/>
  </si>
  <si>
    <t>植物原油かす</t>
  </si>
  <si>
    <t>05</t>
    <phoneticPr fontId="8"/>
  </si>
  <si>
    <t>051</t>
    <phoneticPr fontId="8"/>
  </si>
  <si>
    <t>調味料</t>
  </si>
  <si>
    <t>1119</t>
  </si>
  <si>
    <t>冷凍調理食品</t>
  </si>
  <si>
    <t>その他の食料品</t>
  </si>
  <si>
    <t>レトルト食品</t>
  </si>
  <si>
    <t>そう菜・すし・弁当</t>
  </si>
  <si>
    <t>1121</t>
  </si>
  <si>
    <t>清酒</t>
  </si>
  <si>
    <t>酒類</t>
  </si>
  <si>
    <t>112</t>
  </si>
  <si>
    <t>飲料</t>
  </si>
  <si>
    <t>ビール類</t>
    <rPh sb="3" eb="4">
      <t>ルイ</t>
    </rPh>
    <phoneticPr fontId="8"/>
  </si>
  <si>
    <t>03</t>
    <phoneticPr fontId="8"/>
  </si>
  <si>
    <t>031</t>
    <phoneticPr fontId="8"/>
  </si>
  <si>
    <t>ウイスキー類</t>
    <phoneticPr fontId="44"/>
  </si>
  <si>
    <t>その他の酒類</t>
  </si>
  <si>
    <t>1129</t>
  </si>
  <si>
    <t>茶・コーヒー</t>
  </si>
  <si>
    <t>その他の飲料</t>
  </si>
  <si>
    <t>021</t>
    <phoneticPr fontId="44"/>
  </si>
  <si>
    <t>清涼飲料</t>
  </si>
  <si>
    <t>製氷</t>
  </si>
  <si>
    <t>1131</t>
  </si>
  <si>
    <t>飼料</t>
  </si>
  <si>
    <t>飼料・有機質肥料（別掲を除く。）</t>
  </si>
  <si>
    <t>113</t>
  </si>
  <si>
    <t>有機質肥料（別掲を除く。）</t>
    <phoneticPr fontId="44"/>
  </si>
  <si>
    <t>1141</t>
  </si>
  <si>
    <t>たばこ</t>
  </si>
  <si>
    <t>114</t>
  </si>
  <si>
    <t>1511</t>
    <phoneticPr fontId="8"/>
  </si>
  <si>
    <t>1511</t>
  </si>
  <si>
    <t>紡績糸</t>
    <phoneticPr fontId="8"/>
  </si>
  <si>
    <t>紡績糸</t>
    <rPh sb="2" eb="3">
      <t>イト</t>
    </rPh>
    <phoneticPr fontId="44"/>
  </si>
  <si>
    <t>151</t>
  </si>
  <si>
    <t>繊維工業製品</t>
  </si>
  <si>
    <t>1512</t>
  </si>
  <si>
    <t>綿・スフ織物（合繊短繊維織物を含む。）</t>
    <phoneticPr fontId="44"/>
  </si>
  <si>
    <t>織物</t>
  </si>
  <si>
    <t>絹・人絹織物（合繊長繊維織物を含む。）</t>
    <phoneticPr fontId="44"/>
  </si>
  <si>
    <t>09</t>
    <phoneticPr fontId="44"/>
  </si>
  <si>
    <t>その他の織物</t>
    <phoneticPr fontId="44"/>
  </si>
  <si>
    <t>1513</t>
  </si>
  <si>
    <t>ニット生地</t>
  </si>
  <si>
    <t>1514</t>
  </si>
  <si>
    <t>染色整理</t>
  </si>
  <si>
    <t>1519</t>
    <phoneticPr fontId="8"/>
  </si>
  <si>
    <t>09</t>
    <phoneticPr fontId="8"/>
  </si>
  <si>
    <t>その他の繊維工業製品</t>
  </si>
  <si>
    <t>1519</t>
  </si>
  <si>
    <t>091</t>
    <phoneticPr fontId="8"/>
  </si>
  <si>
    <t>綱・網</t>
  </si>
  <si>
    <t>他に分類されない繊維工業製品</t>
    <rPh sb="0" eb="1">
      <t>タ</t>
    </rPh>
    <rPh sb="2" eb="4">
      <t>ブンルイ</t>
    </rPh>
    <rPh sb="8" eb="10">
      <t>センイ</t>
    </rPh>
    <rPh sb="10" eb="12">
      <t>コウギョウ</t>
    </rPh>
    <rPh sb="12" eb="14">
      <t>セイヒン</t>
    </rPh>
    <phoneticPr fontId="8"/>
  </si>
  <si>
    <t>1521</t>
  </si>
  <si>
    <t>織物製衣服</t>
  </si>
  <si>
    <t>織物製・ニット製衣服</t>
  </si>
  <si>
    <t>152</t>
  </si>
  <si>
    <t>衣服・その他の繊維既製品</t>
  </si>
  <si>
    <t>021</t>
    <phoneticPr fontId="8"/>
  </si>
  <si>
    <t>ニット製衣服</t>
  </si>
  <si>
    <t>1522</t>
  </si>
  <si>
    <t>09</t>
    <phoneticPr fontId="8"/>
  </si>
  <si>
    <t>099</t>
    <phoneticPr fontId="8"/>
  </si>
  <si>
    <t>その他の衣服・身の回り品</t>
  </si>
  <si>
    <t>1529</t>
  </si>
  <si>
    <t>寝具</t>
  </si>
  <si>
    <t>その他の繊維既製品</t>
  </si>
  <si>
    <t>1529</t>
    <phoneticPr fontId="8"/>
  </si>
  <si>
    <t>1529</t>
    <phoneticPr fontId="8"/>
  </si>
  <si>
    <t>じゅうたん・床敷物</t>
  </si>
  <si>
    <t>1529</t>
    <phoneticPr fontId="8"/>
  </si>
  <si>
    <t>09</t>
    <phoneticPr fontId="8"/>
  </si>
  <si>
    <t>1529</t>
    <phoneticPr fontId="8"/>
  </si>
  <si>
    <t>繊維製衛生材料</t>
    <phoneticPr fontId="8"/>
  </si>
  <si>
    <t>他に分類されない繊維既製品</t>
    <rPh sb="0" eb="1">
      <t>タ</t>
    </rPh>
    <rPh sb="2" eb="4">
      <t>ブンルイ</t>
    </rPh>
    <rPh sb="8" eb="10">
      <t>センイ</t>
    </rPh>
    <rPh sb="10" eb="13">
      <t>キセイヒン</t>
    </rPh>
    <phoneticPr fontId="8"/>
  </si>
  <si>
    <t>1611</t>
  </si>
  <si>
    <t>製材</t>
  </si>
  <si>
    <t>木材</t>
  </si>
  <si>
    <t>161</t>
  </si>
  <si>
    <t>木材・木製品</t>
  </si>
  <si>
    <t>合板・集成材</t>
    <rPh sb="3" eb="6">
      <t>シュウセイザイ</t>
    </rPh>
    <phoneticPr fontId="44"/>
  </si>
  <si>
    <t>木材チップ</t>
  </si>
  <si>
    <t>1619</t>
  </si>
  <si>
    <t>その他の木製品</t>
  </si>
  <si>
    <t>建設用木製品</t>
  </si>
  <si>
    <t>他に分類されない木製品</t>
    <rPh sb="0" eb="1">
      <t>タ</t>
    </rPh>
    <rPh sb="2" eb="4">
      <t>ブンルイ</t>
    </rPh>
    <rPh sb="8" eb="11">
      <t>モクセイヒン</t>
    </rPh>
    <phoneticPr fontId="44"/>
  </si>
  <si>
    <t>1621</t>
    <phoneticPr fontId="8"/>
  </si>
  <si>
    <t>1621</t>
    <phoneticPr fontId="8"/>
  </si>
  <si>
    <t>木製家具</t>
    <phoneticPr fontId="8"/>
  </si>
  <si>
    <t>1621</t>
  </si>
  <si>
    <t>家具・装備品</t>
  </si>
  <si>
    <t>162</t>
  </si>
  <si>
    <t>1621</t>
    <phoneticPr fontId="8"/>
  </si>
  <si>
    <t>02</t>
    <phoneticPr fontId="8"/>
  </si>
  <si>
    <t>金属製家具</t>
    <phoneticPr fontId="8"/>
  </si>
  <si>
    <t>1621</t>
    <phoneticPr fontId="8"/>
  </si>
  <si>
    <t>03</t>
    <phoneticPr fontId="8"/>
  </si>
  <si>
    <t>031</t>
    <phoneticPr fontId="8"/>
  </si>
  <si>
    <t>木製建具</t>
  </si>
  <si>
    <t>099</t>
    <phoneticPr fontId="8"/>
  </si>
  <si>
    <t>その他の家具・装備品</t>
    <rPh sb="2" eb="3">
      <t>タ</t>
    </rPh>
    <phoneticPr fontId="8"/>
  </si>
  <si>
    <t>1631</t>
    <phoneticPr fontId="8"/>
  </si>
  <si>
    <t>1631</t>
    <phoneticPr fontId="8"/>
  </si>
  <si>
    <t>パルプ</t>
  </si>
  <si>
    <t>1631</t>
  </si>
  <si>
    <t>163</t>
  </si>
  <si>
    <t>パルプ・紙・板紙・加工紙</t>
  </si>
  <si>
    <t>1631</t>
    <phoneticPr fontId="8"/>
  </si>
  <si>
    <t>021P</t>
    <phoneticPr fontId="8"/>
  </si>
  <si>
    <t>古紙</t>
  </si>
  <si>
    <t>1632</t>
    <phoneticPr fontId="8"/>
  </si>
  <si>
    <t>1632</t>
    <phoneticPr fontId="8"/>
  </si>
  <si>
    <t>洋紙・和紙</t>
  </si>
  <si>
    <t>1632</t>
  </si>
  <si>
    <t>紙・板紙</t>
  </si>
  <si>
    <t>1632</t>
    <phoneticPr fontId="8"/>
  </si>
  <si>
    <t>1632</t>
    <phoneticPr fontId="8"/>
  </si>
  <si>
    <t>板紙</t>
  </si>
  <si>
    <t>1633</t>
    <phoneticPr fontId="8"/>
  </si>
  <si>
    <t>段ボール</t>
  </si>
  <si>
    <t>1633</t>
    <phoneticPr fontId="8"/>
  </si>
  <si>
    <t>加工紙</t>
    <rPh sb="0" eb="2">
      <t>カコウ</t>
    </rPh>
    <rPh sb="2" eb="3">
      <t>カミ</t>
    </rPh>
    <phoneticPr fontId="44"/>
  </si>
  <si>
    <t>1633</t>
    <phoneticPr fontId="8"/>
  </si>
  <si>
    <t>1633</t>
    <phoneticPr fontId="8"/>
  </si>
  <si>
    <t>塗工紙・建設用加工紙</t>
  </si>
  <si>
    <t>1641</t>
    <phoneticPr fontId="8"/>
  </si>
  <si>
    <t>1641</t>
    <phoneticPr fontId="8"/>
  </si>
  <si>
    <t>段ボール箱</t>
  </si>
  <si>
    <t>1641</t>
  </si>
  <si>
    <t>紙製容器</t>
  </si>
  <si>
    <t>164</t>
  </si>
  <si>
    <t>紙加工品</t>
  </si>
  <si>
    <t>1641</t>
    <phoneticPr fontId="8"/>
  </si>
  <si>
    <t>1641</t>
    <phoneticPr fontId="8"/>
  </si>
  <si>
    <t>その他の紙製容器</t>
  </si>
  <si>
    <t>1649</t>
    <phoneticPr fontId="44"/>
  </si>
  <si>
    <t>01</t>
    <phoneticPr fontId="44"/>
  </si>
  <si>
    <t>1649</t>
    <phoneticPr fontId="8"/>
  </si>
  <si>
    <t>紙製衛生材料・用品</t>
    <phoneticPr fontId="44"/>
  </si>
  <si>
    <t>1649</t>
  </si>
  <si>
    <t>その他の紙加工品</t>
  </si>
  <si>
    <t>1649</t>
    <phoneticPr fontId="44"/>
  </si>
  <si>
    <t>09</t>
    <phoneticPr fontId="44"/>
  </si>
  <si>
    <t>その他のパルプ・紙・紙加工品</t>
    <rPh sb="2" eb="3">
      <t>タ</t>
    </rPh>
    <rPh sb="8" eb="9">
      <t>カミ</t>
    </rPh>
    <rPh sb="10" eb="11">
      <t>カミ</t>
    </rPh>
    <rPh sb="11" eb="14">
      <t>カコウヒン</t>
    </rPh>
    <phoneticPr fontId="8"/>
  </si>
  <si>
    <t>1911</t>
  </si>
  <si>
    <t>印刷・製版・製本</t>
  </si>
  <si>
    <t>191</t>
  </si>
  <si>
    <t>39</t>
    <phoneticPr fontId="8"/>
  </si>
  <si>
    <t>その他の製造工業製品（１／３）</t>
    <phoneticPr fontId="8"/>
  </si>
  <si>
    <t>2011</t>
  </si>
  <si>
    <t>化学肥料</t>
  </si>
  <si>
    <t>201</t>
  </si>
  <si>
    <t>2021</t>
  </si>
  <si>
    <t>ソーダ工業製品</t>
  </si>
  <si>
    <t>202</t>
  </si>
  <si>
    <t>無機化学工業製品</t>
  </si>
  <si>
    <t>ソーダ灰</t>
  </si>
  <si>
    <t>か性ソーダ</t>
  </si>
  <si>
    <t>液体塩素</t>
  </si>
  <si>
    <t>その他のソーダ工業製品</t>
  </si>
  <si>
    <t>2029</t>
  </si>
  <si>
    <t>無機顔料</t>
  </si>
  <si>
    <t>その他の無機化学工業製品</t>
  </si>
  <si>
    <t>（続き）無機化学工業製品</t>
    <rPh sb="1" eb="2">
      <t>ツヅ</t>
    </rPh>
    <phoneticPr fontId="44"/>
  </si>
  <si>
    <t>酸化チタン</t>
  </si>
  <si>
    <t>カーボンブラック</t>
  </si>
  <si>
    <t>その他の無機顔料</t>
  </si>
  <si>
    <t>圧縮ガス・液化ガス</t>
  </si>
  <si>
    <t>塩</t>
  </si>
  <si>
    <t>原塩</t>
  </si>
  <si>
    <t>032</t>
  </si>
  <si>
    <t>2031</t>
  </si>
  <si>
    <t>石油化学基礎製品</t>
  </si>
  <si>
    <t>石油化学系基礎製品</t>
    <phoneticPr fontId="44"/>
  </si>
  <si>
    <t>203</t>
  </si>
  <si>
    <t>石油化学系基礎製品</t>
    <phoneticPr fontId="44"/>
  </si>
  <si>
    <t>エチレン</t>
  </si>
  <si>
    <t>プロピレン</t>
  </si>
  <si>
    <t>その他の石油化学基礎製品</t>
  </si>
  <si>
    <t>石油化学系芳香族製品</t>
  </si>
  <si>
    <t>純ベンゼン</t>
  </si>
  <si>
    <t>純トルエン</t>
  </si>
  <si>
    <t>023</t>
  </si>
  <si>
    <t>キシレン</t>
  </si>
  <si>
    <t>その他の石油化学系芳香族製品</t>
  </si>
  <si>
    <t>2041</t>
  </si>
  <si>
    <t>脂肪族中間物</t>
  </si>
  <si>
    <t>脂肪族中間物・環式中間物・合成染料・有機顔料</t>
    <phoneticPr fontId="44"/>
  </si>
  <si>
    <t>204</t>
  </si>
  <si>
    <t>有機化学工業製品（石油化学系基礎製品・合成樹脂を除く。）</t>
    <phoneticPr fontId="44"/>
  </si>
  <si>
    <t>合成オクタノール・ブタノール</t>
    <phoneticPr fontId="44"/>
  </si>
  <si>
    <t>酢酸</t>
  </si>
  <si>
    <t>二塩化エチレン</t>
  </si>
  <si>
    <t>アクリロニトリル</t>
  </si>
  <si>
    <t>エチレングリコール</t>
  </si>
  <si>
    <t>016</t>
  </si>
  <si>
    <t>酢酸ビニルモノマー</t>
  </si>
  <si>
    <t>その他の脂肪族中間物</t>
  </si>
  <si>
    <t>2041</t>
    <phoneticPr fontId="8"/>
  </si>
  <si>
    <t>環式中間物・合成染料・有機顔料</t>
    <rPh sb="6" eb="8">
      <t>ゴウセイ</t>
    </rPh>
    <rPh sb="8" eb="10">
      <t>センリョウ</t>
    </rPh>
    <rPh sb="11" eb="13">
      <t>ユウキ</t>
    </rPh>
    <rPh sb="13" eb="15">
      <t>ガンリョウ</t>
    </rPh>
    <phoneticPr fontId="44"/>
  </si>
  <si>
    <t>合成染料・有機顔料</t>
    <rPh sb="5" eb="7">
      <t>ユウキ</t>
    </rPh>
    <rPh sb="7" eb="9">
      <t>ガンリョウ</t>
    </rPh>
    <phoneticPr fontId="8"/>
  </si>
  <si>
    <t>スチレンモノマー</t>
  </si>
  <si>
    <t>合成石炭酸</t>
  </si>
  <si>
    <t>024</t>
  </si>
  <si>
    <t>テレフタル酸・ジメチルテレフタレート</t>
  </si>
  <si>
    <t>025</t>
    <phoneticPr fontId="44"/>
  </si>
  <si>
    <t>カプロラクタム</t>
  </si>
  <si>
    <t>その他の環式中間物</t>
  </si>
  <si>
    <t>2042</t>
    <phoneticPr fontId="8"/>
  </si>
  <si>
    <t>2042</t>
    <phoneticPr fontId="8"/>
  </si>
  <si>
    <t>合成ゴム</t>
  </si>
  <si>
    <t>2042</t>
  </si>
  <si>
    <t>2049</t>
    <phoneticPr fontId="8"/>
  </si>
  <si>
    <t>2049</t>
    <phoneticPr fontId="8"/>
  </si>
  <si>
    <t>メタン誘導品</t>
  </si>
  <si>
    <t>2049</t>
  </si>
  <si>
    <t>その他の有機化学工業製品</t>
  </si>
  <si>
    <t>2049</t>
    <phoneticPr fontId="8"/>
  </si>
  <si>
    <t>02</t>
    <phoneticPr fontId="8"/>
  </si>
  <si>
    <t>021</t>
    <phoneticPr fontId="8"/>
  </si>
  <si>
    <t>可塑剤</t>
  </si>
  <si>
    <t>2049</t>
    <phoneticPr fontId="8"/>
  </si>
  <si>
    <t>2051</t>
    <phoneticPr fontId="8"/>
  </si>
  <si>
    <t>熱硬化性樹脂</t>
  </si>
  <si>
    <t>2051</t>
  </si>
  <si>
    <t>合成樹脂</t>
  </si>
  <si>
    <t>205</t>
  </si>
  <si>
    <t>熱可塑性樹脂</t>
  </si>
  <si>
    <t>2051</t>
    <phoneticPr fontId="8"/>
  </si>
  <si>
    <t>ポリエチレン（低密度）</t>
  </si>
  <si>
    <t>ポリエチレン（高密度）</t>
  </si>
  <si>
    <t>ポリスチレン</t>
  </si>
  <si>
    <t>ポリプロピレン</t>
  </si>
  <si>
    <t>025</t>
  </si>
  <si>
    <t>塩化ビニル樹脂</t>
  </si>
  <si>
    <t>高機能性樹脂</t>
  </si>
  <si>
    <t>その他の合成樹脂</t>
  </si>
  <si>
    <t>2061</t>
    <phoneticPr fontId="8"/>
  </si>
  <si>
    <t>化学繊維</t>
    <rPh sb="0" eb="2">
      <t>カガク</t>
    </rPh>
    <rPh sb="2" eb="4">
      <t>センイ</t>
    </rPh>
    <phoneticPr fontId="44"/>
  </si>
  <si>
    <t>2061</t>
  </si>
  <si>
    <t>化学繊維</t>
  </si>
  <si>
    <t>206</t>
  </si>
  <si>
    <t>レーヨン・アセテート</t>
  </si>
  <si>
    <t>合成繊維</t>
    <rPh sb="0" eb="2">
      <t>ゴウセイ</t>
    </rPh>
    <rPh sb="2" eb="4">
      <t>センイ</t>
    </rPh>
    <phoneticPr fontId="44"/>
  </si>
  <si>
    <t>2071</t>
    <phoneticPr fontId="8"/>
  </si>
  <si>
    <t>2071</t>
    <phoneticPr fontId="8"/>
  </si>
  <si>
    <t>医薬品</t>
  </si>
  <si>
    <t>2071</t>
  </si>
  <si>
    <t>207</t>
  </si>
  <si>
    <t>2081</t>
    <phoneticPr fontId="8"/>
  </si>
  <si>
    <t>油脂加工製品・界面活性剤</t>
    <phoneticPr fontId="8"/>
  </si>
  <si>
    <t>2081</t>
  </si>
  <si>
    <t>油脂加工製品・界面活性剤</t>
  </si>
  <si>
    <t>208</t>
  </si>
  <si>
    <t>化学最終製品（医薬品を除く。）</t>
  </si>
  <si>
    <t>2081</t>
    <phoneticPr fontId="8"/>
  </si>
  <si>
    <t>011</t>
    <phoneticPr fontId="8"/>
  </si>
  <si>
    <t>油脂加工製品</t>
    <phoneticPr fontId="8"/>
  </si>
  <si>
    <t>012</t>
    <phoneticPr fontId="8"/>
  </si>
  <si>
    <t>石けん・合成洗剤</t>
  </si>
  <si>
    <t>013</t>
    <phoneticPr fontId="8"/>
  </si>
  <si>
    <t>界面活性剤（石けん・合成洗剤を除く。）</t>
    <phoneticPr fontId="44"/>
  </si>
  <si>
    <t>2082</t>
    <phoneticPr fontId="44"/>
  </si>
  <si>
    <t>01</t>
    <phoneticPr fontId="44"/>
  </si>
  <si>
    <t>011</t>
    <phoneticPr fontId="44"/>
  </si>
  <si>
    <t>化粧品・歯磨</t>
  </si>
  <si>
    <t>2082</t>
  </si>
  <si>
    <t>2083</t>
    <phoneticPr fontId="8"/>
  </si>
  <si>
    <t>塗料</t>
  </si>
  <si>
    <t>2083</t>
  </si>
  <si>
    <t>塗料・印刷インキ</t>
  </si>
  <si>
    <t>2083</t>
    <phoneticPr fontId="8"/>
  </si>
  <si>
    <t>印刷インキ</t>
    <phoneticPr fontId="8"/>
  </si>
  <si>
    <t>2084</t>
    <phoneticPr fontId="8"/>
  </si>
  <si>
    <t>2084</t>
    <phoneticPr fontId="8"/>
  </si>
  <si>
    <t>農薬</t>
  </si>
  <si>
    <t>2084</t>
  </si>
  <si>
    <t>2089</t>
    <phoneticPr fontId="8"/>
  </si>
  <si>
    <t>2089</t>
    <phoneticPr fontId="8"/>
  </si>
  <si>
    <t>ゼラチン・接着剤</t>
  </si>
  <si>
    <t>2089</t>
  </si>
  <si>
    <t>その他の化学最終製品</t>
  </si>
  <si>
    <t>02</t>
    <phoneticPr fontId="44"/>
  </si>
  <si>
    <t>2089</t>
    <phoneticPr fontId="8"/>
  </si>
  <si>
    <t>写真感光材料</t>
  </si>
  <si>
    <t>09</t>
    <phoneticPr fontId="44"/>
  </si>
  <si>
    <t>触媒</t>
  </si>
  <si>
    <t>2089</t>
    <phoneticPr fontId="8"/>
  </si>
  <si>
    <t>他に分類されない化学最終製品</t>
    <rPh sb="0" eb="1">
      <t>タ</t>
    </rPh>
    <rPh sb="2" eb="4">
      <t>ブンルイ</t>
    </rPh>
    <rPh sb="8" eb="10">
      <t>カガク</t>
    </rPh>
    <rPh sb="10" eb="12">
      <t>サイシュウ</t>
    </rPh>
    <rPh sb="12" eb="14">
      <t>セイヒン</t>
    </rPh>
    <phoneticPr fontId="44"/>
  </si>
  <si>
    <t>2111</t>
  </si>
  <si>
    <t>石油製品</t>
  </si>
  <si>
    <t>211</t>
  </si>
  <si>
    <t>ガソリン</t>
    <phoneticPr fontId="8"/>
  </si>
  <si>
    <t>ジェット燃料油</t>
  </si>
  <si>
    <t>灯油</t>
  </si>
  <si>
    <t>軽油</t>
  </si>
  <si>
    <t>Ａ重油</t>
  </si>
  <si>
    <t>Ｂ重油・Ｃ重油</t>
  </si>
  <si>
    <t>ナフサ</t>
  </si>
  <si>
    <t>018</t>
  </si>
  <si>
    <t>液化石油ガス</t>
  </si>
  <si>
    <t>その他の石油製品</t>
  </si>
  <si>
    <t>2121</t>
  </si>
  <si>
    <t>石炭製品</t>
  </si>
  <si>
    <t>212</t>
  </si>
  <si>
    <t>コークス</t>
  </si>
  <si>
    <t>その他の石炭製品</t>
  </si>
  <si>
    <t>舗装材料</t>
  </si>
  <si>
    <t>2211</t>
  </si>
  <si>
    <t>プラスチック製品</t>
  </si>
  <si>
    <t>221</t>
  </si>
  <si>
    <t>プラスチック・ゴム製品</t>
    <phoneticPr fontId="44"/>
  </si>
  <si>
    <t>プラスチックフィルム・シート</t>
  </si>
  <si>
    <t>プラスチック板・管・棒</t>
  </si>
  <si>
    <t>プラスチック発泡製品</t>
  </si>
  <si>
    <t>工業用プラスチック製品</t>
  </si>
  <si>
    <t>強化プラスチック製品</t>
  </si>
  <si>
    <t>プラスチック製容器</t>
  </si>
  <si>
    <t>プラスチック製日用雑貨・食卓用品</t>
  </si>
  <si>
    <t>その他のプラスチック製品</t>
  </si>
  <si>
    <t>2221</t>
    <phoneticPr fontId="8"/>
  </si>
  <si>
    <t>タイヤ・チューブ</t>
  </si>
  <si>
    <t>2221</t>
  </si>
  <si>
    <t>222</t>
  </si>
  <si>
    <t>ゴム製品</t>
  </si>
  <si>
    <t>2229</t>
    <phoneticPr fontId="8"/>
  </si>
  <si>
    <t>その他のゴム製品</t>
  </si>
  <si>
    <t>2229</t>
  </si>
  <si>
    <t>2229</t>
    <phoneticPr fontId="44"/>
  </si>
  <si>
    <t>091</t>
    <phoneticPr fontId="44"/>
  </si>
  <si>
    <t>ゴム製・プラスチック製履物</t>
  </si>
  <si>
    <t>099</t>
    <phoneticPr fontId="44"/>
  </si>
  <si>
    <t>他に分類されないゴム製品</t>
    <rPh sb="0" eb="1">
      <t>ホカ</t>
    </rPh>
    <rPh sb="2" eb="4">
      <t>ブンルイ</t>
    </rPh>
    <rPh sb="10" eb="12">
      <t>セイヒン</t>
    </rPh>
    <phoneticPr fontId="44"/>
  </si>
  <si>
    <t>2311</t>
    <phoneticPr fontId="8"/>
  </si>
  <si>
    <t>2311</t>
    <phoneticPr fontId="8"/>
  </si>
  <si>
    <t>革製履物</t>
  </si>
  <si>
    <t>2311</t>
  </si>
  <si>
    <t>231</t>
  </si>
  <si>
    <t>なめし革・革製品・毛皮</t>
    <phoneticPr fontId="44"/>
  </si>
  <si>
    <t>その他の製造工業製品（２／３）</t>
    <phoneticPr fontId="8"/>
  </si>
  <si>
    <t>2312</t>
    <phoneticPr fontId="44"/>
  </si>
  <si>
    <t>01</t>
    <phoneticPr fontId="44"/>
  </si>
  <si>
    <t>なめし革・革製品・毛皮（革製履物を除く。）</t>
    <phoneticPr fontId="44"/>
  </si>
  <si>
    <t>2312</t>
  </si>
  <si>
    <t>なめし革・革製品・毛皮（革製履物を除く。）</t>
    <phoneticPr fontId="44"/>
  </si>
  <si>
    <t>製革・毛皮</t>
  </si>
  <si>
    <t>012</t>
    <phoneticPr fontId="44"/>
  </si>
  <si>
    <t>かばん・袋物・その他の革製品</t>
  </si>
  <si>
    <t>2511</t>
  </si>
  <si>
    <t>板ガラス・安全ガラス</t>
  </si>
  <si>
    <t>ガラス・ガラス製品</t>
  </si>
  <si>
    <t>251</t>
  </si>
  <si>
    <t>板ガラス</t>
  </si>
  <si>
    <t>安全ガラス・複層ガラス</t>
  </si>
  <si>
    <t>2511</t>
    <phoneticPr fontId="8"/>
  </si>
  <si>
    <t>2511</t>
    <phoneticPr fontId="8"/>
  </si>
  <si>
    <t>021</t>
    <phoneticPr fontId="8"/>
  </si>
  <si>
    <t>ガラス繊維・同製品</t>
  </si>
  <si>
    <t>2511</t>
    <phoneticPr fontId="8"/>
  </si>
  <si>
    <t>その他のガラス製品</t>
  </si>
  <si>
    <t>ガラス製加工素材</t>
  </si>
  <si>
    <t>2511</t>
    <phoneticPr fontId="8"/>
  </si>
  <si>
    <t>他に分類されないガラス製品</t>
    <rPh sb="0" eb="1">
      <t>タ</t>
    </rPh>
    <rPh sb="2" eb="4">
      <t>ブンルイ</t>
    </rPh>
    <rPh sb="11" eb="13">
      <t>セイヒン</t>
    </rPh>
    <phoneticPr fontId="44"/>
  </si>
  <si>
    <t>2521</t>
  </si>
  <si>
    <t>セメント</t>
  </si>
  <si>
    <t>セメント・セメント製品</t>
  </si>
  <si>
    <t>252</t>
  </si>
  <si>
    <t>2521</t>
    <phoneticPr fontId="8"/>
  </si>
  <si>
    <t>02</t>
    <phoneticPr fontId="8"/>
  </si>
  <si>
    <t>021</t>
    <phoneticPr fontId="8"/>
  </si>
  <si>
    <t>生コンクリート</t>
  </si>
  <si>
    <t>2521</t>
    <phoneticPr fontId="8"/>
  </si>
  <si>
    <t>03</t>
    <phoneticPr fontId="8"/>
  </si>
  <si>
    <t>2521</t>
    <phoneticPr fontId="8"/>
  </si>
  <si>
    <t>031</t>
    <phoneticPr fontId="8"/>
  </si>
  <si>
    <t>セメント製品</t>
  </si>
  <si>
    <t>2531</t>
  </si>
  <si>
    <t>陶磁器</t>
  </si>
  <si>
    <t>253</t>
  </si>
  <si>
    <t>建設用陶磁器</t>
  </si>
  <si>
    <t>工業用陶磁器</t>
  </si>
  <si>
    <t>日用陶磁器</t>
  </si>
  <si>
    <t>2591</t>
    <phoneticPr fontId="8"/>
  </si>
  <si>
    <t>2591</t>
    <phoneticPr fontId="8"/>
  </si>
  <si>
    <t>耐火物</t>
  </si>
  <si>
    <t>2591</t>
  </si>
  <si>
    <t>建設用土石製品</t>
  </si>
  <si>
    <t>259</t>
  </si>
  <si>
    <t>その他の窯業・土石製品</t>
  </si>
  <si>
    <t>2591</t>
    <phoneticPr fontId="8"/>
  </si>
  <si>
    <t>2591</t>
    <phoneticPr fontId="8"/>
  </si>
  <si>
    <t>099</t>
    <phoneticPr fontId="8"/>
  </si>
  <si>
    <t>その他の建設用土石製品</t>
  </si>
  <si>
    <t>2599</t>
  </si>
  <si>
    <t>01</t>
    <phoneticPr fontId="8"/>
  </si>
  <si>
    <t>011</t>
    <phoneticPr fontId="8"/>
  </si>
  <si>
    <t>炭素・黒鉛製品</t>
    <phoneticPr fontId="44"/>
  </si>
  <si>
    <t>02</t>
    <phoneticPr fontId="8"/>
  </si>
  <si>
    <t>研磨材</t>
  </si>
  <si>
    <t>2611</t>
  </si>
  <si>
    <t>銑鉄</t>
  </si>
  <si>
    <t>銑鉄・粗鋼</t>
  </si>
  <si>
    <t>261</t>
  </si>
  <si>
    <t>フェロアロイ</t>
  </si>
  <si>
    <t>粗鋼（転炉）</t>
  </si>
  <si>
    <t>粗鋼（電気炉）</t>
  </si>
  <si>
    <t>2612</t>
  </si>
  <si>
    <t>011P</t>
  </si>
  <si>
    <t>鉄屑</t>
    <phoneticPr fontId="44"/>
  </si>
  <si>
    <t>2612</t>
    <phoneticPr fontId="8"/>
  </si>
  <si>
    <t>鉄屑</t>
    <phoneticPr fontId="44"/>
  </si>
  <si>
    <t>2621</t>
  </si>
  <si>
    <t>熱間圧延鋼材</t>
  </si>
  <si>
    <t>262</t>
  </si>
  <si>
    <t>鋼材</t>
  </si>
  <si>
    <t>普通鋼形鋼</t>
  </si>
  <si>
    <t>普通鋼鋼板</t>
  </si>
  <si>
    <t>普通鋼鋼帯</t>
  </si>
  <si>
    <t>普通鋼小棒</t>
  </si>
  <si>
    <t>その他の普通鋼熱間圧延鋼材</t>
  </si>
  <si>
    <t>特殊鋼熱間圧延鋼材</t>
  </si>
  <si>
    <t>2622</t>
  </si>
  <si>
    <t>鋼管</t>
  </si>
  <si>
    <t>普通鋼鋼管</t>
  </si>
  <si>
    <t>特殊鋼鋼管</t>
  </si>
  <si>
    <t>2623</t>
  </si>
  <si>
    <t>冷間仕上鋼材</t>
  </si>
  <si>
    <t>冷延・めっき鋼材</t>
  </si>
  <si>
    <t>普通鋼冷間仕上鋼材</t>
    <rPh sb="0" eb="2">
      <t>フツウ</t>
    </rPh>
    <rPh sb="2" eb="3">
      <t>コウ</t>
    </rPh>
    <rPh sb="3" eb="5">
      <t>レイカン</t>
    </rPh>
    <phoneticPr fontId="8"/>
  </si>
  <si>
    <t>2623</t>
    <phoneticPr fontId="8"/>
  </si>
  <si>
    <t>012</t>
    <phoneticPr fontId="8"/>
  </si>
  <si>
    <t>特殊鋼冷間仕上鋼材</t>
    <rPh sb="0" eb="2">
      <t>トクシュ</t>
    </rPh>
    <rPh sb="2" eb="3">
      <t>コウ</t>
    </rPh>
    <phoneticPr fontId="8"/>
  </si>
  <si>
    <t>めっき鋼材</t>
  </si>
  <si>
    <t>2631</t>
  </si>
  <si>
    <t>鋳鍛鋼</t>
  </si>
  <si>
    <t>鋳鍛造品（鉄）</t>
    <phoneticPr fontId="44"/>
  </si>
  <si>
    <t>263</t>
  </si>
  <si>
    <t>鋳鍛造品（鉄）</t>
    <phoneticPr fontId="44"/>
  </si>
  <si>
    <t>鍛鋼</t>
  </si>
  <si>
    <t>鋳鋼</t>
  </si>
  <si>
    <t>鋳鉄管</t>
  </si>
  <si>
    <t>鋳鉄品・鍛工品（鉄）</t>
    <phoneticPr fontId="44"/>
  </si>
  <si>
    <t>鋳鉄品</t>
  </si>
  <si>
    <t>鍛工品（鉄）</t>
  </si>
  <si>
    <t>2699</t>
    <phoneticPr fontId="8"/>
  </si>
  <si>
    <t>2699</t>
    <phoneticPr fontId="8"/>
  </si>
  <si>
    <t>鉄鋼シャースリット業</t>
  </si>
  <si>
    <t>2699</t>
  </si>
  <si>
    <t>その他の鉄鋼製品</t>
  </si>
  <si>
    <t>269</t>
  </si>
  <si>
    <t>2699</t>
    <phoneticPr fontId="8"/>
  </si>
  <si>
    <t>2699</t>
    <phoneticPr fontId="8"/>
  </si>
  <si>
    <t>2711</t>
  </si>
  <si>
    <t>銅</t>
  </si>
  <si>
    <t>非鉄金属製錬・精製</t>
  </si>
  <si>
    <t>271</t>
  </si>
  <si>
    <t>鉛・亜鉛（再生を含む。）</t>
    <phoneticPr fontId="44"/>
  </si>
  <si>
    <t>アルミニウム（再生を含む。）</t>
    <phoneticPr fontId="44"/>
  </si>
  <si>
    <t>その他の非鉄金属地金</t>
  </si>
  <si>
    <t>2712</t>
  </si>
  <si>
    <t>011P</t>
    <phoneticPr fontId="8"/>
  </si>
  <si>
    <t>非鉄金属屑</t>
  </si>
  <si>
    <t>2712</t>
    <phoneticPr fontId="8"/>
  </si>
  <si>
    <t>2721</t>
  </si>
  <si>
    <t>電線・ケーブル</t>
  </si>
  <si>
    <t>272</t>
  </si>
  <si>
    <t>非鉄金属加工製品</t>
  </si>
  <si>
    <t>光ファイバケーブル</t>
  </si>
  <si>
    <t>2729</t>
    <phoneticPr fontId="8"/>
  </si>
  <si>
    <t>伸銅品</t>
  </si>
  <si>
    <t>2729</t>
  </si>
  <si>
    <t>その他の非鉄金属製品</t>
  </si>
  <si>
    <t>2729</t>
    <phoneticPr fontId="8"/>
  </si>
  <si>
    <t>アルミ圧延製品</t>
  </si>
  <si>
    <t>非鉄金属素形材</t>
  </si>
  <si>
    <t>2729</t>
    <phoneticPr fontId="8"/>
  </si>
  <si>
    <t>核燃料</t>
  </si>
  <si>
    <t>2729</t>
    <phoneticPr fontId="8"/>
  </si>
  <si>
    <t>2811</t>
  </si>
  <si>
    <t>建設用金属製品</t>
  </si>
  <si>
    <t>281</t>
  </si>
  <si>
    <t>建設用・建築用金属製品</t>
    <phoneticPr fontId="44"/>
  </si>
  <si>
    <t>2812</t>
  </si>
  <si>
    <t>建築用金属製品</t>
  </si>
  <si>
    <t>2891</t>
  </si>
  <si>
    <t>ガス・石油機器・暖房・調理装置</t>
    <rPh sb="8" eb="10">
      <t>ダンボウ</t>
    </rPh>
    <rPh sb="11" eb="13">
      <t>チョウリ</t>
    </rPh>
    <rPh sb="13" eb="15">
      <t>ソウチ</t>
    </rPh>
    <phoneticPr fontId="8"/>
  </si>
  <si>
    <t>ガス・石油機器・暖房・調理装置</t>
    <phoneticPr fontId="44"/>
  </si>
  <si>
    <t>289</t>
  </si>
  <si>
    <t>その他の金属製品</t>
  </si>
  <si>
    <t>2899</t>
  </si>
  <si>
    <t>ボルト・ナット・リベット・スプリング</t>
    <phoneticPr fontId="8"/>
  </si>
  <si>
    <t>金属製容器・製缶板金製品</t>
    <phoneticPr fontId="8"/>
  </si>
  <si>
    <t>配管工事附属品・粉末や金製品・道具類</t>
    <rPh sb="4" eb="6">
      <t>フゾク</t>
    </rPh>
    <phoneticPr fontId="8"/>
  </si>
  <si>
    <t>配管工事附属品</t>
    <rPh sb="4" eb="6">
      <t>フゾク</t>
    </rPh>
    <phoneticPr fontId="44"/>
  </si>
  <si>
    <t>粉末や金製品</t>
    <phoneticPr fontId="8"/>
  </si>
  <si>
    <t>033</t>
  </si>
  <si>
    <t>刃物・道具類</t>
    <phoneticPr fontId="8"/>
  </si>
  <si>
    <t>金属プレス製品</t>
  </si>
  <si>
    <t>金属線製品</t>
  </si>
  <si>
    <t>他に分類されない金属製品</t>
    <rPh sb="0" eb="1">
      <t>タ</t>
    </rPh>
    <rPh sb="2" eb="4">
      <t>ブンルイ</t>
    </rPh>
    <rPh sb="8" eb="10">
      <t>キンゾク</t>
    </rPh>
    <rPh sb="10" eb="12">
      <t>セイヒン</t>
    </rPh>
    <phoneticPr fontId="44"/>
  </si>
  <si>
    <t>2911</t>
    <phoneticPr fontId="8"/>
  </si>
  <si>
    <t>2911</t>
    <phoneticPr fontId="8"/>
  </si>
  <si>
    <t>ボイラ</t>
  </si>
  <si>
    <t>2911</t>
  </si>
  <si>
    <t>ボイラ・原動機</t>
  </si>
  <si>
    <t>291</t>
  </si>
  <si>
    <t>2911</t>
    <phoneticPr fontId="8"/>
  </si>
  <si>
    <t>2911</t>
    <phoneticPr fontId="8"/>
  </si>
  <si>
    <t>タービン</t>
  </si>
  <si>
    <t>2911</t>
    <phoneticPr fontId="8"/>
  </si>
  <si>
    <t>原動機</t>
  </si>
  <si>
    <t>2912</t>
    <phoneticPr fontId="8"/>
  </si>
  <si>
    <t>2912</t>
    <phoneticPr fontId="8"/>
  </si>
  <si>
    <t>ポンプ・圧縮機</t>
    <phoneticPr fontId="8"/>
  </si>
  <si>
    <t>2912</t>
  </si>
  <si>
    <t>ポンプ・圧縮機</t>
  </si>
  <si>
    <t>2913</t>
    <phoneticPr fontId="8"/>
  </si>
  <si>
    <t>2913</t>
    <phoneticPr fontId="8"/>
  </si>
  <si>
    <t>運搬機械</t>
  </si>
  <si>
    <t>2913</t>
  </si>
  <si>
    <t>2914</t>
    <phoneticPr fontId="8"/>
  </si>
  <si>
    <t>2914</t>
    <phoneticPr fontId="8"/>
  </si>
  <si>
    <t>冷凍機・温湿調整装置</t>
  </si>
  <si>
    <t>2914</t>
  </si>
  <si>
    <t>2919</t>
    <phoneticPr fontId="8"/>
  </si>
  <si>
    <t>01</t>
    <phoneticPr fontId="8"/>
  </si>
  <si>
    <t>2919</t>
    <phoneticPr fontId="8"/>
  </si>
  <si>
    <t>ベアリング</t>
  </si>
  <si>
    <t>2919</t>
  </si>
  <si>
    <t>その他のはん用機械</t>
  </si>
  <si>
    <t>2919</t>
    <phoneticPr fontId="8"/>
  </si>
  <si>
    <t>09</t>
    <phoneticPr fontId="8"/>
  </si>
  <si>
    <t>その他のはん用機械</t>
    <rPh sb="2" eb="3">
      <t>タ</t>
    </rPh>
    <rPh sb="6" eb="7">
      <t>ヨウ</t>
    </rPh>
    <rPh sb="7" eb="9">
      <t>キカイ</t>
    </rPh>
    <phoneticPr fontId="8"/>
  </si>
  <si>
    <t>091</t>
    <phoneticPr fontId="8"/>
  </si>
  <si>
    <t>動力伝導装置</t>
    <rPh sb="0" eb="2">
      <t>ドウリョク</t>
    </rPh>
    <rPh sb="2" eb="4">
      <t>デンドウ</t>
    </rPh>
    <rPh sb="4" eb="6">
      <t>ソウチ</t>
    </rPh>
    <phoneticPr fontId="8"/>
  </si>
  <si>
    <t>2919</t>
    <phoneticPr fontId="8"/>
  </si>
  <si>
    <t>他に分類されないはん用機械</t>
    <rPh sb="0" eb="1">
      <t>タ</t>
    </rPh>
    <rPh sb="2" eb="4">
      <t>ブンルイ</t>
    </rPh>
    <rPh sb="10" eb="11">
      <t>ヨウ</t>
    </rPh>
    <rPh sb="11" eb="13">
      <t>キカイ</t>
    </rPh>
    <phoneticPr fontId="8"/>
  </si>
  <si>
    <t>3011</t>
    <phoneticPr fontId="8"/>
  </si>
  <si>
    <t>3011</t>
    <phoneticPr fontId="8"/>
  </si>
  <si>
    <t>農業用機械</t>
    <rPh sb="2" eb="3">
      <t>ヨウ</t>
    </rPh>
    <phoneticPr fontId="8"/>
  </si>
  <si>
    <t>3011</t>
  </si>
  <si>
    <t>農業用機械</t>
  </si>
  <si>
    <t>301</t>
  </si>
  <si>
    <t>3012</t>
    <phoneticPr fontId="8"/>
  </si>
  <si>
    <t>3012</t>
    <phoneticPr fontId="8"/>
  </si>
  <si>
    <t>建設・鉱山機械</t>
    <rPh sb="0" eb="2">
      <t>ケンセツ</t>
    </rPh>
    <rPh sb="3" eb="5">
      <t>コウザン</t>
    </rPh>
    <phoneticPr fontId="8"/>
  </si>
  <si>
    <t>3012</t>
  </si>
  <si>
    <t>建設・鉱山機械</t>
  </si>
  <si>
    <t>3013</t>
    <phoneticPr fontId="8"/>
  </si>
  <si>
    <t>01</t>
    <phoneticPr fontId="8"/>
  </si>
  <si>
    <t>繊維機械</t>
  </si>
  <si>
    <t>3013</t>
  </si>
  <si>
    <t>3014</t>
    <phoneticPr fontId="8"/>
  </si>
  <si>
    <t>01</t>
    <phoneticPr fontId="8"/>
  </si>
  <si>
    <t>生活関連産業用機械</t>
    <rPh sb="7" eb="9">
      <t>キカイ</t>
    </rPh>
    <phoneticPr fontId="8"/>
  </si>
  <si>
    <t>3014</t>
  </si>
  <si>
    <t>生活関連産業用機械</t>
  </si>
  <si>
    <t>3014</t>
    <phoneticPr fontId="8"/>
  </si>
  <si>
    <t>食品機械・同装置</t>
    <rPh sb="5" eb="6">
      <t>ドウ</t>
    </rPh>
    <rPh sb="6" eb="8">
      <t>ソウチ</t>
    </rPh>
    <phoneticPr fontId="8"/>
  </si>
  <si>
    <t>木材加工機械</t>
    <rPh sb="0" eb="2">
      <t>モクザイ</t>
    </rPh>
    <rPh sb="2" eb="4">
      <t>カコウ</t>
    </rPh>
    <phoneticPr fontId="8"/>
  </si>
  <si>
    <t>3014</t>
    <phoneticPr fontId="8"/>
  </si>
  <si>
    <t>013</t>
    <phoneticPr fontId="8"/>
  </si>
  <si>
    <t>パルプ装置・製紙機械</t>
  </si>
  <si>
    <t>3014</t>
    <phoneticPr fontId="8"/>
  </si>
  <si>
    <t>014</t>
    <phoneticPr fontId="8"/>
  </si>
  <si>
    <t>印刷・製本・紙工機械</t>
    <phoneticPr fontId="8"/>
  </si>
  <si>
    <t>015</t>
    <phoneticPr fontId="8"/>
  </si>
  <si>
    <t>包装・荷造機械</t>
    <rPh sb="0" eb="2">
      <t>ホウソウ</t>
    </rPh>
    <rPh sb="3" eb="4">
      <t>ニ</t>
    </rPh>
    <rPh sb="4" eb="5">
      <t>ヅクリ</t>
    </rPh>
    <rPh sb="5" eb="7">
      <t>キカイ</t>
    </rPh>
    <phoneticPr fontId="8"/>
  </si>
  <si>
    <t>3015</t>
    <phoneticPr fontId="8"/>
  </si>
  <si>
    <t>3015</t>
    <phoneticPr fontId="8"/>
  </si>
  <si>
    <t>化学機械</t>
  </si>
  <si>
    <t>3015</t>
  </si>
  <si>
    <t>基礎素材産業用機械</t>
  </si>
  <si>
    <t>02</t>
    <phoneticPr fontId="8"/>
  </si>
  <si>
    <t>鋳造装置・プラスチック加工機械</t>
    <phoneticPr fontId="8"/>
  </si>
  <si>
    <t>3015</t>
    <phoneticPr fontId="8"/>
  </si>
  <si>
    <t>鋳造装置</t>
    <phoneticPr fontId="8"/>
  </si>
  <si>
    <t>3015</t>
    <phoneticPr fontId="8"/>
  </si>
  <si>
    <t>プラスチック加工機械</t>
    <phoneticPr fontId="8"/>
  </si>
  <si>
    <t>3016</t>
    <phoneticPr fontId="8"/>
  </si>
  <si>
    <t>3016</t>
    <phoneticPr fontId="8"/>
  </si>
  <si>
    <t>金属工作機械</t>
  </si>
  <si>
    <t>3016</t>
  </si>
  <si>
    <t>金属加工機械</t>
  </si>
  <si>
    <t>3016</t>
    <phoneticPr fontId="8"/>
  </si>
  <si>
    <t>021</t>
    <phoneticPr fontId="8"/>
  </si>
  <si>
    <t>3016</t>
    <phoneticPr fontId="8"/>
  </si>
  <si>
    <t>機械工具</t>
  </si>
  <si>
    <t>3017</t>
    <phoneticPr fontId="8"/>
  </si>
  <si>
    <t>3017</t>
    <phoneticPr fontId="8"/>
  </si>
  <si>
    <t>半導体製造装置</t>
  </si>
  <si>
    <t>3017</t>
  </si>
  <si>
    <t>3019</t>
    <phoneticPr fontId="8"/>
  </si>
  <si>
    <t>3019</t>
    <phoneticPr fontId="8"/>
  </si>
  <si>
    <t>金型</t>
  </si>
  <si>
    <t>3019</t>
  </si>
  <si>
    <t>その他の生産用機械</t>
  </si>
  <si>
    <t>3019</t>
    <phoneticPr fontId="8"/>
  </si>
  <si>
    <t>3019</t>
    <phoneticPr fontId="8"/>
  </si>
  <si>
    <t>真空装置・真空機器</t>
    <rPh sb="0" eb="2">
      <t>シンクウ</t>
    </rPh>
    <rPh sb="2" eb="4">
      <t>ソウチ</t>
    </rPh>
    <rPh sb="5" eb="7">
      <t>シンクウ</t>
    </rPh>
    <rPh sb="7" eb="9">
      <t>キキ</t>
    </rPh>
    <phoneticPr fontId="8"/>
  </si>
  <si>
    <t>03</t>
    <phoneticPr fontId="8"/>
  </si>
  <si>
    <t>031</t>
    <phoneticPr fontId="8"/>
  </si>
  <si>
    <t>ロボット</t>
    <phoneticPr fontId="44"/>
  </si>
  <si>
    <t>09</t>
    <phoneticPr fontId="8"/>
  </si>
  <si>
    <t>3019</t>
    <phoneticPr fontId="8"/>
  </si>
  <si>
    <t>その他の生産用機械</t>
    <rPh sb="4" eb="7">
      <t>セイサンヨウ</t>
    </rPh>
    <rPh sb="7" eb="9">
      <t>キカイ</t>
    </rPh>
    <phoneticPr fontId="8"/>
  </si>
  <si>
    <t>3111</t>
  </si>
  <si>
    <t>複写機</t>
  </si>
  <si>
    <t>事務用機械</t>
  </si>
  <si>
    <t>311</t>
  </si>
  <si>
    <t>3111</t>
    <phoneticPr fontId="8"/>
  </si>
  <si>
    <t>099</t>
    <phoneticPr fontId="8"/>
  </si>
  <si>
    <t>その他の事務用機械</t>
  </si>
  <si>
    <t>3112</t>
  </si>
  <si>
    <t>サービス用・娯楽用機器</t>
    <rPh sb="6" eb="9">
      <t>ゴラクヨウ</t>
    </rPh>
    <phoneticPr fontId="44"/>
  </si>
  <si>
    <t>サービス用・娯楽用機器</t>
  </si>
  <si>
    <t>自動販売機</t>
  </si>
  <si>
    <t>娯楽用機器</t>
  </si>
  <si>
    <t>その他のサービス用機器</t>
    <phoneticPr fontId="8"/>
  </si>
  <si>
    <t>3113</t>
    <phoneticPr fontId="8"/>
  </si>
  <si>
    <t>3113</t>
    <phoneticPr fontId="8"/>
  </si>
  <si>
    <t>計測機器</t>
    <rPh sb="0" eb="2">
      <t>ケイソク</t>
    </rPh>
    <rPh sb="2" eb="4">
      <t>キキ</t>
    </rPh>
    <phoneticPr fontId="8"/>
  </si>
  <si>
    <t>3113</t>
  </si>
  <si>
    <t>計測機器</t>
  </si>
  <si>
    <t>3114</t>
    <phoneticPr fontId="8"/>
  </si>
  <si>
    <t>3114</t>
    <phoneticPr fontId="8"/>
  </si>
  <si>
    <t>医療用機械器具</t>
  </si>
  <si>
    <t>3114</t>
  </si>
  <si>
    <t>3115</t>
    <phoneticPr fontId="8"/>
  </si>
  <si>
    <t>3115</t>
    <phoneticPr fontId="8"/>
  </si>
  <si>
    <t>光学機械・レンズ</t>
    <rPh sb="0" eb="2">
      <t>コウガク</t>
    </rPh>
    <rPh sb="2" eb="4">
      <t>キカイ</t>
    </rPh>
    <phoneticPr fontId="8"/>
  </si>
  <si>
    <t>3115</t>
  </si>
  <si>
    <t>光学機械・レンズ</t>
  </si>
  <si>
    <t>3116</t>
    <phoneticPr fontId="8"/>
  </si>
  <si>
    <t>3116</t>
    <phoneticPr fontId="8"/>
  </si>
  <si>
    <t>武器</t>
  </si>
  <si>
    <t>3116</t>
  </si>
  <si>
    <t>3211</t>
    <phoneticPr fontId="8"/>
  </si>
  <si>
    <t>01</t>
    <phoneticPr fontId="8"/>
  </si>
  <si>
    <t>半導体素子</t>
  </si>
  <si>
    <t>3211</t>
  </si>
  <si>
    <t>電子デバイス</t>
  </si>
  <si>
    <t>321</t>
  </si>
  <si>
    <t>集積回路</t>
  </si>
  <si>
    <t>03</t>
    <phoneticPr fontId="8"/>
  </si>
  <si>
    <t>液晶パネル</t>
    <phoneticPr fontId="8"/>
  </si>
  <si>
    <t>3211</t>
    <phoneticPr fontId="44"/>
  </si>
  <si>
    <t>3211</t>
    <phoneticPr fontId="44"/>
  </si>
  <si>
    <t>フラットパネル・電子管</t>
    <rPh sb="8" eb="11">
      <t>デンシカン</t>
    </rPh>
    <phoneticPr fontId="44"/>
  </si>
  <si>
    <t>3299</t>
    <phoneticPr fontId="44"/>
  </si>
  <si>
    <t>01</t>
    <phoneticPr fontId="44"/>
  </si>
  <si>
    <t>3299</t>
    <phoneticPr fontId="44"/>
  </si>
  <si>
    <t>011</t>
    <phoneticPr fontId="44"/>
  </si>
  <si>
    <t>記録メディア</t>
    <rPh sb="0" eb="2">
      <t>キロク</t>
    </rPh>
    <phoneticPr fontId="44"/>
  </si>
  <si>
    <t>3299</t>
  </si>
  <si>
    <t>その他の電子部品</t>
  </si>
  <si>
    <t>329</t>
  </si>
  <si>
    <t>3299</t>
    <phoneticPr fontId="8"/>
  </si>
  <si>
    <t>3299</t>
    <phoneticPr fontId="8"/>
  </si>
  <si>
    <t>021</t>
    <phoneticPr fontId="8"/>
  </si>
  <si>
    <t>電子回路</t>
    <rPh sb="0" eb="2">
      <t>デンシ</t>
    </rPh>
    <rPh sb="2" eb="4">
      <t>カイロ</t>
    </rPh>
    <phoneticPr fontId="8"/>
  </si>
  <si>
    <t>3299</t>
    <phoneticPr fontId="8"/>
  </si>
  <si>
    <t>09</t>
    <phoneticPr fontId="8"/>
  </si>
  <si>
    <t>3299</t>
    <phoneticPr fontId="8"/>
  </si>
  <si>
    <t>その他の電子部品</t>
    <rPh sb="6" eb="7">
      <t>ブ</t>
    </rPh>
    <phoneticPr fontId="8"/>
  </si>
  <si>
    <t>3311</t>
    <phoneticPr fontId="8"/>
  </si>
  <si>
    <t>回転電気機械</t>
  </si>
  <si>
    <t>3311</t>
  </si>
  <si>
    <t>産業用電気機器</t>
  </si>
  <si>
    <t>331</t>
  </si>
  <si>
    <t>3311</t>
    <phoneticPr fontId="8"/>
  </si>
  <si>
    <t>発電機器</t>
  </si>
  <si>
    <t>電動機</t>
  </si>
  <si>
    <t>変圧器・変成器</t>
  </si>
  <si>
    <t>開閉制御装置・配電盤</t>
    <phoneticPr fontId="8"/>
  </si>
  <si>
    <t>3311</t>
    <phoneticPr fontId="8"/>
  </si>
  <si>
    <t>04</t>
    <phoneticPr fontId="8"/>
  </si>
  <si>
    <t>041</t>
    <phoneticPr fontId="8"/>
  </si>
  <si>
    <t>配線器具</t>
    <rPh sb="0" eb="2">
      <t>ハイセン</t>
    </rPh>
    <rPh sb="2" eb="4">
      <t>キグ</t>
    </rPh>
    <phoneticPr fontId="8"/>
  </si>
  <si>
    <t>05</t>
    <phoneticPr fontId="8"/>
  </si>
  <si>
    <t>051</t>
    <phoneticPr fontId="8"/>
  </si>
  <si>
    <t>内燃機関電装品</t>
    <rPh sb="0" eb="2">
      <t>ナイネン</t>
    </rPh>
    <rPh sb="2" eb="4">
      <t>キカン</t>
    </rPh>
    <rPh sb="4" eb="7">
      <t>デンソウヒン</t>
    </rPh>
    <phoneticPr fontId="8"/>
  </si>
  <si>
    <t>099</t>
    <phoneticPr fontId="8"/>
  </si>
  <si>
    <t>その他の産業用電気機器</t>
    <rPh sb="7" eb="9">
      <t>デンキ</t>
    </rPh>
    <rPh sb="9" eb="11">
      <t>キキ</t>
    </rPh>
    <phoneticPr fontId="8"/>
  </si>
  <si>
    <t>3321</t>
    <phoneticPr fontId="8"/>
  </si>
  <si>
    <t>3321</t>
    <phoneticPr fontId="8"/>
  </si>
  <si>
    <t>民生用エアコンディショナ</t>
    <rPh sb="0" eb="2">
      <t>ミンセイ</t>
    </rPh>
    <rPh sb="2" eb="3">
      <t>ヨウ</t>
    </rPh>
    <phoneticPr fontId="8"/>
  </si>
  <si>
    <t>3321</t>
  </si>
  <si>
    <t>民生用電気機器</t>
  </si>
  <si>
    <t>332</t>
  </si>
  <si>
    <t>3321</t>
    <phoneticPr fontId="8"/>
  </si>
  <si>
    <t>民生用電気機器（エアコンを除く。）</t>
    <rPh sb="0" eb="2">
      <t>ミンセイ</t>
    </rPh>
    <rPh sb="2" eb="3">
      <t>ヨウ</t>
    </rPh>
    <rPh sb="3" eb="5">
      <t>デンキ</t>
    </rPh>
    <rPh sb="5" eb="7">
      <t>キキ</t>
    </rPh>
    <phoneticPr fontId="8"/>
  </si>
  <si>
    <t>3331</t>
    <phoneticPr fontId="8"/>
  </si>
  <si>
    <t>電子応用装置</t>
  </si>
  <si>
    <t>3331</t>
  </si>
  <si>
    <t>333</t>
  </si>
  <si>
    <t>電子応用装置・電気計測器</t>
  </si>
  <si>
    <t>3332</t>
    <phoneticPr fontId="8"/>
  </si>
  <si>
    <t>3332</t>
    <phoneticPr fontId="8"/>
  </si>
  <si>
    <t>電気計測器</t>
  </si>
  <si>
    <t>3332</t>
  </si>
  <si>
    <t>3399</t>
    <phoneticPr fontId="8"/>
  </si>
  <si>
    <t>3399</t>
    <phoneticPr fontId="8"/>
  </si>
  <si>
    <t>011</t>
    <phoneticPr fontId="8"/>
  </si>
  <si>
    <t>電球類</t>
  </si>
  <si>
    <t>3399</t>
  </si>
  <si>
    <t>その他の電気機械</t>
  </si>
  <si>
    <t>339</t>
  </si>
  <si>
    <t>電気照明器具</t>
  </si>
  <si>
    <t>3399</t>
    <phoneticPr fontId="8"/>
  </si>
  <si>
    <t>電池</t>
  </si>
  <si>
    <t>09</t>
    <phoneticPr fontId="8"/>
  </si>
  <si>
    <t>099</t>
    <phoneticPr fontId="8"/>
  </si>
  <si>
    <t>その他の電気機械器具</t>
  </si>
  <si>
    <t>3411</t>
    <phoneticPr fontId="8"/>
  </si>
  <si>
    <t>3411</t>
  </si>
  <si>
    <t>有線電気通信機器</t>
  </si>
  <si>
    <t>通信機器</t>
  </si>
  <si>
    <t>341</t>
  </si>
  <si>
    <t>通信・映像・音響機器</t>
  </si>
  <si>
    <t>携帯電話機</t>
    <rPh sb="0" eb="2">
      <t>ケイタイ</t>
    </rPh>
    <rPh sb="2" eb="4">
      <t>デンワ</t>
    </rPh>
    <rPh sb="4" eb="5">
      <t>キ</t>
    </rPh>
    <phoneticPr fontId="8"/>
  </si>
  <si>
    <t>無線電気通信機器（携帯電話機を除く。）</t>
    <rPh sb="9" eb="11">
      <t>ケイタイ</t>
    </rPh>
    <rPh sb="11" eb="13">
      <t>デンワ</t>
    </rPh>
    <rPh sb="13" eb="14">
      <t>キ</t>
    </rPh>
    <phoneticPr fontId="8"/>
  </si>
  <si>
    <t>3411</t>
    <phoneticPr fontId="44"/>
  </si>
  <si>
    <t>04</t>
    <phoneticPr fontId="44"/>
  </si>
  <si>
    <t>041</t>
    <phoneticPr fontId="44"/>
  </si>
  <si>
    <t>ラジオ・テレビ受信機</t>
  </si>
  <si>
    <t>3411</t>
    <phoneticPr fontId="44"/>
  </si>
  <si>
    <t>その他の電気通信機器</t>
  </si>
  <si>
    <t>3412</t>
    <phoneticPr fontId="44"/>
  </si>
  <si>
    <t>3412</t>
  </si>
  <si>
    <t>ビデオ機器・デジタルカメラ</t>
  </si>
  <si>
    <t>映像・音響機器</t>
  </si>
  <si>
    <t>電気音響機器</t>
  </si>
  <si>
    <t>3421</t>
    <phoneticPr fontId="8"/>
  </si>
  <si>
    <t>01</t>
    <phoneticPr fontId="8"/>
  </si>
  <si>
    <t>パーソナルコンピュータ</t>
    <phoneticPr fontId="8"/>
  </si>
  <si>
    <t>3421</t>
  </si>
  <si>
    <t>電子計算機・同附属装置</t>
  </si>
  <si>
    <t>342</t>
  </si>
  <si>
    <t>02</t>
    <phoneticPr fontId="8"/>
  </si>
  <si>
    <t>3421</t>
    <phoneticPr fontId="8"/>
  </si>
  <si>
    <t>電子計算機本体（パソコンを除く。）</t>
    <rPh sb="0" eb="2">
      <t>デンシ</t>
    </rPh>
    <rPh sb="2" eb="5">
      <t>ケイサンキ</t>
    </rPh>
    <rPh sb="5" eb="7">
      <t>ホンタイ</t>
    </rPh>
    <phoneticPr fontId="8"/>
  </si>
  <si>
    <t>3421</t>
    <phoneticPr fontId="8"/>
  </si>
  <si>
    <t>03</t>
    <phoneticPr fontId="8"/>
  </si>
  <si>
    <t>3421</t>
    <phoneticPr fontId="8"/>
  </si>
  <si>
    <t>031</t>
    <phoneticPr fontId="8"/>
  </si>
  <si>
    <t>電子計算機附属装置</t>
    <rPh sb="5" eb="7">
      <t>フゾク</t>
    </rPh>
    <phoneticPr fontId="8"/>
  </si>
  <si>
    <t>3511</t>
    <phoneticPr fontId="8"/>
  </si>
  <si>
    <t>01</t>
    <phoneticPr fontId="8"/>
  </si>
  <si>
    <t>3511</t>
    <phoneticPr fontId="8"/>
  </si>
  <si>
    <t>乗用車</t>
  </si>
  <si>
    <t>3511</t>
  </si>
  <si>
    <t>351</t>
  </si>
  <si>
    <t>3521</t>
    <phoneticPr fontId="8"/>
  </si>
  <si>
    <t>01</t>
    <phoneticPr fontId="8"/>
  </si>
  <si>
    <t>3521</t>
    <phoneticPr fontId="8"/>
  </si>
  <si>
    <t>011</t>
    <phoneticPr fontId="8"/>
  </si>
  <si>
    <t>トラック・バス・その他の自動車</t>
  </si>
  <si>
    <t>3521</t>
  </si>
  <si>
    <t>352</t>
  </si>
  <si>
    <t>その他の自動車</t>
  </si>
  <si>
    <t>3522</t>
    <phoneticPr fontId="8"/>
  </si>
  <si>
    <t>3522</t>
    <phoneticPr fontId="8"/>
  </si>
  <si>
    <t>二輪自動車</t>
  </si>
  <si>
    <t>3522</t>
  </si>
  <si>
    <t>3531</t>
    <phoneticPr fontId="8"/>
  </si>
  <si>
    <t>01</t>
    <phoneticPr fontId="8"/>
  </si>
  <si>
    <t>3531</t>
    <phoneticPr fontId="8"/>
  </si>
  <si>
    <t>自動車用内燃機関</t>
    <phoneticPr fontId="8"/>
  </si>
  <si>
    <t>3531</t>
  </si>
  <si>
    <t>自動車部品・同附属品</t>
  </si>
  <si>
    <t>353</t>
  </si>
  <si>
    <t>自動車部品</t>
  </si>
  <si>
    <t>3541</t>
    <phoneticPr fontId="8"/>
  </si>
  <si>
    <t>3541</t>
    <phoneticPr fontId="8"/>
  </si>
  <si>
    <t>鋼船</t>
  </si>
  <si>
    <t>3541</t>
  </si>
  <si>
    <t>船舶・同修理</t>
  </si>
  <si>
    <t>354</t>
  </si>
  <si>
    <t>3541</t>
    <phoneticPr fontId="8"/>
  </si>
  <si>
    <t>その他の船舶</t>
  </si>
  <si>
    <t>3541</t>
    <phoneticPr fontId="8"/>
  </si>
  <si>
    <t>舶用内燃機関</t>
  </si>
  <si>
    <t>10</t>
  </si>
  <si>
    <t>101</t>
  </si>
  <si>
    <t>船舶修理</t>
  </si>
  <si>
    <t>3591</t>
    <phoneticPr fontId="8"/>
  </si>
  <si>
    <t>3591</t>
    <phoneticPr fontId="8"/>
  </si>
  <si>
    <t>鉄道車両</t>
  </si>
  <si>
    <t>3591</t>
  </si>
  <si>
    <t>鉄道車両・同修理</t>
  </si>
  <si>
    <t>359</t>
  </si>
  <si>
    <t>その他の輸送機械・同修理</t>
  </si>
  <si>
    <t>3591</t>
    <phoneticPr fontId="8"/>
  </si>
  <si>
    <t>鉄道車両修理</t>
  </si>
  <si>
    <t>3592</t>
    <phoneticPr fontId="8"/>
  </si>
  <si>
    <t>3592</t>
    <phoneticPr fontId="8"/>
  </si>
  <si>
    <t>航空機</t>
  </si>
  <si>
    <t>3592</t>
  </si>
  <si>
    <t>航空機・同修理</t>
  </si>
  <si>
    <t>3592</t>
    <phoneticPr fontId="8"/>
  </si>
  <si>
    <t>航空機修理</t>
  </si>
  <si>
    <t>3599</t>
    <phoneticPr fontId="8"/>
  </si>
  <si>
    <t>自転車</t>
  </si>
  <si>
    <t>3599</t>
  </si>
  <si>
    <t>その他の輸送機械</t>
  </si>
  <si>
    <t>3599</t>
    <phoneticPr fontId="8"/>
  </si>
  <si>
    <t>産業用運搬車両</t>
  </si>
  <si>
    <t>3599</t>
    <phoneticPr fontId="8"/>
  </si>
  <si>
    <t>他に分類されない輸送機械</t>
    <rPh sb="0" eb="1">
      <t>タ</t>
    </rPh>
    <rPh sb="2" eb="4">
      <t>ブンルイ</t>
    </rPh>
    <rPh sb="8" eb="10">
      <t>ユソウ</t>
    </rPh>
    <rPh sb="10" eb="12">
      <t>キカイ</t>
    </rPh>
    <phoneticPr fontId="44"/>
  </si>
  <si>
    <t>3911</t>
  </si>
  <si>
    <t>がん具</t>
    <phoneticPr fontId="8"/>
  </si>
  <si>
    <t>がん具・運動用品</t>
  </si>
  <si>
    <t>391</t>
  </si>
  <si>
    <t>その他の製造工業製品（３／３）</t>
  </si>
  <si>
    <t>運動用品</t>
  </si>
  <si>
    <t>3919</t>
  </si>
  <si>
    <t>身辺細貨品</t>
  </si>
  <si>
    <t>3919</t>
    <phoneticPr fontId="8"/>
  </si>
  <si>
    <t>時計</t>
  </si>
  <si>
    <t>03</t>
    <phoneticPr fontId="8"/>
  </si>
  <si>
    <t>楽器</t>
  </si>
  <si>
    <t>04</t>
    <phoneticPr fontId="8"/>
  </si>
  <si>
    <t>041</t>
    <phoneticPr fontId="8"/>
  </si>
  <si>
    <t>筆記具・文具</t>
  </si>
  <si>
    <t>05</t>
    <phoneticPr fontId="8"/>
  </si>
  <si>
    <t>051</t>
  </si>
  <si>
    <t>畳・わら加工品</t>
  </si>
  <si>
    <t>06</t>
    <phoneticPr fontId="8"/>
  </si>
  <si>
    <t>061</t>
    <phoneticPr fontId="8"/>
  </si>
  <si>
    <t>情報記録物</t>
  </si>
  <si>
    <t>3921</t>
    <phoneticPr fontId="8"/>
  </si>
  <si>
    <t>3921</t>
    <phoneticPr fontId="8"/>
  </si>
  <si>
    <t>再生資源回収・加工処理</t>
    <rPh sb="0" eb="2">
      <t>サイセイ</t>
    </rPh>
    <rPh sb="2" eb="4">
      <t>シゲン</t>
    </rPh>
    <rPh sb="4" eb="6">
      <t>カイシュウ</t>
    </rPh>
    <rPh sb="7" eb="9">
      <t>カコウ</t>
    </rPh>
    <rPh sb="9" eb="11">
      <t>ショリ</t>
    </rPh>
    <phoneticPr fontId="8"/>
  </si>
  <si>
    <t>3921</t>
  </si>
  <si>
    <t>再生資源回収・加工処理</t>
  </si>
  <si>
    <t>392</t>
  </si>
  <si>
    <t>4111</t>
  </si>
  <si>
    <t>住宅建築（木造）</t>
  </si>
  <si>
    <t>住宅建築</t>
  </si>
  <si>
    <t>411</t>
  </si>
  <si>
    <t>建築</t>
  </si>
  <si>
    <t>住宅建築（非木造）</t>
  </si>
  <si>
    <t>4112</t>
  </si>
  <si>
    <t>非住宅建築（木造）</t>
  </si>
  <si>
    <t>非住宅建築</t>
  </si>
  <si>
    <t>非住宅建築（非木造）</t>
  </si>
  <si>
    <t>4121</t>
  </si>
  <si>
    <t>建設補修</t>
  </si>
  <si>
    <t>412</t>
  </si>
  <si>
    <t>4131</t>
  </si>
  <si>
    <t>道路関係公共事業</t>
  </si>
  <si>
    <t>公共事業</t>
  </si>
  <si>
    <t>413</t>
  </si>
  <si>
    <t>河川・下水道・その他の公共事業</t>
  </si>
  <si>
    <t>農林関係公共事業</t>
  </si>
  <si>
    <t>4191</t>
    <phoneticPr fontId="8"/>
  </si>
  <si>
    <t>4191</t>
    <phoneticPr fontId="8"/>
  </si>
  <si>
    <t>鉄道軌道建設</t>
    <phoneticPr fontId="44"/>
  </si>
  <si>
    <t>4191</t>
  </si>
  <si>
    <t>その他の土木建設</t>
  </si>
  <si>
    <t>419</t>
  </si>
  <si>
    <t>電力施設建設</t>
  </si>
  <si>
    <t>電気通信施設建設</t>
  </si>
  <si>
    <t>4611</t>
    <phoneticPr fontId="44"/>
  </si>
  <si>
    <t>事業用電力</t>
  </si>
  <si>
    <t>4611</t>
  </si>
  <si>
    <t>電力</t>
  </si>
  <si>
    <t>461</t>
  </si>
  <si>
    <t>事業用火力発電</t>
    <rPh sb="0" eb="3">
      <t>ジギョウヨウ</t>
    </rPh>
    <rPh sb="3" eb="5">
      <t>カリョク</t>
    </rPh>
    <rPh sb="5" eb="7">
      <t>ハツデン</t>
    </rPh>
    <phoneticPr fontId="44"/>
  </si>
  <si>
    <t>4611</t>
    <phoneticPr fontId="44"/>
  </si>
  <si>
    <t>事業用発電（火力発電を除く。）</t>
    <rPh sb="0" eb="3">
      <t>ジギョウヨウ</t>
    </rPh>
    <rPh sb="3" eb="5">
      <t>ハツデン</t>
    </rPh>
    <rPh sb="6" eb="8">
      <t>カリョク</t>
    </rPh>
    <rPh sb="8" eb="10">
      <t>ハツデン</t>
    </rPh>
    <rPh sb="11" eb="12">
      <t>ノゾ</t>
    </rPh>
    <phoneticPr fontId="44"/>
  </si>
  <si>
    <t>自家発電</t>
  </si>
  <si>
    <t>4621</t>
    <phoneticPr fontId="44"/>
  </si>
  <si>
    <t>4621</t>
    <phoneticPr fontId="44"/>
  </si>
  <si>
    <t>都市ガス</t>
  </si>
  <si>
    <t>4621</t>
  </si>
  <si>
    <t>462</t>
  </si>
  <si>
    <t>ガス・熱供給</t>
  </si>
  <si>
    <t>4622</t>
    <phoneticPr fontId="44"/>
  </si>
  <si>
    <t>4622</t>
    <phoneticPr fontId="44"/>
  </si>
  <si>
    <t>熱供給業</t>
  </si>
  <si>
    <t>4622</t>
  </si>
  <si>
    <t>4711</t>
    <phoneticPr fontId="44"/>
  </si>
  <si>
    <t>4711</t>
    <phoneticPr fontId="44"/>
  </si>
  <si>
    <t>上水道・簡易水道</t>
  </si>
  <si>
    <t>4711</t>
  </si>
  <si>
    <t>471</t>
  </si>
  <si>
    <t>4711</t>
    <phoneticPr fontId="44"/>
  </si>
  <si>
    <t>工業用水</t>
  </si>
  <si>
    <t>4711</t>
    <phoneticPr fontId="44"/>
  </si>
  <si>
    <t>4711</t>
    <phoneticPr fontId="44"/>
  </si>
  <si>
    <t>下水道★★</t>
    <phoneticPr fontId="44"/>
  </si>
  <si>
    <t>4811</t>
    <phoneticPr fontId="8"/>
  </si>
  <si>
    <t>4811</t>
    <phoneticPr fontId="8"/>
  </si>
  <si>
    <t>廃棄物処理（公営）★★</t>
  </si>
  <si>
    <t>4811</t>
  </si>
  <si>
    <t>481</t>
  </si>
  <si>
    <t>4811</t>
    <phoneticPr fontId="8"/>
  </si>
  <si>
    <t>5111</t>
  </si>
  <si>
    <t>卸売</t>
  </si>
  <si>
    <t>511</t>
  </si>
  <si>
    <t>5112</t>
  </si>
  <si>
    <t>小売</t>
  </si>
  <si>
    <t>5311</t>
    <phoneticPr fontId="44"/>
  </si>
  <si>
    <t>金融</t>
  </si>
  <si>
    <t>5311</t>
  </si>
  <si>
    <t>531</t>
  </si>
  <si>
    <t>5311</t>
    <phoneticPr fontId="44"/>
  </si>
  <si>
    <t>公的金融（ＦＩＳＩＭ）</t>
    <phoneticPr fontId="8"/>
  </si>
  <si>
    <t>民間金融（ＦＩＳＩＭ）</t>
    <phoneticPr fontId="8"/>
  </si>
  <si>
    <t>5311</t>
    <phoneticPr fontId="44"/>
  </si>
  <si>
    <t>公的金融（手数料）</t>
  </si>
  <si>
    <t>民間金融（手数料）</t>
  </si>
  <si>
    <t>5312</t>
    <phoneticPr fontId="44"/>
  </si>
  <si>
    <t>5312</t>
    <phoneticPr fontId="44"/>
  </si>
  <si>
    <t>生命保険</t>
  </si>
  <si>
    <t>5312</t>
  </si>
  <si>
    <t>保険</t>
  </si>
  <si>
    <t>5312</t>
    <phoneticPr fontId="44"/>
  </si>
  <si>
    <t>5312</t>
    <phoneticPr fontId="44"/>
  </si>
  <si>
    <t>損害保険</t>
  </si>
  <si>
    <t>5511</t>
    <phoneticPr fontId="44"/>
  </si>
  <si>
    <t>不動産仲介・管理業</t>
  </si>
  <si>
    <t>5511</t>
  </si>
  <si>
    <t>不動産仲介及び賃貸</t>
  </si>
  <si>
    <t>551</t>
  </si>
  <si>
    <t>5511</t>
    <phoneticPr fontId="44"/>
  </si>
  <si>
    <t>5511</t>
    <phoneticPr fontId="44"/>
  </si>
  <si>
    <t>不動産賃貸業</t>
  </si>
  <si>
    <t>5521</t>
  </si>
  <si>
    <t>住宅賃貸料</t>
    <phoneticPr fontId="8"/>
  </si>
  <si>
    <t>住宅賃貸料</t>
    <phoneticPr fontId="8"/>
  </si>
  <si>
    <t>552</t>
  </si>
  <si>
    <t>住宅賃貸料</t>
  </si>
  <si>
    <t>5531</t>
  </si>
  <si>
    <t>011</t>
    <phoneticPr fontId="8"/>
  </si>
  <si>
    <t>住宅賃貸料（帰属家賃）</t>
    <rPh sb="0" eb="2">
      <t>ジュウタク</t>
    </rPh>
    <rPh sb="2" eb="5">
      <t>チンタイリョウ</t>
    </rPh>
    <rPh sb="6" eb="8">
      <t>キゾク</t>
    </rPh>
    <rPh sb="8" eb="10">
      <t>ヤチン</t>
    </rPh>
    <phoneticPr fontId="8"/>
  </si>
  <si>
    <t>553</t>
  </si>
  <si>
    <t>住宅賃貸料（帰属家賃）</t>
  </si>
  <si>
    <t>5711</t>
    <phoneticPr fontId="8"/>
  </si>
  <si>
    <t>5711</t>
    <phoneticPr fontId="8"/>
  </si>
  <si>
    <t>鉄道旅客輸送</t>
  </si>
  <si>
    <t>5711</t>
  </si>
  <si>
    <t>571</t>
  </si>
  <si>
    <t>鉄道輸送</t>
  </si>
  <si>
    <t>5712</t>
    <phoneticPr fontId="44"/>
  </si>
  <si>
    <t>鉄道貨物輸送</t>
  </si>
  <si>
    <t>5712</t>
  </si>
  <si>
    <t>5721</t>
    <phoneticPr fontId="44"/>
  </si>
  <si>
    <t>5721</t>
    <phoneticPr fontId="44"/>
  </si>
  <si>
    <t>バス</t>
  </si>
  <si>
    <t>5721</t>
  </si>
  <si>
    <t>道路旅客輸送</t>
  </si>
  <si>
    <t>572</t>
  </si>
  <si>
    <t>道路輸送（自家輸送を除く。）</t>
  </si>
  <si>
    <t>5721</t>
    <phoneticPr fontId="44"/>
  </si>
  <si>
    <t>ハイヤー・タクシー</t>
  </si>
  <si>
    <t>5722</t>
    <phoneticPr fontId="44"/>
  </si>
  <si>
    <t>5722</t>
    <phoneticPr fontId="44"/>
  </si>
  <si>
    <t>011</t>
    <phoneticPr fontId="44"/>
  </si>
  <si>
    <t>道路貨物輸送（自家輸送を除く。）</t>
    <rPh sb="7" eb="9">
      <t>ジカ</t>
    </rPh>
    <rPh sb="9" eb="11">
      <t>ユソウ</t>
    </rPh>
    <phoneticPr fontId="8"/>
  </si>
  <si>
    <t>5722</t>
  </si>
  <si>
    <t>道路貨物輸送（自家輸送を除く。）</t>
  </si>
  <si>
    <t>5731</t>
    <phoneticPr fontId="44"/>
  </si>
  <si>
    <t>01P</t>
  </si>
  <si>
    <t>自家輸送（旅客自動車）</t>
    <rPh sb="2" eb="4">
      <t>ユソウ</t>
    </rPh>
    <rPh sb="7" eb="10">
      <t>ジドウシャ</t>
    </rPh>
    <phoneticPr fontId="8"/>
  </si>
  <si>
    <t>5731</t>
  </si>
  <si>
    <t>自家輸送（旅客自動車）</t>
  </si>
  <si>
    <t>573</t>
  </si>
  <si>
    <t>自家輸送</t>
  </si>
  <si>
    <t>5732</t>
    <phoneticPr fontId="44"/>
  </si>
  <si>
    <t>5732</t>
    <phoneticPr fontId="44"/>
  </si>
  <si>
    <t>自家輸送（貨物自動車）</t>
    <rPh sb="2" eb="4">
      <t>ユソウ</t>
    </rPh>
    <rPh sb="7" eb="10">
      <t>ジドウシャ</t>
    </rPh>
    <phoneticPr fontId="8"/>
  </si>
  <si>
    <t>5732</t>
  </si>
  <si>
    <t>自家輸送（貨物自動車）</t>
  </si>
  <si>
    <t>5741</t>
    <phoneticPr fontId="44"/>
  </si>
  <si>
    <t>5741</t>
    <phoneticPr fontId="44"/>
  </si>
  <si>
    <t>外洋輸送</t>
  </si>
  <si>
    <t>5741</t>
  </si>
  <si>
    <t>574</t>
  </si>
  <si>
    <t>水運</t>
  </si>
  <si>
    <t>5742</t>
    <phoneticPr fontId="44"/>
  </si>
  <si>
    <t>沿海・内水面輸送</t>
  </si>
  <si>
    <t>5742</t>
  </si>
  <si>
    <t>5742</t>
    <phoneticPr fontId="44"/>
  </si>
  <si>
    <t>沿海・内水面旅客輸送</t>
  </si>
  <si>
    <t>5742</t>
    <phoneticPr fontId="44"/>
  </si>
  <si>
    <t>沿海・内水面貨物輸送</t>
  </si>
  <si>
    <t>5743</t>
    <phoneticPr fontId="44"/>
  </si>
  <si>
    <t>5743</t>
    <phoneticPr fontId="44"/>
  </si>
  <si>
    <t>港湾運送</t>
  </si>
  <si>
    <t>5743</t>
  </si>
  <si>
    <t>5751</t>
    <phoneticPr fontId="44"/>
  </si>
  <si>
    <t>航空輸送</t>
  </si>
  <si>
    <t>5751</t>
  </si>
  <si>
    <t>575</t>
  </si>
  <si>
    <t>5751</t>
    <phoneticPr fontId="44"/>
  </si>
  <si>
    <t>国際航空輸送</t>
  </si>
  <si>
    <t>国内航空旅客輸送</t>
  </si>
  <si>
    <t>国内航空貨物輸送</t>
  </si>
  <si>
    <t>航空機使用事業</t>
  </si>
  <si>
    <t>5761</t>
    <phoneticPr fontId="44"/>
  </si>
  <si>
    <t>5761</t>
    <phoneticPr fontId="44"/>
  </si>
  <si>
    <t>貨物利用運送</t>
    <rPh sb="2" eb="4">
      <t>リヨウ</t>
    </rPh>
    <rPh sb="4" eb="6">
      <t>ウンソウ</t>
    </rPh>
    <phoneticPr fontId="8"/>
  </si>
  <si>
    <t>5761</t>
  </si>
  <si>
    <t>貨物利用運送</t>
  </si>
  <si>
    <t>576</t>
  </si>
  <si>
    <t>5771</t>
    <phoneticPr fontId="44"/>
  </si>
  <si>
    <t>倉庫</t>
  </si>
  <si>
    <t>5771</t>
  </si>
  <si>
    <t>577</t>
  </si>
  <si>
    <t>5781</t>
    <phoneticPr fontId="44"/>
  </si>
  <si>
    <t>5781</t>
    <phoneticPr fontId="44"/>
  </si>
  <si>
    <t>こん包</t>
  </si>
  <si>
    <t>5781</t>
  </si>
  <si>
    <t>578</t>
  </si>
  <si>
    <t>運輸附帯サービス</t>
  </si>
  <si>
    <t>5789</t>
  </si>
  <si>
    <t>道路輸送施設提供</t>
  </si>
  <si>
    <t>その他の運輸附帯サービス</t>
  </si>
  <si>
    <t>水運施設管理（国公営）★★</t>
    <rPh sb="7" eb="10">
      <t>コッコウエイ</t>
    </rPh>
    <phoneticPr fontId="44"/>
  </si>
  <si>
    <t>水運施設管理</t>
    <rPh sb="0" eb="2">
      <t>スイウン</t>
    </rPh>
    <rPh sb="2" eb="4">
      <t>シセツ</t>
    </rPh>
    <rPh sb="4" eb="6">
      <t>カンリ</t>
    </rPh>
    <phoneticPr fontId="44"/>
  </si>
  <si>
    <t>水運附帯サービス</t>
    <rPh sb="2" eb="4">
      <t>フタイ</t>
    </rPh>
    <phoneticPr fontId="8"/>
  </si>
  <si>
    <t>05</t>
  </si>
  <si>
    <t>航空施設管理（公営）★★</t>
    <phoneticPr fontId="44"/>
  </si>
  <si>
    <t>航空施設管理</t>
    <phoneticPr fontId="44"/>
  </si>
  <si>
    <t>07</t>
  </si>
  <si>
    <t>071</t>
  </si>
  <si>
    <t>航空附帯サービス</t>
    <rPh sb="2" eb="4">
      <t>フタイ</t>
    </rPh>
    <phoneticPr fontId="8"/>
  </si>
  <si>
    <t>5789</t>
    <phoneticPr fontId="44"/>
  </si>
  <si>
    <t>5789</t>
    <phoneticPr fontId="44"/>
  </si>
  <si>
    <t>旅行・その他の運輸附帯サービス</t>
    <rPh sb="9" eb="11">
      <t>フタイ</t>
    </rPh>
    <phoneticPr fontId="8"/>
  </si>
  <si>
    <t>5791</t>
    <phoneticPr fontId="8"/>
  </si>
  <si>
    <t>5791</t>
    <phoneticPr fontId="8"/>
  </si>
  <si>
    <t>郵便・信書便</t>
    <rPh sb="3" eb="5">
      <t>シンショ</t>
    </rPh>
    <rPh sb="5" eb="6">
      <t>ビン</t>
    </rPh>
    <phoneticPr fontId="8"/>
  </si>
  <si>
    <t>5791</t>
  </si>
  <si>
    <t>郵便・信書便</t>
  </si>
  <si>
    <t>579</t>
  </si>
  <si>
    <t>5911</t>
    <phoneticPr fontId="44"/>
  </si>
  <si>
    <t>01</t>
    <phoneticPr fontId="44"/>
  </si>
  <si>
    <t>5911</t>
    <phoneticPr fontId="44"/>
  </si>
  <si>
    <t>011</t>
    <phoneticPr fontId="44"/>
  </si>
  <si>
    <t>固定電気通信</t>
    <rPh sb="0" eb="2">
      <t>コテイ</t>
    </rPh>
    <rPh sb="2" eb="4">
      <t>デンキ</t>
    </rPh>
    <rPh sb="4" eb="6">
      <t>ツウシン</t>
    </rPh>
    <phoneticPr fontId="44"/>
  </si>
  <si>
    <t>5911</t>
  </si>
  <si>
    <t>通信</t>
    <phoneticPr fontId="44"/>
  </si>
  <si>
    <t>591</t>
  </si>
  <si>
    <t>通信</t>
  </si>
  <si>
    <t>5911</t>
    <phoneticPr fontId="8"/>
  </si>
  <si>
    <t>5911</t>
    <phoneticPr fontId="8"/>
  </si>
  <si>
    <t>移動電気通信</t>
    <rPh sb="0" eb="2">
      <t>イドウ</t>
    </rPh>
    <rPh sb="2" eb="4">
      <t>デンキ</t>
    </rPh>
    <rPh sb="4" eb="6">
      <t>ツウシン</t>
    </rPh>
    <phoneticPr fontId="8"/>
  </si>
  <si>
    <t>5911</t>
    <phoneticPr fontId="44"/>
  </si>
  <si>
    <t>03</t>
    <phoneticPr fontId="44"/>
  </si>
  <si>
    <t>031</t>
    <phoneticPr fontId="44"/>
  </si>
  <si>
    <t>電気通信に附帯するサービス</t>
    <rPh sb="0" eb="2">
      <t>デンキ</t>
    </rPh>
    <rPh sb="2" eb="4">
      <t>ツウシン</t>
    </rPh>
    <rPh sb="5" eb="7">
      <t>フタイ</t>
    </rPh>
    <phoneticPr fontId="44"/>
  </si>
  <si>
    <t>5921</t>
    <phoneticPr fontId="44"/>
  </si>
  <si>
    <t>5921</t>
    <phoneticPr fontId="44"/>
  </si>
  <si>
    <t>公共放送</t>
  </si>
  <si>
    <t>5921</t>
  </si>
  <si>
    <t>放送</t>
  </si>
  <si>
    <t>592</t>
  </si>
  <si>
    <t>5921</t>
    <phoneticPr fontId="44"/>
  </si>
  <si>
    <t>民間放送</t>
  </si>
  <si>
    <t>5921</t>
    <phoneticPr fontId="44"/>
  </si>
  <si>
    <t>有線放送</t>
  </si>
  <si>
    <t>5931</t>
    <phoneticPr fontId="8"/>
  </si>
  <si>
    <t>情報サービス</t>
    <phoneticPr fontId="44"/>
  </si>
  <si>
    <t>5931</t>
  </si>
  <si>
    <t>情報サービス</t>
  </si>
  <si>
    <t>593</t>
  </si>
  <si>
    <t>5931</t>
    <phoneticPr fontId="8"/>
  </si>
  <si>
    <t>ソフトウェア業</t>
  </si>
  <si>
    <t>5931</t>
    <phoneticPr fontId="8"/>
  </si>
  <si>
    <t>012</t>
    <phoneticPr fontId="8"/>
  </si>
  <si>
    <t>情報処理・提供サービス</t>
  </si>
  <si>
    <t>5941</t>
    <phoneticPr fontId="8"/>
  </si>
  <si>
    <t>5941</t>
    <phoneticPr fontId="8"/>
  </si>
  <si>
    <t>インターネット附随サービス</t>
    <rPh sb="7" eb="9">
      <t>フズイ</t>
    </rPh>
    <phoneticPr fontId="8"/>
  </si>
  <si>
    <t>5941</t>
  </si>
  <si>
    <t>インターネット附随サービス</t>
  </si>
  <si>
    <t>594</t>
  </si>
  <si>
    <t>5951</t>
    <phoneticPr fontId="8"/>
  </si>
  <si>
    <t>011</t>
    <phoneticPr fontId="8"/>
  </si>
  <si>
    <t>映像・音声・文字情報制作（新聞・出版を除く。）</t>
    <rPh sb="0" eb="2">
      <t>エイゾウ</t>
    </rPh>
    <rPh sb="3" eb="5">
      <t>オンセイ</t>
    </rPh>
    <rPh sb="6" eb="8">
      <t>モジ</t>
    </rPh>
    <rPh sb="8" eb="10">
      <t>ジョウホウ</t>
    </rPh>
    <rPh sb="10" eb="12">
      <t>セイサク</t>
    </rPh>
    <rPh sb="13" eb="15">
      <t>シンブン</t>
    </rPh>
    <rPh sb="16" eb="18">
      <t>シュッパン</t>
    </rPh>
    <rPh sb="19" eb="20">
      <t>ノゾ</t>
    </rPh>
    <phoneticPr fontId="8"/>
  </si>
  <si>
    <t>5951</t>
  </si>
  <si>
    <t>映像・音声・文字情報制作</t>
  </si>
  <si>
    <t>595</t>
  </si>
  <si>
    <t>5951</t>
    <phoneticPr fontId="8"/>
  </si>
  <si>
    <t>5951</t>
    <phoneticPr fontId="8"/>
  </si>
  <si>
    <t>新聞</t>
    <rPh sb="0" eb="2">
      <t>シンブン</t>
    </rPh>
    <phoneticPr fontId="8"/>
  </si>
  <si>
    <t>出版</t>
    <rPh sb="0" eb="2">
      <t>シュッパン</t>
    </rPh>
    <phoneticPr fontId="8"/>
  </si>
  <si>
    <t>6111</t>
  </si>
  <si>
    <t>公務（中央）★★</t>
  </si>
  <si>
    <t>公務（中央）</t>
  </si>
  <si>
    <t>611</t>
  </si>
  <si>
    <t>6112</t>
  </si>
  <si>
    <t>公務（地方）★★</t>
  </si>
  <si>
    <t>公務（地方）</t>
  </si>
  <si>
    <t>6311</t>
    <phoneticPr fontId="44"/>
  </si>
  <si>
    <t>6311</t>
    <phoneticPr fontId="44"/>
  </si>
  <si>
    <t>学校教育（国公立）★★</t>
  </si>
  <si>
    <t>6311</t>
  </si>
  <si>
    <t>学校教育</t>
  </si>
  <si>
    <t>631</t>
  </si>
  <si>
    <t>教育</t>
  </si>
  <si>
    <t>6311</t>
    <phoneticPr fontId="44"/>
  </si>
  <si>
    <t>6311</t>
    <phoneticPr fontId="44"/>
  </si>
  <si>
    <t>学校教育（私立）★</t>
  </si>
  <si>
    <t>03</t>
    <phoneticPr fontId="44"/>
  </si>
  <si>
    <t>031</t>
    <phoneticPr fontId="44"/>
  </si>
  <si>
    <t>学校給食（国公立）★★</t>
    <rPh sb="2" eb="4">
      <t>キュウショク</t>
    </rPh>
    <phoneticPr fontId="44"/>
  </si>
  <si>
    <t>04</t>
    <phoneticPr fontId="44"/>
  </si>
  <si>
    <t>041</t>
    <phoneticPr fontId="44"/>
  </si>
  <si>
    <t>学校給食（私立）★</t>
    <rPh sb="2" eb="4">
      <t>キュウショク</t>
    </rPh>
    <phoneticPr fontId="44"/>
  </si>
  <si>
    <t>6312</t>
  </si>
  <si>
    <t>社会教育（国公立）★★</t>
  </si>
  <si>
    <t>社会教育・その他の教育</t>
  </si>
  <si>
    <t>社会教育（非営利）★</t>
  </si>
  <si>
    <t>その他の教育訓練機関（国公立）★★</t>
    <phoneticPr fontId="8"/>
  </si>
  <si>
    <t>その他の教育訓練機関</t>
  </si>
  <si>
    <t>6321</t>
  </si>
  <si>
    <t>自然科学研究機関（国公立）★★</t>
  </si>
  <si>
    <t>学術研究機関</t>
  </si>
  <si>
    <t>632</t>
    <phoneticPr fontId="8"/>
  </si>
  <si>
    <t>研究</t>
    <rPh sb="0" eb="2">
      <t>ケンキュウ</t>
    </rPh>
    <phoneticPr fontId="44"/>
  </si>
  <si>
    <t>人文・社会科学研究機関（国公立）★★</t>
    <rPh sb="3" eb="5">
      <t>シャカイ</t>
    </rPh>
    <phoneticPr fontId="44"/>
  </si>
  <si>
    <t>自然科学研究機関（非営利）★</t>
  </si>
  <si>
    <t>人文・社会科学研究機関（非営利）★</t>
    <rPh sb="3" eb="5">
      <t>シャカイ</t>
    </rPh>
    <phoneticPr fontId="44"/>
  </si>
  <si>
    <t>自然科学研究機関</t>
  </si>
  <si>
    <t>人文・社会科学研究機関</t>
    <rPh sb="3" eb="5">
      <t>シャカイ</t>
    </rPh>
    <phoneticPr fontId="44"/>
  </si>
  <si>
    <t>6322</t>
    <phoneticPr fontId="44"/>
  </si>
  <si>
    <t>6322</t>
    <phoneticPr fontId="44"/>
  </si>
  <si>
    <t>企業内研究開発</t>
  </si>
  <si>
    <t>6322</t>
  </si>
  <si>
    <t>6411</t>
  </si>
  <si>
    <t>医療（入院診療）</t>
    <rPh sb="3" eb="5">
      <t>ニュウイン</t>
    </rPh>
    <rPh sb="5" eb="7">
      <t>シンリョウ</t>
    </rPh>
    <phoneticPr fontId="8"/>
  </si>
  <si>
    <t>医療</t>
  </si>
  <si>
    <t>641</t>
  </si>
  <si>
    <t>医療（入院外診療）</t>
    <rPh sb="3" eb="5">
      <t>ニュウイン</t>
    </rPh>
    <rPh sb="5" eb="6">
      <t>ガイ</t>
    </rPh>
    <rPh sb="6" eb="8">
      <t>シンリョウ</t>
    </rPh>
    <phoneticPr fontId="8"/>
  </si>
  <si>
    <t>医療（歯科診療）</t>
    <rPh sb="3" eb="5">
      <t>シカ</t>
    </rPh>
    <rPh sb="5" eb="7">
      <t>シンリョウ</t>
    </rPh>
    <phoneticPr fontId="8"/>
  </si>
  <si>
    <t>6411</t>
    <phoneticPr fontId="44"/>
  </si>
  <si>
    <t>6411</t>
    <phoneticPr fontId="44"/>
  </si>
  <si>
    <t>041</t>
    <phoneticPr fontId="44"/>
  </si>
  <si>
    <t>医療（調剤）</t>
    <rPh sb="0" eb="2">
      <t>イリョウ</t>
    </rPh>
    <rPh sb="3" eb="5">
      <t>チョウザイ</t>
    </rPh>
    <phoneticPr fontId="44"/>
  </si>
  <si>
    <t>05</t>
    <phoneticPr fontId="8"/>
  </si>
  <si>
    <t>051</t>
    <phoneticPr fontId="8"/>
  </si>
  <si>
    <t>医療（その他の医療サービス）</t>
    <rPh sb="0" eb="2">
      <t>イリョウ</t>
    </rPh>
    <rPh sb="5" eb="6">
      <t>タ</t>
    </rPh>
    <rPh sb="7" eb="9">
      <t>イリョウ</t>
    </rPh>
    <phoneticPr fontId="8"/>
  </si>
  <si>
    <t>6421</t>
  </si>
  <si>
    <t>保健衛生（国公立）★★</t>
  </si>
  <si>
    <t>保健衛生</t>
  </si>
  <si>
    <t>642</t>
  </si>
  <si>
    <t>6431</t>
  </si>
  <si>
    <t>社会保険事業★★</t>
    <phoneticPr fontId="44"/>
  </si>
  <si>
    <t>社会保険・社会福祉</t>
  </si>
  <si>
    <t>643</t>
  </si>
  <si>
    <t>02</t>
    <phoneticPr fontId="44"/>
  </si>
  <si>
    <t>021</t>
    <phoneticPr fontId="44"/>
  </si>
  <si>
    <t>社会福祉（国公立）★★</t>
  </si>
  <si>
    <t>03</t>
    <phoneticPr fontId="44"/>
  </si>
  <si>
    <t>031</t>
    <phoneticPr fontId="44"/>
  </si>
  <si>
    <t>社会福祉（非営利）★</t>
  </si>
  <si>
    <t>04</t>
    <phoneticPr fontId="8"/>
  </si>
  <si>
    <t>041</t>
    <phoneticPr fontId="8"/>
  </si>
  <si>
    <t>社会福祉</t>
    <phoneticPr fontId="8"/>
  </si>
  <si>
    <t>6431</t>
    <phoneticPr fontId="44"/>
  </si>
  <si>
    <t>05</t>
    <phoneticPr fontId="44"/>
  </si>
  <si>
    <t>051</t>
    <phoneticPr fontId="44"/>
  </si>
  <si>
    <t>保育所</t>
    <rPh sb="0" eb="3">
      <t>ホイクショ</t>
    </rPh>
    <phoneticPr fontId="44"/>
  </si>
  <si>
    <t>6441</t>
  </si>
  <si>
    <t>介護（施設サービス）</t>
    <rPh sb="0" eb="2">
      <t>カイゴ</t>
    </rPh>
    <rPh sb="3" eb="5">
      <t>シセツ</t>
    </rPh>
    <phoneticPr fontId="8"/>
  </si>
  <si>
    <t>介護</t>
  </si>
  <si>
    <t>644</t>
  </si>
  <si>
    <t>介護（施設サービスを除く。）</t>
    <rPh sb="0" eb="2">
      <t>カイゴ</t>
    </rPh>
    <rPh sb="3" eb="5">
      <t>シセツ</t>
    </rPh>
    <rPh sb="10" eb="11">
      <t>ノゾ</t>
    </rPh>
    <phoneticPr fontId="8"/>
  </si>
  <si>
    <t>6599</t>
  </si>
  <si>
    <t>会員制企業団体</t>
    <rPh sb="0" eb="3">
      <t>カイインセイ</t>
    </rPh>
    <rPh sb="3" eb="5">
      <t>キギョウ</t>
    </rPh>
    <rPh sb="5" eb="7">
      <t>ダンタイ</t>
    </rPh>
    <phoneticPr fontId="44"/>
  </si>
  <si>
    <t>他に分類されない会員制団体</t>
    <phoneticPr fontId="44"/>
  </si>
  <si>
    <t>659</t>
  </si>
  <si>
    <t>他に分類されない会員制団体</t>
    <phoneticPr fontId="44"/>
  </si>
  <si>
    <t>他に分類されない会員制団体</t>
    <phoneticPr fontId="44"/>
  </si>
  <si>
    <t>6599</t>
    <phoneticPr fontId="44"/>
  </si>
  <si>
    <t>対家計民間非営利団体（別掲を除く。）★</t>
    <phoneticPr fontId="44"/>
  </si>
  <si>
    <t>6611</t>
  </si>
  <si>
    <t>物品賃貸業（貸自動車を除く。）</t>
    <phoneticPr fontId="44"/>
  </si>
  <si>
    <t>物品賃貸業（貸自動車業を除く。）</t>
  </si>
  <si>
    <t>661</t>
  </si>
  <si>
    <t>物品賃貸サービス</t>
  </si>
  <si>
    <t>産業用機械器具（建設機械器具を除く。）賃貸業</t>
    <phoneticPr fontId="44"/>
  </si>
  <si>
    <t>建設機械器具賃貸業</t>
  </si>
  <si>
    <t>電子計算機・同関連機器賃貸業</t>
  </si>
  <si>
    <t>事務用機械器具（電算機等を除く。）賃貸業</t>
    <phoneticPr fontId="44"/>
  </si>
  <si>
    <t>スポーツ・娯楽用品・その他の物品賃貸業</t>
  </si>
  <si>
    <t>6612</t>
  </si>
  <si>
    <t>貸自動車業</t>
  </si>
  <si>
    <t>6621</t>
  </si>
  <si>
    <t>広告</t>
  </si>
  <si>
    <t>662</t>
  </si>
  <si>
    <t>テレビ・ラジオ広告</t>
  </si>
  <si>
    <t>新聞・雑誌・その他の広告</t>
  </si>
  <si>
    <t>6631</t>
  </si>
  <si>
    <t>自動車整備</t>
    <rPh sb="0" eb="3">
      <t>ジドウシャ</t>
    </rPh>
    <rPh sb="3" eb="5">
      <t>セイビ</t>
    </rPh>
    <phoneticPr fontId="44"/>
  </si>
  <si>
    <t>自動車整備</t>
  </si>
  <si>
    <t>663</t>
  </si>
  <si>
    <t>自動車整備・機械修理</t>
  </si>
  <si>
    <t>6632</t>
  </si>
  <si>
    <t>機械修理</t>
  </si>
  <si>
    <t>6699</t>
  </si>
  <si>
    <t>011</t>
    <phoneticPr fontId="8"/>
  </si>
  <si>
    <t>法務・財務・会計サービス</t>
    <phoneticPr fontId="44"/>
  </si>
  <si>
    <t>その他の対事業所サービス</t>
    <phoneticPr fontId="8"/>
  </si>
  <si>
    <t>669</t>
  </si>
  <si>
    <t>その他の対事業所サービス</t>
  </si>
  <si>
    <t>土木建築サービス</t>
  </si>
  <si>
    <t>労働者派遣サービス</t>
  </si>
  <si>
    <t>04</t>
    <phoneticPr fontId="8"/>
  </si>
  <si>
    <t>建物サービス</t>
  </si>
  <si>
    <t>警備業</t>
    <rPh sb="0" eb="3">
      <t>ケイビギョウ</t>
    </rPh>
    <phoneticPr fontId="8"/>
  </si>
  <si>
    <t>6711</t>
  </si>
  <si>
    <t>宿泊業</t>
    <rPh sb="0" eb="2">
      <t>シュクハク</t>
    </rPh>
    <rPh sb="2" eb="3">
      <t>ギョウ</t>
    </rPh>
    <phoneticPr fontId="8"/>
  </si>
  <si>
    <t>宿泊業</t>
  </si>
  <si>
    <t>671</t>
  </si>
  <si>
    <t>6721</t>
  </si>
  <si>
    <t>飲食店</t>
  </si>
  <si>
    <t>飲食サービス</t>
  </si>
  <si>
    <t>672</t>
  </si>
  <si>
    <t>02</t>
    <phoneticPr fontId="44"/>
  </si>
  <si>
    <t>021</t>
    <phoneticPr fontId="44"/>
  </si>
  <si>
    <t>持ち帰り・配達飲食サービス</t>
  </si>
  <si>
    <t>6731</t>
  </si>
  <si>
    <t>洗濯業</t>
    <phoneticPr fontId="8"/>
  </si>
  <si>
    <t>洗濯・理容・美容・浴場業</t>
  </si>
  <si>
    <t>673</t>
  </si>
  <si>
    <t>理容業</t>
  </si>
  <si>
    <t>美容業</t>
  </si>
  <si>
    <t>浴場業</t>
  </si>
  <si>
    <t>09</t>
    <phoneticPr fontId="8"/>
  </si>
  <si>
    <t>その他の洗濯・理容・美容・浴場業</t>
    <rPh sb="2" eb="3">
      <t>タ</t>
    </rPh>
    <rPh sb="4" eb="6">
      <t>センタク</t>
    </rPh>
    <rPh sb="7" eb="9">
      <t>リヨウ</t>
    </rPh>
    <rPh sb="10" eb="12">
      <t>ビヨウ</t>
    </rPh>
    <rPh sb="13" eb="15">
      <t>ヨクジョウ</t>
    </rPh>
    <rPh sb="15" eb="16">
      <t>ギョウ</t>
    </rPh>
    <phoneticPr fontId="8"/>
  </si>
  <si>
    <t>6741</t>
  </si>
  <si>
    <t>映画館</t>
  </si>
  <si>
    <t>娯楽サービス</t>
  </si>
  <si>
    <t>674</t>
  </si>
  <si>
    <t>興行場（映画館を除く。）・興行団</t>
    <rPh sb="0" eb="2">
      <t>コウギョウ</t>
    </rPh>
    <rPh sb="2" eb="3">
      <t>ジョウ</t>
    </rPh>
    <rPh sb="4" eb="7">
      <t>エイガカン</t>
    </rPh>
    <rPh sb="13" eb="15">
      <t>コウギョウ</t>
    </rPh>
    <rPh sb="15" eb="16">
      <t>ダン</t>
    </rPh>
    <phoneticPr fontId="8"/>
  </si>
  <si>
    <t>競輪・競馬等の競走場・競技団</t>
  </si>
  <si>
    <t>04</t>
    <phoneticPr fontId="8"/>
  </si>
  <si>
    <t>041</t>
    <phoneticPr fontId="8"/>
  </si>
  <si>
    <t>スポーツ施設提供業・公園・遊園地</t>
  </si>
  <si>
    <t>05</t>
    <phoneticPr fontId="8"/>
  </si>
  <si>
    <t>051</t>
    <phoneticPr fontId="8"/>
  </si>
  <si>
    <t>遊戯場</t>
  </si>
  <si>
    <t>その他の娯楽</t>
  </si>
  <si>
    <t>6799</t>
  </si>
  <si>
    <t>写真業</t>
  </si>
  <si>
    <t>その他の対個人サービス</t>
  </si>
  <si>
    <t>679</t>
  </si>
  <si>
    <t>冠婚葬祭業</t>
  </si>
  <si>
    <t>個人教授業</t>
    <rPh sb="4" eb="5">
      <t>ギョウ</t>
    </rPh>
    <phoneticPr fontId="8"/>
  </si>
  <si>
    <t>041</t>
    <phoneticPr fontId="8"/>
  </si>
  <si>
    <t>各種修理業（別掲を除く。）</t>
    <phoneticPr fontId="44"/>
  </si>
  <si>
    <t>その他の対個人サービス</t>
    <phoneticPr fontId="44"/>
  </si>
  <si>
    <t>6811</t>
    <phoneticPr fontId="44"/>
  </si>
  <si>
    <t>00P</t>
  </si>
  <si>
    <t>6811</t>
    <phoneticPr fontId="44"/>
  </si>
  <si>
    <t>000P</t>
  </si>
  <si>
    <t>事務用品</t>
  </si>
  <si>
    <t>6811</t>
    <phoneticPr fontId="8"/>
  </si>
  <si>
    <t>681</t>
    <phoneticPr fontId="8"/>
  </si>
  <si>
    <t>68</t>
    <phoneticPr fontId="8"/>
  </si>
  <si>
    <t>6911</t>
    <phoneticPr fontId="44"/>
  </si>
  <si>
    <t>00</t>
  </si>
  <si>
    <t>6911</t>
    <phoneticPr fontId="44"/>
  </si>
  <si>
    <t>000</t>
  </si>
  <si>
    <t>分類不明</t>
    <phoneticPr fontId="8"/>
  </si>
  <si>
    <t>6911</t>
    <phoneticPr fontId="8"/>
  </si>
  <si>
    <t>691</t>
    <phoneticPr fontId="8"/>
  </si>
  <si>
    <t>69</t>
    <phoneticPr fontId="8"/>
  </si>
  <si>
    <t>7000</t>
    <phoneticPr fontId="44"/>
  </si>
  <si>
    <t>7000</t>
    <phoneticPr fontId="8"/>
  </si>
  <si>
    <t>700</t>
    <phoneticPr fontId="44"/>
  </si>
  <si>
    <t>70</t>
    <phoneticPr fontId="44"/>
  </si>
  <si>
    <t>　 今回の例であれば、直接効果によって県内で</t>
    <rPh sb="2" eb="4">
      <t>コンカイ</t>
    </rPh>
    <rPh sb="5" eb="6">
      <t>レイ</t>
    </rPh>
    <rPh sb="11" eb="13">
      <t>チョクセツ</t>
    </rPh>
    <rPh sb="13" eb="15">
      <t>コウカ</t>
    </rPh>
    <rPh sb="19" eb="21">
      <t>ケンナイ</t>
    </rPh>
    <phoneticPr fontId="4"/>
  </si>
  <si>
    <t>　 飲食料品が 0.374百万円 生産されましたが、</t>
    <rPh sb="2" eb="6">
      <t>インショクリョウヒン</t>
    </rPh>
    <phoneticPr fontId="4"/>
  </si>
  <si>
    <t xml:space="preserve">   にも波及していきます。この波及は繰り返し続いていきますが、</t>
    <phoneticPr fontId="4"/>
  </si>
  <si>
    <t>さらに、ここまでの生産誘発により、企業などでは増産により新たに雇用者を雇う、と考えられ、</t>
    <rPh sb="9" eb="11">
      <t>セイサン</t>
    </rPh>
    <rPh sb="11" eb="13">
      <t>ユウハツ</t>
    </rPh>
    <rPh sb="17" eb="19">
      <t>キギョウ</t>
    </rPh>
    <rPh sb="23" eb="25">
      <t>ゾウサン</t>
    </rPh>
    <rPh sb="28" eb="29">
      <t>アラ</t>
    </rPh>
    <rPh sb="31" eb="34">
      <t>コヨウシャ</t>
    </rPh>
    <rPh sb="35" eb="36">
      <t>ヤト</t>
    </rPh>
    <rPh sb="39" eb="40">
      <t>カンガ</t>
    </rPh>
    <phoneticPr fontId="4"/>
  </si>
  <si>
    <t>「Ⅲ 一次波及」「Ⅳ 一次附属」で計算された値が転記され、計算される。</t>
    <rPh sb="3" eb="5">
      <t>イチジ</t>
    </rPh>
    <rPh sb="5" eb="7">
      <t>ハキュウ</t>
    </rPh>
    <rPh sb="11" eb="13">
      <t>イチジ</t>
    </rPh>
    <rPh sb="13" eb="15">
      <t>フゾク</t>
    </rPh>
    <rPh sb="17" eb="19">
      <t>ケイサン</t>
    </rPh>
    <rPh sb="22" eb="23">
      <t>アタイ</t>
    </rPh>
    <rPh sb="24" eb="26">
      <t>テンキ</t>
    </rPh>
    <rPh sb="29" eb="31">
      <t>ケイサン</t>
    </rPh>
    <phoneticPr fontId="4"/>
  </si>
  <si>
    <t>※ただし、産業連関分析は一定の前提条件を基に計算されますので、実際の波及効果とは異なります。</t>
    <rPh sb="5" eb="7">
      <t>サンギョウ</t>
    </rPh>
    <rPh sb="7" eb="9">
      <t>レンカン</t>
    </rPh>
    <rPh sb="9" eb="11">
      <t>ブンセキ</t>
    </rPh>
    <rPh sb="12" eb="14">
      <t>イッテイ</t>
    </rPh>
    <rPh sb="15" eb="17">
      <t>ゼンテイ</t>
    </rPh>
    <rPh sb="17" eb="19">
      <t>ジョウケン</t>
    </rPh>
    <rPh sb="20" eb="21">
      <t>モト</t>
    </rPh>
    <rPh sb="22" eb="24">
      <t>ケイサン</t>
    </rPh>
    <rPh sb="31" eb="33">
      <t>ジッサイ</t>
    </rPh>
    <rPh sb="34" eb="36">
      <t>ハキュウ</t>
    </rPh>
    <rPh sb="36" eb="38">
      <t>コウカ</t>
    </rPh>
    <rPh sb="40" eb="41">
      <t>コト</t>
    </rPh>
    <phoneticPr fontId="4"/>
  </si>
  <si>
    <t>　（前提条件については、</t>
    <rPh sb="2" eb="4">
      <t>ゼンテイ</t>
    </rPh>
    <rPh sb="4" eb="6">
      <t>ジョウケン</t>
    </rPh>
    <phoneticPr fontId="4"/>
  </si>
  <si>
    <t>を参照してください）</t>
    <rPh sb="1" eb="3">
      <t>サンショウ</t>
    </rPh>
    <phoneticPr fontId="4"/>
  </si>
  <si>
    <r>
      <t>「</t>
    </r>
    <r>
      <rPr>
        <sz val="12"/>
        <color theme="8" tint="-0.249977111117893"/>
        <rFont val="HGSｺﾞｼｯｸE"/>
        <family val="3"/>
        <charset val="128"/>
      </rPr>
      <t>あるイベント開催における波及効果</t>
    </r>
    <r>
      <rPr>
        <sz val="11"/>
        <rFont val="ＭＳ Ｐゴシック"/>
        <family val="3"/>
        <charset val="128"/>
      </rPr>
      <t>」を例に計算してみます。</t>
    </r>
    <rPh sb="7" eb="9">
      <t>カイサイ</t>
    </rPh>
    <rPh sb="13" eb="15">
      <t>ハキュウ</t>
    </rPh>
    <rPh sb="15" eb="17">
      <t>コウカ</t>
    </rPh>
    <rPh sb="19" eb="20">
      <t>レイ</t>
    </rPh>
    <rPh sb="21" eb="23">
      <t>ケイサン</t>
    </rPh>
    <phoneticPr fontId="4"/>
  </si>
  <si>
    <t>一次波及効果</t>
    <rPh sb="0" eb="1">
      <t>イチ</t>
    </rPh>
    <rPh sb="1" eb="2">
      <t>ジ</t>
    </rPh>
    <rPh sb="2" eb="4">
      <t>ハキュウ</t>
    </rPh>
    <rPh sb="4" eb="6">
      <t>コウカ</t>
    </rPh>
    <phoneticPr fontId="4"/>
  </si>
  <si>
    <t>二次波及効果</t>
    <rPh sb="0" eb="1">
      <t>ニ</t>
    </rPh>
    <rPh sb="1" eb="2">
      <t>ジ</t>
    </rPh>
    <rPh sb="2" eb="6">
      <t>ハキュウコウカ</t>
    </rPh>
    <phoneticPr fontId="4"/>
  </si>
  <si>
    <t>総合効果
（直接＋一次＋二次）</t>
    <rPh sb="0" eb="2">
      <t>ソウゴウ</t>
    </rPh>
    <rPh sb="2" eb="4">
      <t>コウカ</t>
    </rPh>
    <rPh sb="6" eb="8">
      <t>チョクセツ</t>
    </rPh>
    <rPh sb="9" eb="10">
      <t>イチ</t>
    </rPh>
    <rPh sb="10" eb="11">
      <t>ジ</t>
    </rPh>
    <rPh sb="12" eb="14">
      <t>ニジ</t>
    </rPh>
    <phoneticPr fontId="4"/>
  </si>
  <si>
    <t>約　838人分</t>
    <rPh sb="0" eb="1">
      <t>ヤク</t>
    </rPh>
    <rPh sb="5" eb="7">
      <t>ニンブン</t>
    </rPh>
    <phoneticPr fontId="4"/>
  </si>
  <si>
    <t>Ⅴ二次波及</t>
    <rPh sb="1" eb="5">
      <t>ニジハキュウ</t>
    </rPh>
    <phoneticPr fontId="4"/>
  </si>
  <si>
    <t>最終結果</t>
    <rPh sb="0" eb="2">
      <t>サイシュウ</t>
    </rPh>
    <rPh sb="2" eb="4">
      <t>ケッカ</t>
    </rPh>
    <phoneticPr fontId="4"/>
  </si>
  <si>
    <t>（現実では、二次波及以降も繰り返し波及効果は続いていきますが、徐々にその効果は</t>
    <rPh sb="1" eb="3">
      <t>ゲンジツ</t>
    </rPh>
    <rPh sb="6" eb="8">
      <t>ニジ</t>
    </rPh>
    <rPh sb="8" eb="10">
      <t>ハキュウ</t>
    </rPh>
    <rPh sb="10" eb="12">
      <t>イコウ</t>
    </rPh>
    <rPh sb="13" eb="14">
      <t>ク</t>
    </rPh>
    <rPh sb="15" eb="16">
      <t>カエ</t>
    </rPh>
    <rPh sb="17" eb="19">
      <t>ハキュウ</t>
    </rPh>
    <rPh sb="19" eb="21">
      <t>コウカ</t>
    </rPh>
    <rPh sb="22" eb="23">
      <t>ツヅ</t>
    </rPh>
    <rPh sb="31" eb="33">
      <t>ジョジョ</t>
    </rPh>
    <rPh sb="36" eb="38">
      <t>コウカ</t>
    </rPh>
    <phoneticPr fontId="4"/>
  </si>
  <si>
    <t>　小さくなっていくため、通常は二次波及効果までで計算は打ち切りとなります）</t>
    <phoneticPr fontId="4"/>
  </si>
  <si>
    <t>Ⅰ　フロー図　</t>
    <rPh sb="5" eb="6">
      <t>ズ</t>
    </rPh>
    <phoneticPr fontId="4"/>
  </si>
  <si>
    <t>産業連関表の波及効果分析の説明　（【はじめに】・【使い方】）</t>
    <rPh sb="0" eb="2">
      <t>サンギョウ</t>
    </rPh>
    <rPh sb="2" eb="4">
      <t>レンカン</t>
    </rPh>
    <rPh sb="4" eb="5">
      <t>ヒョウ</t>
    </rPh>
    <rPh sb="6" eb="8">
      <t>ハキュウ</t>
    </rPh>
    <rPh sb="8" eb="10">
      <t>コウカ</t>
    </rPh>
    <rPh sb="10" eb="12">
      <t>ブンセキ</t>
    </rPh>
    <rPh sb="13" eb="15">
      <t>セツメイ</t>
    </rPh>
    <rPh sb="25" eb="26">
      <t>ツカ</t>
    </rPh>
    <rPh sb="27" eb="28">
      <t>カタ</t>
    </rPh>
    <phoneticPr fontId="4"/>
  </si>
  <si>
    <t>Ⅺ　民間消費支出</t>
    <rPh sb="2" eb="4">
      <t>ミンカン</t>
    </rPh>
    <rPh sb="4" eb="6">
      <t>ショウヒ</t>
    </rPh>
    <rPh sb="6" eb="8">
      <t>シシュツ</t>
    </rPh>
    <phoneticPr fontId="4"/>
  </si>
  <si>
    <t>＜使い方＞</t>
    <rPh sb="1" eb="2">
      <t>ツカ</t>
    </rPh>
    <rPh sb="3" eb="4">
      <t>カタ</t>
    </rPh>
    <phoneticPr fontId="4"/>
  </si>
  <si>
    <t>さらに、各部門の購入者価格から、商業マージンと運輸マージンを取り除き、</t>
    <rPh sb="4" eb="7">
      <t>カクブモン</t>
    </rPh>
    <rPh sb="8" eb="11">
      <t>コウニュウシャ</t>
    </rPh>
    <rPh sb="11" eb="13">
      <t>カカク</t>
    </rPh>
    <rPh sb="23" eb="25">
      <t>ウンユ</t>
    </rPh>
    <rPh sb="30" eb="31">
      <t>ト</t>
    </rPh>
    <rPh sb="32" eb="33">
      <t>ノゾ</t>
    </rPh>
    <phoneticPr fontId="4"/>
  </si>
  <si>
    <t>商業マージン率を乗じて取り除き、算出します。</t>
    <rPh sb="0" eb="2">
      <t>ショウギョウ</t>
    </rPh>
    <rPh sb="6" eb="7">
      <t>リツ</t>
    </rPh>
    <rPh sb="8" eb="9">
      <t>ジョウ</t>
    </rPh>
    <rPh sb="11" eb="12">
      <t>ト</t>
    </rPh>
    <rPh sb="13" eb="14">
      <t>ノゾ</t>
    </rPh>
    <rPh sb="16" eb="18">
      <t>サンシュツ</t>
    </rPh>
    <phoneticPr fontId="4"/>
  </si>
  <si>
    <t>　変換には、総務省の「平成27年産業連関表（37部門表）」から算出した運輸マージン率、</t>
    <rPh sb="1" eb="3">
      <t>ヘンカン</t>
    </rPh>
    <rPh sb="31" eb="33">
      <t>サンシュツ</t>
    </rPh>
    <phoneticPr fontId="4"/>
  </si>
  <si>
    <t>るようになっています。</t>
    <phoneticPr fontId="4"/>
  </si>
  <si>
    <t>「商業」部門と「運輸・郵便」部門の②'生産者価格（薄黄色セル）に加算され</t>
    <rPh sb="1" eb="3">
      <t>ショウギョウ</t>
    </rPh>
    <rPh sb="4" eb="6">
      <t>ブモン</t>
    </rPh>
    <rPh sb="8" eb="10">
      <t>ウンユ</t>
    </rPh>
    <rPh sb="11" eb="13">
      <t>ユウビン</t>
    </rPh>
    <rPh sb="14" eb="16">
      <t>ブモン</t>
    </rPh>
    <rPh sb="19" eb="22">
      <t>セイサンシャ</t>
    </rPh>
    <rPh sb="22" eb="24">
      <t>カカク</t>
    </rPh>
    <rPh sb="25" eb="26">
      <t>ウス</t>
    </rPh>
    <rPh sb="26" eb="28">
      <t>キイロ</t>
    </rPh>
    <phoneticPr fontId="4"/>
  </si>
  <si>
    <t>Ⅱ入力シート</t>
    <rPh sb="1" eb="3">
      <t>ニュウリョク</t>
    </rPh>
    <phoneticPr fontId="4"/>
  </si>
  <si>
    <t>本ファイルの使い方について、例を使って説明したものです。</t>
    <rPh sb="0" eb="1">
      <t>ホン</t>
    </rPh>
    <rPh sb="6" eb="7">
      <t>ツカ</t>
    </rPh>
    <rPh sb="8" eb="9">
      <t>カタ</t>
    </rPh>
    <rPh sb="14" eb="15">
      <t>レイ</t>
    </rPh>
    <rPh sb="16" eb="17">
      <t>ツカ</t>
    </rPh>
    <rPh sb="19" eb="21">
      <t>セツメイ</t>
    </rPh>
    <phoneticPr fontId="4"/>
  </si>
  <si>
    <r>
      <t>「</t>
    </r>
    <r>
      <rPr>
        <b/>
        <sz val="11"/>
        <rFont val="ＭＳ Ｐゴシック"/>
        <family val="3"/>
        <charset val="128"/>
      </rPr>
      <t>直接効果</t>
    </r>
    <r>
      <rPr>
        <sz val="11"/>
        <rFont val="ＭＳ Ｐゴシック"/>
        <family val="3"/>
        <charset val="128"/>
      </rPr>
      <t>」、「</t>
    </r>
    <r>
      <rPr>
        <b/>
        <sz val="11"/>
        <rFont val="ＭＳ Ｐゴシック"/>
        <family val="3"/>
        <charset val="128"/>
      </rPr>
      <t>一次波及効果</t>
    </r>
    <r>
      <rPr>
        <sz val="11"/>
        <rFont val="ＭＳ Ｐゴシック"/>
        <family val="3"/>
        <charset val="128"/>
      </rPr>
      <t>」、「</t>
    </r>
    <r>
      <rPr>
        <b/>
        <sz val="11"/>
        <rFont val="ＭＳ Ｐゴシック"/>
        <family val="3"/>
        <charset val="128"/>
      </rPr>
      <t>二次波及効果</t>
    </r>
    <r>
      <rPr>
        <sz val="11"/>
        <rFont val="ＭＳ Ｐゴシック"/>
        <family val="3"/>
        <charset val="128"/>
      </rPr>
      <t>」、「</t>
    </r>
    <r>
      <rPr>
        <b/>
        <sz val="11"/>
        <rFont val="ＭＳ Ｐゴシック"/>
        <family val="3"/>
        <charset val="128"/>
      </rPr>
      <t>総合効果</t>
    </r>
    <r>
      <rPr>
        <sz val="11"/>
        <rFont val="ＭＳ Ｐゴシック"/>
        <family val="3"/>
        <charset val="128"/>
      </rPr>
      <t>」、「</t>
    </r>
    <r>
      <rPr>
        <b/>
        <sz val="11"/>
        <rFont val="ＭＳ Ｐゴシック"/>
        <family val="3"/>
        <charset val="128"/>
      </rPr>
      <t>誘発雇用者数</t>
    </r>
    <r>
      <rPr>
        <sz val="11"/>
        <rFont val="ＭＳ Ｐゴシック"/>
        <family val="3"/>
        <charset val="128"/>
      </rPr>
      <t>」が計算される。</t>
    </r>
    <rPh sb="1" eb="3">
      <t>チョクセツ</t>
    </rPh>
    <rPh sb="3" eb="5">
      <t>コウカ</t>
    </rPh>
    <rPh sb="8" eb="10">
      <t>イチジ</t>
    </rPh>
    <rPh sb="10" eb="12">
      <t>ハキュウ</t>
    </rPh>
    <rPh sb="12" eb="14">
      <t>コウカ</t>
    </rPh>
    <rPh sb="17" eb="19">
      <t>ニジ</t>
    </rPh>
    <rPh sb="19" eb="21">
      <t>ハキュウ</t>
    </rPh>
    <rPh sb="21" eb="23">
      <t>コウカ</t>
    </rPh>
    <rPh sb="26" eb="28">
      <t>ソウゴウ</t>
    </rPh>
    <rPh sb="28" eb="30">
      <t>コウカ</t>
    </rPh>
    <rPh sb="33" eb="35">
      <t>ユウハツ</t>
    </rPh>
    <rPh sb="35" eb="38">
      <t>コヨウシャ</t>
    </rPh>
    <rPh sb="38" eb="39">
      <t>スウ</t>
    </rPh>
    <rPh sb="41" eb="43">
      <t>ケイサン</t>
    </rPh>
    <phoneticPr fontId="4"/>
  </si>
  <si>
    <t>（単位：百万円）</t>
    <rPh sb="4" eb="6">
      <t>ヒャクマン</t>
    </rPh>
    <phoneticPr fontId="4"/>
  </si>
  <si>
    <t>（単位：百万円）</t>
    <rPh sb="1" eb="3">
      <t>タンイ</t>
    </rPh>
    <rPh sb="4" eb="7">
      <t>ヒャクマンエン</t>
    </rPh>
    <phoneticPr fontId="4"/>
  </si>
  <si>
    <t>（単位：百万円）</t>
    <rPh sb="1" eb="3">
      <t>タンイ</t>
    </rPh>
    <rPh sb="4" eb="7">
      <t>ヒャクマンエン</t>
    </rPh>
    <phoneticPr fontId="4"/>
  </si>
  <si>
    <t>（単位：人）</t>
    <rPh sb="1" eb="3">
      <t>タンイ</t>
    </rPh>
    <rPh sb="4" eb="5">
      <t>ニン</t>
    </rPh>
    <phoneticPr fontId="4"/>
  </si>
  <si>
    <t>【最終結果】</t>
    <rPh sb="1" eb="3">
      <t>サイシュウ</t>
    </rPh>
    <rPh sb="3" eb="5">
      <t>ケッカ</t>
    </rPh>
    <phoneticPr fontId="4"/>
  </si>
  <si>
    <r>
      <t xml:space="preserve">国内生産額
</t>
    </r>
    <r>
      <rPr>
        <sz val="8"/>
        <rFont val="ＭＳ Ｐゴシック"/>
        <family val="3"/>
        <charset val="128"/>
      </rPr>
      <t>（生産者価格）</t>
    </r>
    <r>
      <rPr>
        <sz val="10"/>
        <rFont val="ＭＳ Ｐゴシック"/>
        <family val="3"/>
        <charset val="128"/>
      </rPr>
      <t xml:space="preserve">
</t>
    </r>
    <r>
      <rPr>
        <sz val="8"/>
        <rFont val="ＭＳ Ｐゴシック"/>
        <family val="3"/>
        <charset val="128"/>
      </rPr>
      <t>単位：百万円</t>
    </r>
    <rPh sb="0" eb="2">
      <t>コクナイ</t>
    </rPh>
    <rPh sb="2" eb="5">
      <t>セイサンガク</t>
    </rPh>
    <rPh sb="7" eb="10">
      <t>セイサンシャ</t>
    </rPh>
    <rPh sb="10" eb="12">
      <t>カカク</t>
    </rPh>
    <rPh sb="14" eb="16">
      <t>タンイ</t>
    </rPh>
    <rPh sb="17" eb="18">
      <t>ヒャク</t>
    </rPh>
    <rPh sb="18" eb="20">
      <t>マンエン</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</si>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</sst>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76" formatCode="0.000000_ "/>
    <numFmt numFmtId="177" formatCode="0.0%"/>
    <numFmt numFmtId="178" formatCode="#,##0_ "/>
    <numFmt numFmtId="179" formatCode="0.0000_ "/>
    <numFmt numFmtId="180" formatCode="0.0000000_ "/>
    <numFmt numFmtId="181" formatCode="0.000000000_ "/>
    <numFmt numFmtId="182" formatCode="0.00000000_ "/>
    <numFmt numFmtId="183" formatCode="0.0000000000_ "/>
    <numFmt numFmtId="184" formatCode="0.0000000_);[Red]\(0.0000000\)"/>
    <numFmt numFmtId="185" formatCode="0.00000_);[Red]\(0.00000\)"/>
    <numFmt numFmtId="186" formatCode="0.0000_);[Red]\(0.0000\)"/>
    <numFmt numFmtId="187" formatCode="#,##0.000000_ ;[Red]\-#,##0.000000\ "/>
    <numFmt numFmtId="188" formatCode="#,##0.0;[Red]\-#,##0.0"/>
    <numFmt numFmtId="189" formatCode="0.00000_ "/>
    <numFmt numFmtId="190" formatCode="0.000_ "/>
    <numFmt numFmtId="191" formatCode="0.0_ "/>
    <numFmt numFmtId="192" formatCode="#,##0_ ;[Red]\-#,##0\ "/>
    <numFmt numFmtId="193" formatCode="#,##0.0000_ ;[Red]\-#,##0.0000\ "/>
    <numFmt numFmtId="194" formatCode="0.00_);[Red]\(0.00\)"/>
    <numFmt numFmtId="195" formatCode="#,##0.000_ ;[Red]\-#,##0.000\ "/>
    <numFmt numFmtId="196" formatCode="#,##0.000_ "/>
    <numFmt numFmtId="197" formatCode="0.0000_ ;[Red]\-0.0000\ "/>
    <numFmt numFmtId="198" formatCode="0.0000"/>
    <numFmt numFmtId="199" formatCode="#,##0.000;[Red]\-#,##0.000"/>
    <numFmt numFmtId="200" formatCode="#,##0.00000000_ "/>
    <numFmt numFmtId="201" formatCode="0.000"/>
    <numFmt numFmtId="202" formatCode="0.0"/>
    <numFmt numFmtId="203" formatCode="\-@"/>
  </numFmts>
  <fonts count="66">
    <font>
      <sz val="10"/>
      <name val="ＭＳ Ｐ明朝"/>
      <family val="1"/>
      <charset val="128"/>
    </font>
    <font>
      <sz val="10"/>
      <name val="ＭＳ Ｐ明朝"/>
      <family val="1"/>
      <charset val="128"/>
    </font>
    <font>
      <sz val="10"/>
      <name val="ＭＳ Ｐ明朝"/>
      <family val="1"/>
      <charset val="128"/>
    </font>
    <font>
      <sz val="11"/>
      <name val="ＭＳ Ｐゴシック"/>
      <family val="3"/>
      <charset val="128"/>
    </font>
    <font>
      <sz val="6"/>
      <name val="ＭＳ Ｐ明朝"/>
      <family val="1"/>
      <charset val="128"/>
    </font>
    <font>
      <sz val="10"/>
      <name val="ＭＳ Ｐゴシック"/>
      <family val="3"/>
      <charset val="128"/>
    </font>
    <font>
      <b/>
      <sz val="10"/>
      <name val="ＭＳ Ｐゴシック"/>
      <family val="3"/>
      <charset val="128"/>
    </font>
    <font>
      <sz val="9"/>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sz val="16"/>
      <name val="ＭＳ Ｐゴシック"/>
      <family val="3"/>
      <charset val="128"/>
    </font>
    <font>
      <b/>
      <sz val="20"/>
      <name val="ＭＳ Ｐゴシック"/>
      <family val="3"/>
      <charset val="128"/>
    </font>
    <font>
      <sz val="12"/>
      <name val="ＭＳ Ｐゴシック"/>
      <family val="3"/>
      <charset val="128"/>
    </font>
    <font>
      <sz val="10"/>
      <color indexed="12"/>
      <name val="ＭＳ Ｐゴシック"/>
      <family val="3"/>
      <charset val="128"/>
    </font>
    <font>
      <sz val="8"/>
      <name val="ＭＳ Ｐゴシック"/>
      <family val="3"/>
      <charset val="128"/>
    </font>
    <font>
      <sz val="11"/>
      <name val="ＭＳ Ｐ明朝"/>
      <family val="1"/>
      <charset val="128"/>
    </font>
    <font>
      <b/>
      <sz val="14"/>
      <name val="ＭＳ Ｐゴシック"/>
      <family val="3"/>
      <charset val="128"/>
    </font>
    <font>
      <sz val="10"/>
      <name val="ＭＳ Ｐ明朝"/>
      <family val="1"/>
      <charset val="128"/>
    </font>
    <font>
      <sz val="10"/>
      <name val="ＭＳ Ｐ明朝"/>
      <family val="1"/>
      <charset val="128"/>
    </font>
    <font>
      <b/>
      <sz val="10"/>
      <name val="ＭＳ Ｐ明朝"/>
      <family val="1"/>
      <charset val="128"/>
    </font>
    <font>
      <sz val="10"/>
      <name val="ＭＳ Ｐ明朝"/>
      <family val="1"/>
      <charset val="128"/>
    </font>
    <font>
      <sz val="10"/>
      <color indexed="12"/>
      <name val="ＭＳ Ｐ明朝"/>
      <family val="1"/>
      <charset val="128"/>
    </font>
    <font>
      <sz val="10"/>
      <color indexed="10"/>
      <name val="ＭＳ Ｐ明朝"/>
      <family val="1"/>
      <charset val="128"/>
    </font>
    <font>
      <sz val="9.5"/>
      <name val="ＭＳ Ｐ明朝"/>
      <family val="1"/>
      <charset val="128"/>
    </font>
    <font>
      <b/>
      <sz val="12"/>
      <color theme="8" tint="-0.499984740745262"/>
      <name val="ＭＳ Ｐゴシック"/>
      <family val="3"/>
      <charset val="128"/>
    </font>
    <font>
      <sz val="10"/>
      <color theme="8" tint="-0.499984740745262"/>
      <name val="ＭＳ Ｐゴシック"/>
      <family val="3"/>
      <charset val="128"/>
    </font>
    <font>
      <sz val="10"/>
      <color theme="1" tint="0.499984740745262"/>
      <name val="ＭＳ Ｐゴシック"/>
      <family val="3"/>
      <charset val="128"/>
    </font>
    <font>
      <b/>
      <sz val="12"/>
      <color theme="8" tint="-0.249977111117893"/>
      <name val="ＭＳ Ｐゴシック"/>
      <family val="3"/>
      <charset val="128"/>
    </font>
    <font>
      <sz val="10"/>
      <color rgb="FFFF0000"/>
      <name val="ＭＳ Ｐゴシック"/>
      <family val="3"/>
      <charset val="128"/>
    </font>
    <font>
      <b/>
      <sz val="14"/>
      <color theme="8" tint="-0.499984740745262"/>
      <name val="ＭＳ Ｐゴシック"/>
      <family val="3"/>
      <charset val="128"/>
    </font>
    <font>
      <b/>
      <sz val="12"/>
      <color theme="0"/>
      <name val="ＭＳ Ｐゴシック"/>
      <family val="3"/>
      <charset val="128"/>
    </font>
    <font>
      <b/>
      <sz val="10"/>
      <color theme="0"/>
      <name val="ＭＳ Ｐゴシック"/>
      <family val="3"/>
      <charset val="128"/>
    </font>
    <font>
      <sz val="14"/>
      <color theme="0"/>
      <name val="HGSｺﾞｼｯｸE"/>
      <family val="3"/>
      <charset val="128"/>
    </font>
    <font>
      <b/>
      <u/>
      <sz val="10"/>
      <name val="ＭＳ Ｐゴシック"/>
      <family val="3"/>
      <charset val="128"/>
    </font>
    <font>
      <b/>
      <u/>
      <sz val="12"/>
      <name val="ＭＳ Ｐゴシック"/>
      <family val="3"/>
      <charset val="128"/>
    </font>
    <font>
      <sz val="9"/>
      <color indexed="81"/>
      <name val="MS P ゴシック"/>
      <family val="3"/>
      <charset val="128"/>
    </font>
    <font>
      <sz val="18"/>
      <color theme="8" tint="-0.499984740745262"/>
      <name val="HGS創英角ｺﾞｼｯｸUB"/>
      <family val="3"/>
      <charset val="128"/>
    </font>
    <font>
      <sz val="10"/>
      <name val="HGSｺﾞｼｯｸE"/>
      <family val="3"/>
      <charset val="128"/>
    </font>
    <font>
      <sz val="10"/>
      <color theme="0"/>
      <name val="ＭＳ Ｐゴシック"/>
      <family val="3"/>
      <charset val="128"/>
    </font>
    <font>
      <sz val="11"/>
      <color theme="0"/>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2"/>
      <charset val="128"/>
      <scheme val="minor"/>
    </font>
    <font>
      <u/>
      <sz val="11"/>
      <name val="ＭＳ Ｐゴシック"/>
      <family val="3"/>
      <charset val="128"/>
    </font>
    <font>
      <sz val="10"/>
      <color theme="1"/>
      <name val="ＭＳ Ｐゴシック"/>
      <family val="3"/>
      <charset val="128"/>
      <scheme val="minor"/>
    </font>
    <font>
      <sz val="10"/>
      <color theme="0" tint="-0.499984740745262"/>
      <name val="ＭＳ Ｐゴシック"/>
      <family val="3"/>
      <charset val="128"/>
    </font>
    <font>
      <sz val="11"/>
      <color theme="0" tint="-0.499984740745262"/>
      <name val="ＭＳ Ｐゴシック"/>
      <family val="3"/>
      <charset val="128"/>
    </font>
    <font>
      <vertAlign val="superscript"/>
      <sz val="11"/>
      <name val="ＭＳ Ｐゴシック"/>
      <family val="3"/>
      <charset val="128"/>
    </font>
    <font>
      <sz val="11"/>
      <color theme="0"/>
      <name val="HGSｺﾞｼｯｸE"/>
      <family val="3"/>
      <charset val="128"/>
    </font>
    <font>
      <b/>
      <u/>
      <sz val="11"/>
      <name val="ＭＳ Ｐゴシック"/>
      <family val="3"/>
      <charset val="128"/>
    </font>
    <font>
      <b/>
      <sz val="11"/>
      <color theme="3"/>
      <name val="ＭＳ Ｐゴシック"/>
      <family val="3"/>
      <charset val="128"/>
    </font>
    <font>
      <sz val="11"/>
      <color theme="1" tint="0.34998626667073579"/>
      <name val="ＭＳ Ｐゴシック"/>
      <family val="3"/>
      <charset val="128"/>
    </font>
    <font>
      <b/>
      <sz val="11"/>
      <color theme="0"/>
      <name val="ＭＳ Ｐゴシック"/>
      <family val="3"/>
      <charset val="128"/>
    </font>
    <font>
      <b/>
      <sz val="11"/>
      <color theme="8" tint="-0.499984740745262"/>
      <name val="ＭＳ Ｐゴシック"/>
      <family val="3"/>
      <charset val="128"/>
    </font>
    <font>
      <b/>
      <sz val="10"/>
      <color theme="8" tint="-0.499984740745262"/>
      <name val="ＭＳ Ｐゴシック"/>
      <family val="3"/>
      <charset val="128"/>
    </font>
    <font>
      <b/>
      <u/>
      <sz val="10"/>
      <color theme="8" tint="-0.499984740745262"/>
      <name val="ＭＳ Ｐゴシック"/>
      <family val="3"/>
      <charset val="128"/>
    </font>
    <font>
      <vertAlign val="superscript"/>
      <sz val="10"/>
      <color theme="0" tint="-0.499984740745262"/>
      <name val="ＭＳ Ｐゴシック"/>
      <family val="3"/>
      <charset val="128"/>
    </font>
    <font>
      <b/>
      <u/>
      <sz val="11"/>
      <color rgb="FFFF66CC"/>
      <name val="ＭＳ Ｐゴシック"/>
      <family val="3"/>
      <charset val="128"/>
    </font>
    <font>
      <b/>
      <u/>
      <sz val="11"/>
      <color theme="8" tint="-0.499984740745262"/>
      <name val="ＭＳ Ｐゴシック"/>
      <family val="3"/>
      <charset val="128"/>
    </font>
    <font>
      <sz val="16"/>
      <name val="ＭＳ ゴシック"/>
      <family val="3"/>
      <charset val="128"/>
    </font>
    <font>
      <sz val="16"/>
      <name val="ＭＳ Ｐゴシック"/>
      <family val="3"/>
      <charset val="128"/>
    </font>
    <font>
      <sz val="14"/>
      <name val="ＭＳ ゴシック"/>
      <family val="3"/>
      <charset val="128"/>
    </font>
    <font>
      <sz val="10"/>
      <name val="ＭＳ Ｐゴシック"/>
      <family val="2"/>
      <charset val="128"/>
      <scheme val="minor"/>
    </font>
    <font>
      <sz val="12"/>
      <color theme="8" tint="-0.249977111117893"/>
      <name val="HGSｺﾞｼｯｸE"/>
      <family val="3"/>
      <charset val="128"/>
    </font>
  </fonts>
  <fills count="15">
    <fill>
      <patternFill patternType="none"/>
    </fill>
    <fill>
      <patternFill patternType="gray125"/>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
      <patternFill patternType="solid">
        <fgColor rgb="FFFF000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double">
        <color indexed="64"/>
      </left>
      <right/>
      <top/>
      <bottom/>
      <diagonal/>
    </border>
    <border>
      <left/>
      <right style="double">
        <color indexed="64"/>
      </right>
      <top/>
      <bottom/>
      <diagonal/>
    </border>
    <border>
      <left style="mediumDashed">
        <color indexed="64"/>
      </left>
      <right/>
      <top/>
      <bottom/>
      <diagonal/>
    </border>
    <border>
      <left/>
      <right style="mediumDashed">
        <color indexed="64"/>
      </right>
      <top/>
      <bottom/>
      <diagonal/>
    </border>
    <border>
      <left style="dotted">
        <color indexed="64"/>
      </left>
      <right style="dotted">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s>
  <cellStyleXfs count="7">
    <xf numFmtId="0" fontId="0" fillId="0" borderId="0"/>
    <xf numFmtId="38" fontId="2" fillId="0" borderId="0" applyFont="0" applyFill="0" applyBorder="0" applyAlignment="0" applyProtection="0"/>
    <xf numFmtId="0" fontId="3" fillId="0" borderId="0"/>
    <xf numFmtId="0" fontId="3" fillId="0" borderId="0">
      <alignment vertical="center"/>
    </xf>
    <xf numFmtId="0" fontId="3" fillId="0" borderId="0"/>
    <xf numFmtId="0" fontId="3" fillId="0" borderId="0"/>
    <xf numFmtId="0" fontId="3" fillId="0" borderId="0"/>
  </cellStyleXfs>
  <cellXfs count="675">
    <xf numFmtId="0" fontId="0" fillId="0" borderId="0" xfId="0"/>
    <xf numFmtId="0" fontId="3" fillId="0" borderId="0" xfId="4" applyFont="1" applyFill="1" applyBorder="1" applyAlignment="1" applyProtection="1">
      <alignment vertical="center"/>
    </xf>
    <xf numFmtId="0" fontId="5" fillId="0" borderId="0" xfId="4" applyFont="1" applyFill="1" applyBorder="1" applyAlignment="1" applyProtection="1">
      <alignment vertical="center"/>
    </xf>
    <xf numFmtId="0" fontId="5" fillId="0" borderId="0" xfId="0" applyFont="1" applyAlignment="1" applyProtection="1">
      <alignment vertical="center"/>
    </xf>
    <xf numFmtId="0" fontId="12" fillId="0" borderId="0" xfId="4" applyFont="1" applyFill="1" applyBorder="1" applyAlignment="1" applyProtection="1">
      <alignment vertical="center"/>
    </xf>
    <xf numFmtId="0" fontId="5" fillId="0" borderId="0" xfId="0" applyFont="1" applyAlignment="1" applyProtection="1">
      <alignment horizontal="right" vertical="center"/>
    </xf>
    <xf numFmtId="0" fontId="5" fillId="0" borderId="1" xfId="0" applyFont="1" applyBorder="1" applyAlignment="1" applyProtection="1">
      <alignment horizontal="center" vertical="center" wrapText="1"/>
    </xf>
    <xf numFmtId="38" fontId="5" fillId="0" borderId="0" xfId="1" applyFont="1" applyAlignment="1" applyProtection="1">
      <alignment vertical="center"/>
    </xf>
    <xf numFmtId="0" fontId="5" fillId="0" borderId="0" xfId="0" applyFont="1" applyAlignment="1" applyProtection="1">
      <alignment vertical="center" shrinkToFit="1"/>
    </xf>
    <xf numFmtId="0" fontId="5" fillId="0" borderId="1" xfId="0" applyFont="1" applyBorder="1" applyAlignment="1" applyProtection="1">
      <alignment horizontal="center" vertical="center" shrinkToFit="1"/>
    </xf>
    <xf numFmtId="0" fontId="5" fillId="0" borderId="0" xfId="0" applyFont="1" applyFill="1" applyAlignment="1" applyProtection="1">
      <alignment vertical="center"/>
    </xf>
    <xf numFmtId="38" fontId="5" fillId="0" borderId="0" xfId="1" applyFont="1" applyFill="1" applyBorder="1" applyAlignment="1" applyProtection="1">
      <alignment vertical="center"/>
    </xf>
    <xf numFmtId="0" fontId="5" fillId="0" borderId="0" xfId="0" applyFont="1" applyAlignment="1" applyProtection="1">
      <alignment horizontal="center" vertical="center"/>
    </xf>
    <xf numFmtId="0" fontId="12" fillId="0" borderId="0" xfId="0" applyFont="1" applyAlignment="1" applyProtection="1">
      <alignment vertical="center"/>
    </xf>
    <xf numFmtId="0" fontId="3" fillId="0" borderId="0" xfId="6" applyFont="1" applyFill="1" applyBorder="1" applyAlignment="1" applyProtection="1">
      <alignment vertical="center"/>
    </xf>
    <xf numFmtId="0" fontId="5" fillId="0" borderId="0" xfId="5" applyFont="1" applyFill="1" applyBorder="1" applyAlignment="1" applyProtection="1">
      <alignment vertical="center"/>
    </xf>
    <xf numFmtId="0" fontId="3" fillId="0" borderId="0" xfId="5" applyFont="1" applyAlignment="1" applyProtection="1">
      <alignment vertical="center"/>
    </xf>
    <xf numFmtId="185" fontId="5" fillId="0" borderId="0" xfId="0" applyNumberFormat="1" applyFont="1" applyAlignment="1" applyProtection="1">
      <alignment vertical="center"/>
    </xf>
    <xf numFmtId="0" fontId="5" fillId="0" borderId="2" xfId="4" applyFont="1" applyFill="1" applyBorder="1" applyAlignment="1" applyProtection="1">
      <alignment horizontal="center" vertical="center" shrinkToFit="1"/>
    </xf>
    <xf numFmtId="185" fontId="5" fillId="0" borderId="2" xfId="4" applyNumberFormat="1" applyFont="1" applyFill="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Fill="1" applyAlignment="1" applyProtection="1">
      <alignment horizontal="right" vertical="center"/>
    </xf>
    <xf numFmtId="0" fontId="5" fillId="0" borderId="1" xfId="5" applyFont="1" applyFill="1" applyBorder="1" applyAlignment="1" applyProtection="1">
      <alignment horizontal="center" vertical="center" wrapText="1"/>
    </xf>
    <xf numFmtId="0" fontId="5" fillId="0" borderId="1" xfId="4"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shrinkToFit="1"/>
    </xf>
    <xf numFmtId="177" fontId="5" fillId="0" borderId="1" xfId="0" applyNumberFormat="1"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6" fillId="0" borderId="1" xfId="4" applyFont="1" applyFill="1" applyBorder="1" applyAlignment="1" applyProtection="1">
      <alignment horizontal="center" vertical="center" shrinkToFit="1"/>
    </xf>
    <xf numFmtId="185" fontId="5" fillId="0" borderId="1" xfId="4" applyNumberFormat="1" applyFont="1" applyFill="1" applyBorder="1" applyAlignment="1" applyProtection="1">
      <alignment horizontal="center" vertical="center" wrapText="1"/>
    </xf>
    <xf numFmtId="185" fontId="5" fillId="0" borderId="4" xfId="4" applyNumberFormat="1" applyFont="1" applyFill="1" applyBorder="1" applyAlignment="1" applyProtection="1">
      <alignment horizontal="center" vertical="center" wrapText="1"/>
    </xf>
    <xf numFmtId="185" fontId="5" fillId="0" borderId="5" xfId="4"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 xfId="6" applyFont="1" applyFill="1" applyBorder="1" applyAlignment="1" applyProtection="1">
      <alignment horizontal="center" vertical="center" wrapText="1"/>
    </xf>
    <xf numFmtId="0" fontId="5" fillId="0" borderId="1" xfId="0" applyFont="1" applyBorder="1" applyAlignment="1" applyProtection="1">
      <alignment vertical="center"/>
    </xf>
    <xf numFmtId="179" fontId="5" fillId="0" borderId="1" xfId="0" applyNumberFormat="1" applyFont="1" applyBorder="1" applyAlignment="1" applyProtection="1">
      <alignment vertical="center"/>
    </xf>
    <xf numFmtId="0" fontId="5" fillId="0" borderId="0" xfId="0" applyFont="1" applyFill="1" applyAlignment="1" applyProtection="1">
      <alignment horizontal="center" vertical="center"/>
    </xf>
    <xf numFmtId="0" fontId="5" fillId="0" borderId="1" xfId="0" applyFont="1" applyFill="1" applyBorder="1" applyAlignment="1" applyProtection="1">
      <alignment vertical="center"/>
    </xf>
    <xf numFmtId="0" fontId="5" fillId="0" borderId="1" xfId="0" applyFont="1" applyFill="1" applyBorder="1" applyAlignment="1" applyProtection="1">
      <alignment vertical="center" shrinkToFit="1"/>
    </xf>
    <xf numFmtId="0" fontId="5" fillId="0" borderId="0" xfId="0" applyFont="1" applyFill="1" applyBorder="1" applyAlignment="1" applyProtection="1">
      <alignment horizontal="center" vertical="center"/>
    </xf>
    <xf numFmtId="187" fontId="5" fillId="0" borderId="0" xfId="1" applyNumberFormat="1" applyFont="1" applyFill="1" applyBorder="1" applyAlignment="1" applyProtection="1">
      <alignment vertical="center"/>
    </xf>
    <xf numFmtId="193" fontId="5" fillId="0" borderId="1" xfId="0" applyNumberFormat="1" applyFont="1" applyBorder="1" applyAlignment="1" applyProtection="1">
      <alignment vertical="center"/>
    </xf>
    <xf numFmtId="0" fontId="5" fillId="0" borderId="0" xfId="0" applyFont="1" applyFill="1" applyBorder="1" applyAlignment="1" applyProtection="1">
      <alignment vertical="center"/>
    </xf>
    <xf numFmtId="0" fontId="5" fillId="0" borderId="1" xfId="0" applyFont="1" applyBorder="1" applyAlignment="1" applyProtection="1">
      <alignment vertical="center" shrinkToFit="1"/>
    </xf>
    <xf numFmtId="0" fontId="7" fillId="0" borderId="0" xfId="0" applyFont="1" applyFill="1" applyBorder="1" applyAlignment="1" applyProtection="1">
      <alignment horizontal="center" vertical="center"/>
    </xf>
    <xf numFmtId="179" fontId="5" fillId="0" borderId="1" xfId="0" applyNumberFormat="1" applyFont="1" applyFill="1" applyBorder="1" applyAlignment="1" applyProtection="1">
      <alignment vertical="center"/>
    </xf>
    <xf numFmtId="0" fontId="5" fillId="0" borderId="3" xfId="0" applyFont="1" applyBorder="1" applyAlignment="1" applyProtection="1">
      <alignment vertical="center"/>
    </xf>
    <xf numFmtId="182" fontId="5" fillId="0" borderId="0" xfId="0" applyNumberFormat="1" applyFont="1" applyBorder="1" applyAlignment="1" applyProtection="1">
      <alignment vertical="center"/>
    </xf>
    <xf numFmtId="181" fontId="5" fillId="0" borderId="0" xfId="0" applyNumberFormat="1" applyFont="1" applyBorder="1" applyAlignment="1" applyProtection="1">
      <alignment vertical="center"/>
    </xf>
    <xf numFmtId="187" fontId="5" fillId="0" borderId="0" xfId="0" applyNumberFormat="1" applyFont="1" applyAlignment="1" applyProtection="1">
      <alignment vertical="center"/>
    </xf>
    <xf numFmtId="183" fontId="5" fillId="0" borderId="0" xfId="0" applyNumberFormat="1"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5" fillId="0" borderId="0" xfId="5" applyFont="1" applyFill="1" applyBorder="1" applyAlignment="1" applyProtection="1">
      <alignment horizontal="center" vertical="center"/>
    </xf>
    <xf numFmtId="0" fontId="3" fillId="0" borderId="0" xfId="5" applyFont="1" applyFill="1" applyBorder="1" applyAlignment="1" applyProtection="1">
      <alignment vertical="center"/>
    </xf>
    <xf numFmtId="0" fontId="3" fillId="0" borderId="3" xfId="5" applyFont="1" applyBorder="1" applyAlignment="1" applyProtection="1">
      <alignment vertical="center"/>
    </xf>
    <xf numFmtId="0" fontId="3" fillId="0" borderId="7" xfId="5" applyFont="1" applyBorder="1" applyAlignment="1" applyProtection="1">
      <alignment vertical="center"/>
    </xf>
    <xf numFmtId="177" fontId="5" fillId="0" borderId="0" xfId="0" applyNumberFormat="1" applyFont="1" applyAlignment="1" applyProtection="1">
      <alignment vertical="center"/>
    </xf>
    <xf numFmtId="0" fontId="5" fillId="0" borderId="2" xfId="4" applyFont="1" applyFill="1" applyBorder="1" applyAlignment="1" applyProtection="1">
      <alignment horizontal="center" vertical="center"/>
    </xf>
    <xf numFmtId="189" fontId="5" fillId="0" borderId="1" xfId="0" applyNumberFormat="1" applyFont="1" applyFill="1" applyBorder="1" applyAlignment="1" applyProtection="1">
      <alignment vertical="center"/>
    </xf>
    <xf numFmtId="177" fontId="5" fillId="0" borderId="0" xfId="0" applyNumberFormat="1" applyFont="1" applyFill="1" applyBorder="1" applyAlignment="1" applyProtection="1">
      <alignment vertical="center"/>
    </xf>
    <xf numFmtId="179" fontId="5" fillId="0" borderId="0" xfId="0" applyNumberFormat="1" applyFont="1" applyFill="1" applyBorder="1" applyAlignment="1" applyProtection="1">
      <alignment vertical="center"/>
    </xf>
    <xf numFmtId="179" fontId="5" fillId="0" borderId="0" xfId="0" applyNumberFormat="1" applyFont="1" applyAlignment="1" applyProtection="1">
      <alignment vertical="center"/>
    </xf>
    <xf numFmtId="0" fontId="5" fillId="0" borderId="0" xfId="0" applyFont="1" applyAlignment="1" applyProtection="1">
      <alignment horizontal="left" vertical="center"/>
    </xf>
    <xf numFmtId="0" fontId="11" fillId="0" borderId="0" xfId="0" applyFont="1" applyAlignment="1" applyProtection="1">
      <alignment vertical="center"/>
    </xf>
    <xf numFmtId="0" fontId="6" fillId="0" borderId="0" xfId="0" applyFont="1" applyAlignment="1" applyProtection="1">
      <alignment vertical="center"/>
    </xf>
    <xf numFmtId="0" fontId="5" fillId="0" borderId="0" xfId="5" applyFont="1" applyFill="1" applyBorder="1" applyAlignment="1" applyProtection="1">
      <alignment horizontal="center" vertical="center" wrapText="1"/>
    </xf>
    <xf numFmtId="176" fontId="5" fillId="0" borderId="0" xfId="5" applyNumberFormat="1" applyFont="1" applyFill="1" applyBorder="1" applyAlignment="1" applyProtection="1">
      <alignment vertical="center"/>
    </xf>
    <xf numFmtId="0" fontId="5" fillId="0" borderId="13" xfId="0" applyFont="1" applyBorder="1" applyAlignment="1" applyProtection="1">
      <alignment vertical="center"/>
    </xf>
    <xf numFmtId="0" fontId="5" fillId="0" borderId="14" xfId="0" applyFont="1" applyBorder="1" applyAlignment="1" applyProtection="1">
      <alignment vertical="center"/>
    </xf>
    <xf numFmtId="0" fontId="5" fillId="0" borderId="15"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8" xfId="0" applyFont="1" applyBorder="1" applyAlignment="1" applyProtection="1">
      <alignment vertical="center"/>
    </xf>
    <xf numFmtId="0" fontId="5" fillId="0" borderId="19" xfId="0" applyFont="1" applyBorder="1" applyAlignment="1" applyProtection="1">
      <alignment vertical="center"/>
    </xf>
    <xf numFmtId="0" fontId="5" fillId="0" borderId="20" xfId="0" applyFont="1" applyBorder="1" applyAlignment="1" applyProtection="1">
      <alignment vertical="center"/>
    </xf>
    <xf numFmtId="0" fontId="5" fillId="2" borderId="21" xfId="0" applyFont="1" applyFill="1" applyBorder="1" applyAlignment="1" applyProtection="1">
      <alignment horizontal="center" vertical="center"/>
    </xf>
    <xf numFmtId="0" fontId="5" fillId="0" borderId="18" xfId="0" applyFont="1" applyBorder="1" applyAlignment="1" applyProtection="1">
      <alignment horizontal="center" vertical="center"/>
    </xf>
    <xf numFmtId="0" fontId="5" fillId="0" borderId="22" xfId="0" applyFont="1" applyBorder="1" applyAlignment="1" applyProtection="1">
      <alignment vertical="center"/>
    </xf>
    <xf numFmtId="0" fontId="5" fillId="0" borderId="23" xfId="0" applyFont="1" applyBorder="1" applyAlignment="1" applyProtection="1">
      <alignment vertical="center"/>
    </xf>
    <xf numFmtId="0" fontId="5" fillId="0" borderId="24" xfId="0" applyFont="1" applyBorder="1" applyAlignment="1" applyProtection="1">
      <alignment vertical="center"/>
    </xf>
    <xf numFmtId="0" fontId="5" fillId="0" borderId="25" xfId="0" applyFont="1" applyBorder="1" applyAlignment="1" applyProtection="1">
      <alignment vertical="center"/>
    </xf>
    <xf numFmtId="0" fontId="5" fillId="0" borderId="26" xfId="0" applyFont="1" applyBorder="1" applyAlignment="1" applyProtection="1">
      <alignment vertical="center"/>
    </xf>
    <xf numFmtId="0" fontId="5" fillId="0" borderId="27" xfId="0" applyFont="1" applyBorder="1" applyAlignment="1" applyProtection="1">
      <alignment vertical="center"/>
    </xf>
    <xf numFmtId="0" fontId="5" fillId="0" borderId="28" xfId="0" applyFont="1" applyBorder="1" applyAlignment="1" applyProtection="1">
      <alignment vertical="center"/>
    </xf>
    <xf numFmtId="0" fontId="5" fillId="0" borderId="29" xfId="0" applyFont="1" applyBorder="1" applyAlignment="1" applyProtection="1">
      <alignment vertical="center"/>
    </xf>
    <xf numFmtId="0" fontId="5" fillId="0" borderId="30" xfId="0" applyFont="1" applyBorder="1" applyAlignment="1" applyProtection="1">
      <alignment vertical="center"/>
    </xf>
    <xf numFmtId="0" fontId="10" fillId="0" borderId="0" xfId="0" applyFont="1" applyBorder="1" applyAlignment="1" applyProtection="1">
      <alignment vertical="center"/>
    </xf>
    <xf numFmtId="0" fontId="5" fillId="0" borderId="0" xfId="0" applyFont="1" applyBorder="1" applyAlignment="1" applyProtection="1">
      <alignment horizontal="right" vertical="center"/>
    </xf>
    <xf numFmtId="0" fontId="13" fillId="0" borderId="0" xfId="0" applyFont="1" applyAlignment="1" applyProtection="1">
      <alignment vertical="center"/>
    </xf>
    <xf numFmtId="0" fontId="6" fillId="0" borderId="0" xfId="0" applyFont="1" applyBorder="1" applyAlignment="1" applyProtection="1">
      <alignment vertical="center"/>
    </xf>
    <xf numFmtId="0" fontId="5" fillId="0" borderId="0" xfId="0" applyFont="1" applyBorder="1" applyAlignment="1" applyProtection="1">
      <alignment horizontal="center" vertical="center"/>
    </xf>
    <xf numFmtId="0" fontId="7" fillId="0" borderId="0" xfId="0" applyFont="1" applyAlignment="1" applyProtection="1">
      <alignment vertical="center"/>
    </xf>
    <xf numFmtId="0" fontId="17" fillId="0" borderId="0" xfId="0" applyFont="1" applyAlignment="1" applyProtection="1">
      <alignment vertical="center"/>
    </xf>
    <xf numFmtId="49" fontId="5" fillId="0" borderId="2" xfId="4" applyNumberFormat="1" applyFont="1" applyFill="1" applyBorder="1" applyAlignment="1" applyProtection="1">
      <alignment horizontal="center" vertical="center"/>
    </xf>
    <xf numFmtId="49" fontId="5" fillId="0" borderId="0" xfId="4" applyNumberFormat="1" applyFont="1" applyFill="1" applyBorder="1" applyAlignment="1" applyProtection="1">
      <alignment horizontal="center" vertical="center"/>
    </xf>
    <xf numFmtId="185" fontId="5" fillId="0" borderId="0" xfId="4" applyNumberFormat="1" applyFont="1" applyFill="1" applyBorder="1" applyAlignment="1" applyProtection="1">
      <alignment horizontal="center" vertical="center"/>
    </xf>
    <xf numFmtId="0" fontId="19" fillId="0" borderId="0" xfId="0" applyFont="1" applyAlignment="1" applyProtection="1">
      <alignment vertical="center"/>
    </xf>
    <xf numFmtId="0" fontId="16" fillId="0" borderId="0" xfId="6" applyFont="1" applyFill="1" applyBorder="1" applyAlignment="1" applyProtection="1">
      <alignment vertical="center"/>
    </xf>
    <xf numFmtId="0" fontId="18" fillId="0" borderId="0" xfId="5" applyFont="1" applyFill="1" applyBorder="1" applyAlignment="1" applyProtection="1">
      <alignment vertical="center"/>
    </xf>
    <xf numFmtId="0" fontId="18" fillId="0" borderId="0" xfId="0" applyFont="1" applyAlignment="1" applyProtection="1">
      <alignment vertical="center"/>
    </xf>
    <xf numFmtId="0" fontId="18" fillId="0" borderId="0" xfId="0" applyFont="1" applyAlignment="1" applyProtection="1">
      <alignment horizontal="right" vertical="center" shrinkToFit="1"/>
    </xf>
    <xf numFmtId="0" fontId="16" fillId="0" borderId="0" xfId="5" applyFont="1" applyAlignment="1" applyProtection="1">
      <alignment vertical="center"/>
    </xf>
    <xf numFmtId="0" fontId="16" fillId="0" borderId="8" xfId="5" applyFont="1" applyFill="1" applyBorder="1" applyAlignment="1" applyProtection="1">
      <alignment vertical="center"/>
    </xf>
    <xf numFmtId="0" fontId="18" fillId="0" borderId="9" xfId="5" applyFont="1" applyFill="1" applyBorder="1" applyAlignment="1" applyProtection="1">
      <alignment horizontal="center" vertical="center"/>
    </xf>
    <xf numFmtId="0" fontId="18" fillId="0" borderId="7" xfId="4" applyFont="1" applyFill="1" applyBorder="1" applyAlignment="1" applyProtection="1">
      <alignment vertical="center"/>
    </xf>
    <xf numFmtId="49" fontId="19" fillId="0" borderId="0" xfId="0" applyNumberFormat="1" applyFont="1" applyAlignment="1" applyProtection="1">
      <alignment vertical="center"/>
    </xf>
    <xf numFmtId="0" fontId="19" fillId="0" borderId="0" xfId="0" applyFont="1" applyFill="1" applyAlignment="1" applyProtection="1">
      <alignment vertical="center"/>
    </xf>
    <xf numFmtId="0" fontId="19" fillId="0" borderId="0" xfId="0" applyFont="1" applyAlignment="1" applyProtection="1">
      <alignment horizontal="right" vertical="center"/>
    </xf>
    <xf numFmtId="0" fontId="18" fillId="0" borderId="0" xfId="6" applyFont="1" applyFill="1" applyBorder="1" applyAlignment="1" applyProtection="1">
      <alignment vertical="center"/>
    </xf>
    <xf numFmtId="0" fontId="16" fillId="0" borderId="0" xfId="6" applyFont="1" applyFill="1" applyAlignment="1" applyProtection="1">
      <alignment vertical="center"/>
    </xf>
    <xf numFmtId="0" fontId="18" fillId="0" borderId="0" xfId="0" applyFont="1" applyFill="1" applyAlignment="1" applyProtection="1">
      <alignment vertical="center"/>
    </xf>
    <xf numFmtId="178" fontId="18" fillId="0" borderId="0" xfId="0" applyNumberFormat="1" applyFont="1" applyAlignment="1" applyProtection="1">
      <alignment vertical="center"/>
    </xf>
    <xf numFmtId="0" fontId="18" fillId="0" borderId="0" xfId="4" applyFont="1" applyFill="1" applyBorder="1" applyAlignment="1" applyProtection="1">
      <alignment vertical="center"/>
    </xf>
    <xf numFmtId="0" fontId="16" fillId="0" borderId="0" xfId="4" applyFont="1" applyAlignment="1" applyProtection="1">
      <alignment vertical="center"/>
    </xf>
    <xf numFmtId="0" fontId="16" fillId="0" borderId="3" xfId="4" applyFont="1" applyFill="1" applyBorder="1" applyAlignment="1" applyProtection="1">
      <alignment vertical="center"/>
    </xf>
    <xf numFmtId="0" fontId="18" fillId="0" borderId="3" xfId="4" applyFont="1" applyFill="1" applyBorder="1" applyAlignment="1" applyProtection="1">
      <alignment horizontal="center" vertical="center"/>
    </xf>
    <xf numFmtId="0" fontId="20" fillId="0" borderId="7" xfId="4" applyFont="1" applyFill="1" applyBorder="1" applyAlignment="1" applyProtection="1">
      <alignment horizontal="center" vertical="center" wrapText="1"/>
    </xf>
    <xf numFmtId="0" fontId="18" fillId="0" borderId="4" xfId="4" applyFont="1" applyFill="1" applyBorder="1" applyAlignment="1" applyProtection="1">
      <alignment vertical="center"/>
    </xf>
    <xf numFmtId="0" fontId="18" fillId="0" borderId="33" xfId="4" applyFont="1" applyFill="1" applyBorder="1" applyAlignment="1" applyProtection="1">
      <alignment vertical="center"/>
    </xf>
    <xf numFmtId="0" fontId="16" fillId="0" borderId="0" xfId="4" applyFont="1" applyFill="1" applyBorder="1" applyAlignment="1" applyProtection="1">
      <alignment vertical="center"/>
    </xf>
    <xf numFmtId="0" fontId="19" fillId="0" borderId="0" xfId="4" applyFont="1" applyFill="1" applyBorder="1" applyAlignment="1" applyProtection="1">
      <alignment horizontal="center" vertical="center"/>
    </xf>
    <xf numFmtId="0" fontId="18" fillId="0" borderId="0" xfId="4" applyFont="1" applyFill="1" applyBorder="1" applyAlignment="1" applyProtection="1">
      <alignment horizontal="center" vertical="center"/>
    </xf>
    <xf numFmtId="0" fontId="18" fillId="0" borderId="0" xfId="0" applyFont="1" applyAlignment="1" applyProtection="1">
      <alignment horizontal="right" vertical="center"/>
    </xf>
    <xf numFmtId="0" fontId="21" fillId="0" borderId="0" xfId="0" applyFont="1" applyAlignment="1" applyProtection="1">
      <alignment vertical="center"/>
    </xf>
    <xf numFmtId="0" fontId="21" fillId="0" borderId="0" xfId="4" applyFont="1" applyFill="1" applyBorder="1" applyAlignment="1" applyProtection="1">
      <alignment horizontal="center" vertical="center"/>
    </xf>
    <xf numFmtId="0" fontId="21" fillId="0" borderId="0" xfId="4" applyFont="1" applyFill="1" applyBorder="1" applyAlignment="1" applyProtection="1">
      <alignment vertical="center"/>
    </xf>
    <xf numFmtId="0" fontId="21" fillId="0" borderId="0" xfId="0" applyFont="1" applyAlignment="1" applyProtection="1">
      <alignment horizontal="center" vertical="center"/>
    </xf>
    <xf numFmtId="38" fontId="21" fillId="0" borderId="0" xfId="1" applyFont="1" applyAlignment="1" applyProtection="1">
      <alignment vertical="center"/>
    </xf>
    <xf numFmtId="0" fontId="21" fillId="0" borderId="0" xfId="0" applyFont="1" applyFill="1" applyAlignment="1" applyProtection="1">
      <alignment vertical="center"/>
    </xf>
    <xf numFmtId="182" fontId="22" fillId="0" borderId="31" xfId="4" applyNumberFormat="1" applyFont="1" applyFill="1" applyBorder="1" applyAlignment="1" applyProtection="1">
      <alignment vertical="center"/>
    </xf>
    <xf numFmtId="182" fontId="22" fillId="0" borderId="13" xfId="4" applyNumberFormat="1" applyFont="1" applyFill="1" applyBorder="1" applyAlignment="1" applyProtection="1">
      <alignment vertical="center"/>
    </xf>
    <xf numFmtId="182" fontId="22" fillId="0" borderId="14" xfId="4" applyNumberFormat="1" applyFont="1" applyFill="1" applyBorder="1" applyAlignment="1" applyProtection="1">
      <alignment vertical="center"/>
    </xf>
    <xf numFmtId="182" fontId="22" fillId="0" borderId="0" xfId="4" applyNumberFormat="1" applyFont="1" applyFill="1" applyBorder="1" applyAlignment="1" applyProtection="1">
      <alignment vertical="center"/>
    </xf>
    <xf numFmtId="182" fontId="22" fillId="0" borderId="7" xfId="4" applyNumberFormat="1" applyFont="1" applyFill="1" applyBorder="1" applyAlignment="1" applyProtection="1">
      <alignment vertical="center"/>
    </xf>
    <xf numFmtId="182" fontId="22" fillId="0" borderId="35" xfId="4" applyNumberFormat="1" applyFont="1" applyFill="1" applyBorder="1" applyAlignment="1" applyProtection="1">
      <alignment vertical="center"/>
    </xf>
    <xf numFmtId="182" fontId="22" fillId="0" borderId="5" xfId="4" applyNumberFormat="1" applyFont="1" applyFill="1" applyBorder="1" applyAlignment="1" applyProtection="1">
      <alignment vertical="center"/>
    </xf>
    <xf numFmtId="182" fontId="22" fillId="0" borderId="2" xfId="4" applyNumberFormat="1" applyFont="1" applyFill="1" applyBorder="1" applyAlignment="1" applyProtection="1">
      <alignment vertical="center"/>
    </xf>
    <xf numFmtId="189" fontId="5" fillId="0" borderId="31" xfId="0" applyNumberFormat="1" applyFont="1" applyFill="1" applyBorder="1" applyAlignment="1" applyProtection="1">
      <alignment vertical="center"/>
    </xf>
    <xf numFmtId="192" fontId="5" fillId="0" borderId="14" xfId="0" applyNumberFormat="1" applyFont="1" applyFill="1" applyBorder="1" applyAlignment="1" applyProtection="1">
      <alignment vertical="center"/>
    </xf>
    <xf numFmtId="192" fontId="5" fillId="0" borderId="7" xfId="0" applyNumberFormat="1" applyFont="1" applyFill="1" applyBorder="1" applyAlignment="1" applyProtection="1">
      <alignment vertical="center"/>
    </xf>
    <xf numFmtId="184" fontId="5" fillId="0" borderId="31" xfId="0" applyNumberFormat="1" applyFont="1" applyBorder="1" applyAlignment="1" applyProtection="1">
      <alignment vertical="center"/>
    </xf>
    <xf numFmtId="0" fontId="24" fillId="0" borderId="0" xfId="0" applyFont="1" applyAlignment="1" applyProtection="1">
      <alignment vertical="center"/>
    </xf>
    <xf numFmtId="40" fontId="5" fillId="0" borderId="0" xfId="1" applyNumberFormat="1" applyFont="1" applyAlignment="1" applyProtection="1">
      <alignment vertical="center"/>
    </xf>
    <xf numFmtId="199" fontId="5" fillId="2" borderId="10" xfId="1" applyNumberFormat="1" applyFont="1" applyFill="1" applyBorder="1" applyAlignment="1" applyProtection="1">
      <alignment vertical="center"/>
      <protection locked="0"/>
    </xf>
    <xf numFmtId="199" fontId="5" fillId="2" borderId="11" xfId="1" applyNumberFormat="1" applyFont="1" applyFill="1" applyBorder="1" applyAlignment="1" applyProtection="1">
      <alignment vertical="center"/>
      <protection locked="0"/>
    </xf>
    <xf numFmtId="199" fontId="5" fillId="2" borderId="39" xfId="1" applyNumberFormat="1" applyFont="1" applyFill="1" applyBorder="1" applyAlignment="1" applyProtection="1">
      <alignment vertical="center"/>
      <protection locked="0"/>
    </xf>
    <xf numFmtId="199" fontId="5" fillId="2" borderId="12" xfId="1" applyNumberFormat="1" applyFont="1" applyFill="1" applyBorder="1" applyAlignment="1" applyProtection="1">
      <alignment vertical="center"/>
      <protection locked="0"/>
    </xf>
    <xf numFmtId="0" fontId="25" fillId="0" borderId="0" xfId="0" applyFont="1" applyBorder="1" applyAlignment="1" applyProtection="1">
      <alignment vertical="center"/>
    </xf>
    <xf numFmtId="0" fontId="26" fillId="0" borderId="0" xfId="0" applyFont="1" applyBorder="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vertical="center"/>
    </xf>
    <xf numFmtId="191" fontId="5" fillId="0" borderId="1" xfId="0" applyNumberFormat="1" applyFont="1" applyFill="1" applyBorder="1" applyAlignment="1" applyProtection="1">
      <alignment vertical="center"/>
    </xf>
    <xf numFmtId="199" fontId="3" fillId="0" borderId="7" xfId="1" applyNumberFormat="1" applyFont="1" applyFill="1" applyBorder="1" applyAlignment="1" applyProtection="1">
      <alignment vertical="center"/>
    </xf>
    <xf numFmtId="0" fontId="28" fillId="0" borderId="0" xfId="0" applyFont="1" applyAlignment="1" applyProtection="1">
      <alignment horizontal="left" vertical="center"/>
    </xf>
    <xf numFmtId="0" fontId="5" fillId="3" borderId="40" xfId="0" applyFont="1" applyFill="1" applyBorder="1" applyAlignment="1" applyProtection="1">
      <alignment horizontal="center" vertical="center"/>
    </xf>
    <xf numFmtId="0" fontId="5" fillId="3" borderId="43" xfId="0" applyFont="1" applyFill="1" applyBorder="1" applyAlignment="1" applyProtection="1">
      <alignment horizontal="center" vertical="center"/>
    </xf>
    <xf numFmtId="0" fontId="5" fillId="3" borderId="45" xfId="0" applyFont="1" applyFill="1" applyBorder="1" applyAlignment="1" applyProtection="1">
      <alignment horizontal="center" vertical="center"/>
    </xf>
    <xf numFmtId="0" fontId="6" fillId="0" borderId="0" xfId="0" applyFont="1" applyAlignment="1" applyProtection="1">
      <alignment horizontal="left" vertical="center"/>
    </xf>
    <xf numFmtId="0" fontId="6" fillId="0" borderId="0" xfId="0" applyFont="1" applyAlignment="1" applyProtection="1">
      <alignment horizontal="right" vertical="center"/>
    </xf>
    <xf numFmtId="191" fontId="5" fillId="0" borderId="7" xfId="0" applyNumberFormat="1" applyFont="1" applyFill="1" applyBorder="1" applyAlignment="1" applyProtection="1">
      <alignment vertical="center"/>
    </xf>
    <xf numFmtId="0" fontId="5" fillId="2" borderId="10"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5" fillId="2" borderId="12" xfId="0" applyFont="1" applyFill="1" applyBorder="1" applyAlignment="1" applyProtection="1">
      <alignment vertical="center"/>
      <protection locked="0"/>
    </xf>
    <xf numFmtId="188" fontId="5" fillId="5" borderId="4" xfId="1" applyNumberFormat="1" applyFont="1" applyFill="1" applyBorder="1" applyAlignment="1" applyProtection="1">
      <alignment vertical="center"/>
    </xf>
    <xf numFmtId="188" fontId="5" fillId="5" borderId="1" xfId="1" applyNumberFormat="1" applyFont="1" applyFill="1" applyBorder="1" applyAlignment="1" applyProtection="1">
      <alignment vertical="center"/>
    </xf>
    <xf numFmtId="190" fontId="5" fillId="0" borderId="0" xfId="0" applyNumberFormat="1" applyFont="1" applyFill="1" applyBorder="1" applyAlignment="1" applyProtection="1">
      <alignment vertical="center"/>
      <protection locked="0"/>
    </xf>
    <xf numFmtId="0" fontId="9"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193" fontId="5" fillId="0" borderId="14" xfId="0" applyNumberFormat="1" applyFont="1" applyFill="1" applyBorder="1" applyAlignment="1" applyProtection="1">
      <alignment vertical="center"/>
    </xf>
    <xf numFmtId="193" fontId="5" fillId="0" borderId="3" xfId="0" applyNumberFormat="1" applyFont="1" applyFill="1" applyBorder="1" applyAlignment="1" applyProtection="1">
      <alignment vertical="center"/>
    </xf>
    <xf numFmtId="193" fontId="5" fillId="0" borderId="7" xfId="0" applyNumberFormat="1" applyFont="1" applyFill="1" applyBorder="1" applyAlignment="1" applyProtection="1">
      <alignment vertical="center"/>
    </xf>
    <xf numFmtId="0" fontId="5" fillId="0" borderId="0" xfId="0" applyFont="1" applyAlignment="1" applyProtection="1">
      <alignment vertical="top"/>
    </xf>
    <xf numFmtId="0" fontId="30" fillId="0" borderId="0" xfId="0" applyFont="1" applyAlignment="1" applyProtection="1">
      <alignment vertical="center"/>
    </xf>
    <xf numFmtId="0" fontId="0" fillId="0" borderId="36" xfId="0" applyBorder="1"/>
    <xf numFmtId="0" fontId="0" fillId="0" borderId="37" xfId="0" applyBorder="1"/>
    <xf numFmtId="0" fontId="0" fillId="0" borderId="38" xfId="0" applyBorder="1"/>
    <xf numFmtId="0" fontId="32" fillId="7" borderId="0" xfId="0" applyFont="1" applyFill="1" applyAlignment="1" applyProtection="1">
      <alignment horizontal="center" vertical="center"/>
    </xf>
    <xf numFmtId="0" fontId="11" fillId="0" borderId="0" xfId="0" applyFont="1" applyFill="1" applyAlignment="1" applyProtection="1">
      <alignment vertical="center"/>
    </xf>
    <xf numFmtId="0" fontId="25" fillId="0" borderId="0" xfId="0" applyFont="1" applyFill="1" applyBorder="1" applyAlignment="1" applyProtection="1">
      <alignment vertical="center"/>
    </xf>
    <xf numFmtId="0" fontId="6" fillId="0" borderId="0" xfId="0" applyFont="1" applyFill="1" applyAlignment="1" applyProtection="1">
      <alignment vertical="center"/>
    </xf>
    <xf numFmtId="0" fontId="32" fillId="0" borderId="0" xfId="0" applyFont="1" applyFill="1" applyAlignment="1" applyProtection="1">
      <alignment horizontal="center" vertical="center"/>
    </xf>
    <xf numFmtId="0" fontId="35" fillId="0" borderId="0" xfId="0" applyFont="1" applyAlignment="1" applyProtection="1"/>
    <xf numFmtId="0" fontId="9" fillId="0" borderId="0" xfId="0" applyFont="1" applyAlignment="1" applyProtection="1"/>
    <xf numFmtId="0" fontId="5" fillId="3" borderId="3"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38" fontId="5" fillId="3" borderId="1" xfId="1" applyFont="1" applyFill="1" applyBorder="1" applyAlignment="1" applyProtection="1">
      <alignment horizontal="center" vertical="center" wrapText="1"/>
    </xf>
    <xf numFmtId="0" fontId="5" fillId="3" borderId="7" xfId="0" applyFont="1" applyFill="1" applyBorder="1" applyAlignment="1" applyProtection="1">
      <alignment vertical="center" textRotation="255" wrapText="1"/>
    </xf>
    <xf numFmtId="0" fontId="5" fillId="3" borderId="7" xfId="0" applyFont="1" applyFill="1" applyBorder="1" applyAlignment="1" applyProtection="1">
      <alignment vertical="center" wrapText="1"/>
    </xf>
    <xf numFmtId="49" fontId="5" fillId="3" borderId="1" xfId="0" applyNumberFormat="1" applyFont="1" applyFill="1" applyBorder="1" applyAlignment="1" applyProtection="1">
      <alignment vertical="center"/>
    </xf>
    <xf numFmtId="0" fontId="5" fillId="3" borderId="1" xfId="0" applyFont="1" applyFill="1" applyBorder="1" applyAlignment="1" applyProtection="1">
      <alignment vertical="center" shrinkToFit="1"/>
    </xf>
    <xf numFmtId="0" fontId="5" fillId="3" borderId="1" xfId="5" applyFont="1" applyFill="1" applyBorder="1" applyAlignment="1" applyProtection="1">
      <alignment horizontal="center" vertical="center" wrapText="1"/>
    </xf>
    <xf numFmtId="0" fontId="5" fillId="3" borderId="4" xfId="0" applyFont="1" applyFill="1" applyBorder="1" applyAlignment="1" applyProtection="1">
      <alignment horizontal="center" vertical="center" shrinkToFit="1"/>
    </xf>
    <xf numFmtId="49" fontId="5" fillId="3" borderId="1" xfId="5" applyNumberFormat="1" applyFont="1" applyFill="1" applyBorder="1" applyAlignment="1" applyProtection="1">
      <alignment vertical="center"/>
    </xf>
    <xf numFmtId="0" fontId="5" fillId="3" borderId="4" xfId="5" applyFont="1" applyFill="1" applyBorder="1" applyAlignment="1" applyProtection="1">
      <alignment vertical="center" shrinkToFit="1"/>
    </xf>
    <xf numFmtId="0" fontId="5" fillId="3" borderId="3" xfId="5" applyFont="1" applyFill="1" applyBorder="1" applyAlignment="1" applyProtection="1">
      <alignment horizontal="center" vertical="center" wrapText="1"/>
    </xf>
    <xf numFmtId="177" fontId="5" fillId="3" borderId="1" xfId="0" applyNumberFormat="1" applyFont="1" applyFill="1" applyBorder="1" applyAlignment="1" applyProtection="1">
      <alignment horizontal="center" vertical="center" wrapText="1"/>
    </xf>
    <xf numFmtId="0" fontId="34" fillId="0" borderId="0" xfId="0" applyFont="1" applyAlignment="1" applyProtection="1">
      <alignment vertical="center"/>
    </xf>
    <xf numFmtId="38" fontId="7" fillId="3" borderId="3" xfId="1"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17" fillId="0" borderId="0" xfId="0" applyFont="1" applyFill="1" applyAlignment="1" applyProtection="1">
      <alignment vertical="center"/>
    </xf>
    <xf numFmtId="0" fontId="31" fillId="0" borderId="0" xfId="0" applyFont="1" applyFill="1" applyAlignment="1" applyProtection="1">
      <alignment horizontal="center" vertical="center"/>
    </xf>
    <xf numFmtId="0" fontId="5" fillId="0" borderId="0" xfId="0" applyFont="1" applyFill="1" applyAlignment="1" applyProtection="1">
      <alignment vertical="top"/>
    </xf>
    <xf numFmtId="0" fontId="5" fillId="0" borderId="16" xfId="0" applyFont="1" applyFill="1" applyBorder="1" applyAlignment="1" applyProtection="1">
      <alignment vertical="center"/>
    </xf>
    <xf numFmtId="0" fontId="5" fillId="0" borderId="0" xfId="0" applyFont="1" applyBorder="1" applyAlignment="1" applyProtection="1"/>
    <xf numFmtId="0" fontId="37" fillId="0" borderId="0" xfId="0" applyFont="1" applyAlignment="1" applyProtection="1">
      <alignment vertical="center"/>
    </xf>
    <xf numFmtId="0" fontId="5" fillId="3" borderId="1" xfId="0" applyFont="1" applyFill="1" applyBorder="1" applyAlignment="1" applyProtection="1">
      <alignment horizontal="center" vertical="center"/>
    </xf>
    <xf numFmtId="0" fontId="38" fillId="0" borderId="0" xfId="0" applyFont="1"/>
    <xf numFmtId="38" fontId="5" fillId="0" borderId="14" xfId="1" applyFont="1" applyBorder="1" applyAlignment="1" applyProtection="1">
      <alignment vertical="center"/>
    </xf>
    <xf numFmtId="38" fontId="5" fillId="0" borderId="14" xfId="1" applyFont="1" applyFill="1" applyBorder="1" applyAlignment="1" applyProtection="1">
      <alignment vertical="center"/>
    </xf>
    <xf numFmtId="38" fontId="5" fillId="0" borderId="14" xfId="1" applyFont="1" applyFill="1" applyBorder="1" applyAlignment="1" applyProtection="1">
      <alignment vertical="center" shrinkToFit="1"/>
    </xf>
    <xf numFmtId="3" fontId="5" fillId="0" borderId="14" xfId="1" applyNumberFormat="1" applyFont="1" applyFill="1" applyBorder="1" applyAlignment="1" applyProtection="1">
      <alignment vertical="center"/>
    </xf>
    <xf numFmtId="38" fontId="5" fillId="0" borderId="7" xfId="1" applyFont="1" applyBorder="1" applyAlignment="1" applyProtection="1">
      <alignment vertical="center"/>
    </xf>
    <xf numFmtId="38" fontId="5" fillId="0" borderId="7" xfId="1" applyFont="1" applyFill="1" applyBorder="1" applyAlignment="1" applyProtection="1">
      <alignment vertical="center"/>
    </xf>
    <xf numFmtId="0" fontId="39" fillId="7" borderId="6" xfId="0" applyFont="1" applyFill="1" applyBorder="1" applyAlignment="1" applyProtection="1">
      <alignment horizontal="center" vertical="center"/>
    </xf>
    <xf numFmtId="199" fontId="41" fillId="0" borderId="8" xfId="1" applyNumberFormat="1" applyFont="1" applyFill="1" applyBorder="1" applyAlignment="1">
      <alignment vertical="center"/>
    </xf>
    <xf numFmtId="199" fontId="41" fillId="0" borderId="31" xfId="1" applyNumberFormat="1" applyFont="1" applyFill="1" applyBorder="1" applyAlignment="1">
      <alignment vertical="center"/>
    </xf>
    <xf numFmtId="199" fontId="41" fillId="0" borderId="13" xfId="1" applyNumberFormat="1" applyFont="1" applyFill="1" applyBorder="1" applyAlignment="1">
      <alignment vertical="center"/>
    </xf>
    <xf numFmtId="199" fontId="41" fillId="0" borderId="0" xfId="1" applyNumberFormat="1" applyFont="1" applyFill="1" applyBorder="1" applyAlignment="1">
      <alignment vertical="center"/>
    </xf>
    <xf numFmtId="199" fontId="41" fillId="3" borderId="4" xfId="1" applyNumberFormat="1" applyFont="1" applyFill="1" applyBorder="1" applyAlignment="1">
      <alignment vertical="center"/>
    </xf>
    <xf numFmtId="199" fontId="41" fillId="3" borderId="35" xfId="1" applyNumberFormat="1" applyFont="1" applyFill="1" applyBorder="1" applyAlignment="1">
      <alignment vertical="center"/>
    </xf>
    <xf numFmtId="0" fontId="42" fillId="0" borderId="8" xfId="0" applyFont="1" applyFill="1" applyBorder="1" applyAlignment="1">
      <alignment vertical="center"/>
    </xf>
    <xf numFmtId="0" fontId="42" fillId="0" borderId="31" xfId="0" applyFont="1" applyFill="1" applyBorder="1" applyAlignment="1">
      <alignment vertical="center"/>
    </xf>
    <xf numFmtId="0" fontId="42" fillId="3" borderId="3" xfId="0" applyFont="1" applyFill="1" applyBorder="1" applyAlignment="1">
      <alignment vertical="center"/>
    </xf>
    <xf numFmtId="199" fontId="42" fillId="0" borderId="13" xfId="1" applyNumberFormat="1" applyFont="1" applyFill="1" applyBorder="1" applyAlignment="1">
      <alignment vertical="center" wrapText="1"/>
    </xf>
    <xf numFmtId="199" fontId="42" fillId="0" borderId="0" xfId="1" applyNumberFormat="1" applyFont="1" applyFill="1" applyBorder="1" applyAlignment="1">
      <alignment vertical="center" wrapText="1"/>
    </xf>
    <xf numFmtId="199" fontId="42" fillId="3" borderId="14" xfId="1" applyNumberFormat="1" applyFont="1" applyFill="1" applyBorder="1" applyAlignment="1">
      <alignment vertical="center" wrapText="1"/>
    </xf>
    <xf numFmtId="199" fontId="41" fillId="3" borderId="14" xfId="1" applyNumberFormat="1" applyFont="1" applyFill="1" applyBorder="1" applyAlignment="1">
      <alignment vertical="center"/>
    </xf>
    <xf numFmtId="199" fontId="41" fillId="3" borderId="1" xfId="1" applyNumberFormat="1" applyFont="1" applyFill="1" applyBorder="1" applyAlignment="1">
      <alignment vertical="center"/>
    </xf>
    <xf numFmtId="0" fontId="42" fillId="3" borderId="31" xfId="0" applyFont="1" applyFill="1" applyBorder="1" applyAlignment="1">
      <alignment vertical="center"/>
    </xf>
    <xf numFmtId="199" fontId="42" fillId="3" borderId="0" xfId="1" applyNumberFormat="1" applyFont="1" applyFill="1" applyBorder="1" applyAlignment="1">
      <alignment vertical="center" wrapText="1"/>
    </xf>
    <xf numFmtId="199" fontId="41" fillId="3" borderId="0" xfId="1" applyNumberFormat="1" applyFont="1" applyFill="1" applyBorder="1" applyAlignment="1">
      <alignment vertical="center"/>
    </xf>
    <xf numFmtId="0" fontId="42" fillId="0" borderId="0" xfId="3" applyFont="1" applyAlignment="1">
      <alignment vertical="center"/>
    </xf>
    <xf numFmtId="199" fontId="41" fillId="0" borderId="33" xfId="1" applyNumberFormat="1" applyFont="1" applyFill="1" applyBorder="1" applyAlignment="1">
      <alignment vertical="center"/>
    </xf>
    <xf numFmtId="199" fontId="41" fillId="0" borderId="2" xfId="1" applyNumberFormat="1" applyFont="1" applyFill="1" applyBorder="1" applyAlignment="1">
      <alignment vertical="center"/>
    </xf>
    <xf numFmtId="199" fontId="41" fillId="3" borderId="2" xfId="1" applyNumberFormat="1" applyFont="1" applyFill="1" applyBorder="1" applyAlignment="1">
      <alignment vertical="center"/>
    </xf>
    <xf numFmtId="200" fontId="19" fillId="0" borderId="0" xfId="0" applyNumberFormat="1" applyFont="1" applyAlignment="1" applyProtection="1">
      <alignment vertical="center"/>
    </xf>
    <xf numFmtId="200" fontId="18" fillId="0" borderId="0" xfId="5" applyNumberFormat="1" applyFont="1" applyFill="1" applyBorder="1" applyAlignment="1" applyProtection="1">
      <alignment vertical="center"/>
    </xf>
    <xf numFmtId="200" fontId="18" fillId="0" borderId="0" xfId="0" applyNumberFormat="1" applyFont="1" applyAlignment="1" applyProtection="1">
      <alignment vertical="center"/>
    </xf>
    <xf numFmtId="200" fontId="18" fillId="0" borderId="0" xfId="0" applyNumberFormat="1" applyFont="1" applyAlignment="1" applyProtection="1">
      <alignment horizontal="right" vertical="center" shrinkToFit="1"/>
    </xf>
    <xf numFmtId="200" fontId="42" fillId="0" borderId="8" xfId="0" applyNumberFormat="1" applyFont="1" applyFill="1" applyBorder="1" applyAlignment="1">
      <alignment vertical="center"/>
    </xf>
    <xf numFmtId="200" fontId="42" fillId="0" borderId="31" xfId="0" applyNumberFormat="1" applyFont="1" applyFill="1" applyBorder="1" applyAlignment="1">
      <alignment vertical="center"/>
    </xf>
    <xf numFmtId="200" fontId="42" fillId="3" borderId="3" xfId="0" applyNumberFormat="1" applyFont="1" applyFill="1" applyBorder="1" applyAlignment="1">
      <alignment vertical="center"/>
    </xf>
    <xf numFmtId="200" fontId="42" fillId="0" borderId="13" xfId="1" applyNumberFormat="1" applyFont="1" applyFill="1" applyBorder="1" applyAlignment="1">
      <alignment vertical="center" wrapText="1"/>
    </xf>
    <xf numFmtId="200" fontId="42" fillId="0" borderId="0" xfId="1" applyNumberFormat="1" applyFont="1" applyFill="1" applyBorder="1" applyAlignment="1">
      <alignment vertical="center" wrapText="1"/>
    </xf>
    <xf numFmtId="200" fontId="42" fillId="3" borderId="14" xfId="1" applyNumberFormat="1" applyFont="1" applyFill="1" applyBorder="1" applyAlignment="1">
      <alignment vertical="center" wrapText="1"/>
    </xf>
    <xf numFmtId="200" fontId="22" fillId="0" borderId="8" xfId="5" applyNumberFormat="1" applyFont="1" applyFill="1" applyBorder="1" applyAlignment="1" applyProtection="1">
      <alignment vertical="center"/>
    </xf>
    <xf numFmtId="200" fontId="22" fillId="0" borderId="31" xfId="5" applyNumberFormat="1" applyFont="1" applyFill="1" applyBorder="1" applyAlignment="1" applyProtection="1">
      <alignment vertical="center"/>
    </xf>
    <xf numFmtId="200" fontId="22" fillId="3" borderId="3" xfId="5" applyNumberFormat="1" applyFont="1" applyFill="1" applyBorder="1" applyAlignment="1" applyProtection="1">
      <alignment vertical="center"/>
    </xf>
    <xf numFmtId="200" fontId="22" fillId="0" borderId="13" xfId="5" applyNumberFormat="1" applyFont="1" applyFill="1" applyBorder="1" applyAlignment="1" applyProtection="1">
      <alignment vertical="center"/>
    </xf>
    <xf numFmtId="200" fontId="22" fillId="0" borderId="0" xfId="5" applyNumberFormat="1" applyFont="1" applyFill="1" applyBorder="1" applyAlignment="1" applyProtection="1">
      <alignment vertical="center"/>
    </xf>
    <xf numFmtId="200" fontId="22" fillId="3" borderId="14" xfId="5" applyNumberFormat="1" applyFont="1" applyFill="1" applyBorder="1" applyAlignment="1" applyProtection="1">
      <alignment vertical="center"/>
    </xf>
    <xf numFmtId="200" fontId="22" fillId="3" borderId="4" xfId="5" applyNumberFormat="1" applyFont="1" applyFill="1" applyBorder="1" applyAlignment="1" applyProtection="1">
      <alignment vertical="center"/>
    </xf>
    <xf numFmtId="200" fontId="22" fillId="3" borderId="35" xfId="5" applyNumberFormat="1" applyFont="1" applyFill="1" applyBorder="1" applyAlignment="1" applyProtection="1">
      <alignment vertical="center"/>
    </xf>
    <xf numFmtId="200" fontId="22" fillId="3" borderId="1" xfId="5" applyNumberFormat="1" applyFont="1" applyFill="1" applyBorder="1" applyAlignment="1" applyProtection="1">
      <alignment vertical="center"/>
    </xf>
    <xf numFmtId="200" fontId="22" fillId="3" borderId="33" xfId="5" applyNumberFormat="1" applyFont="1" applyFill="1" applyBorder="1" applyAlignment="1" applyProtection="1">
      <alignment vertical="center"/>
    </xf>
    <xf numFmtId="200" fontId="22" fillId="3" borderId="2" xfId="5" applyNumberFormat="1" applyFont="1" applyFill="1" applyBorder="1" applyAlignment="1" applyProtection="1">
      <alignment vertical="center"/>
    </xf>
    <xf numFmtId="200" fontId="22" fillId="3" borderId="7" xfId="5" applyNumberFormat="1" applyFont="1" applyFill="1" applyBorder="1" applyAlignment="1" applyProtection="1">
      <alignment vertical="center"/>
    </xf>
    <xf numFmtId="200" fontId="42" fillId="0" borderId="9" xfId="0" applyNumberFormat="1" applyFont="1" applyFill="1" applyBorder="1" applyAlignment="1">
      <alignment vertical="center"/>
    </xf>
    <xf numFmtId="200" fontId="42" fillId="0" borderId="32" xfId="1" applyNumberFormat="1" applyFont="1" applyFill="1" applyBorder="1" applyAlignment="1">
      <alignment vertical="center" wrapText="1"/>
    </xf>
    <xf numFmtId="182" fontId="22" fillId="0" borderId="32" xfId="4" applyNumberFormat="1" applyFont="1" applyFill="1" applyBorder="1" applyAlignment="1" applyProtection="1">
      <alignment vertical="center"/>
    </xf>
    <xf numFmtId="182" fontId="22" fillId="0" borderId="34" xfId="4" applyNumberFormat="1" applyFont="1" applyFill="1" applyBorder="1" applyAlignment="1" applyProtection="1">
      <alignment vertical="center"/>
    </xf>
    <xf numFmtId="0" fontId="18" fillId="0" borderId="35" xfId="4" applyFont="1" applyFill="1" applyBorder="1" applyAlignment="1" applyProtection="1">
      <alignment vertical="center"/>
    </xf>
    <xf numFmtId="0" fontId="18" fillId="0" borderId="2" xfId="4" applyFont="1" applyFill="1" applyBorder="1" applyAlignment="1" applyProtection="1">
      <alignment vertical="center"/>
    </xf>
    <xf numFmtId="200" fontId="42" fillId="0" borderId="3" xfId="0" applyNumberFormat="1" applyFont="1" applyFill="1" applyBorder="1" applyAlignment="1">
      <alignment vertical="center"/>
    </xf>
    <xf numFmtId="200" fontId="42" fillId="0" borderId="7" xfId="1" applyNumberFormat="1" applyFont="1" applyFill="1" applyBorder="1" applyAlignment="1">
      <alignment vertical="center" wrapText="1"/>
    </xf>
    <xf numFmtId="193" fontId="21" fillId="3" borderId="1" xfId="1" applyNumberFormat="1" applyFont="1" applyFill="1" applyBorder="1" applyAlignment="1" applyProtection="1">
      <alignment vertical="center"/>
    </xf>
    <xf numFmtId="0" fontId="23" fillId="0" borderId="0" xfId="0" applyFont="1" applyAlignment="1" applyProtection="1">
      <alignment horizontal="right" vertical="center"/>
    </xf>
    <xf numFmtId="193" fontId="21" fillId="0" borderId="3" xfId="1" applyNumberFormat="1" applyFont="1" applyFill="1" applyBorder="1" applyAlignment="1" applyProtection="1">
      <alignment vertical="center"/>
    </xf>
    <xf numFmtId="193" fontId="21" fillId="0" borderId="14" xfId="1" applyNumberFormat="1" applyFont="1" applyFill="1" applyBorder="1" applyAlignment="1" applyProtection="1">
      <alignment vertical="center"/>
    </xf>
    <xf numFmtId="196" fontId="1" fillId="0" borderId="3" xfId="1" applyNumberFormat="1" applyFont="1" applyFill="1" applyBorder="1" applyAlignment="1" applyProtection="1">
      <alignment vertical="center"/>
    </xf>
    <xf numFmtId="196" fontId="1" fillId="0" borderId="14" xfId="1" applyNumberFormat="1" applyFont="1" applyFill="1" applyBorder="1" applyAlignment="1" applyProtection="1">
      <alignment vertical="center"/>
    </xf>
    <xf numFmtId="196" fontId="1" fillId="3" borderId="1" xfId="1" applyNumberFormat="1" applyFont="1" applyFill="1" applyBorder="1" applyAlignment="1" applyProtection="1">
      <alignment vertical="center"/>
    </xf>
    <xf numFmtId="0" fontId="5" fillId="0" borderId="1" xfId="4" applyFont="1" applyFill="1" applyBorder="1" applyAlignment="1" applyProtection="1">
      <alignment horizontal="center" vertical="center"/>
    </xf>
    <xf numFmtId="0" fontId="5" fillId="0" borderId="34" xfId="4" applyFont="1" applyFill="1" applyBorder="1" applyAlignment="1" applyProtection="1">
      <alignment horizontal="center" vertical="center" wrapText="1"/>
    </xf>
    <xf numFmtId="0" fontId="5" fillId="0" borderId="4" xfId="4" applyFont="1" applyFill="1" applyBorder="1" applyAlignment="1" applyProtection="1">
      <alignment vertical="center"/>
    </xf>
    <xf numFmtId="0" fontId="6" fillId="0" borderId="5" xfId="4" applyFont="1" applyFill="1" applyBorder="1" applyAlignment="1" applyProtection="1">
      <alignment horizontal="center" vertical="center" wrapText="1"/>
    </xf>
    <xf numFmtId="0" fontId="5" fillId="0" borderId="1" xfId="4" applyFont="1" applyFill="1" applyBorder="1" applyAlignment="1" applyProtection="1">
      <alignment horizontal="center" vertical="center" shrinkToFit="1"/>
    </xf>
    <xf numFmtId="196" fontId="5" fillId="3" borderId="1" xfId="6" applyNumberFormat="1" applyFont="1" applyFill="1" applyBorder="1" applyAlignment="1" applyProtection="1">
      <alignment vertical="center"/>
    </xf>
    <xf numFmtId="195" fontId="5" fillId="3" borderId="1" xfId="6" applyNumberFormat="1" applyFont="1" applyFill="1" applyBorder="1" applyAlignment="1" applyProtection="1">
      <alignment vertical="center"/>
    </xf>
    <xf numFmtId="179" fontId="5" fillId="3" borderId="1" xfId="0" applyNumberFormat="1" applyFont="1" applyFill="1" applyBorder="1" applyAlignment="1" applyProtection="1">
      <alignment vertical="center"/>
    </xf>
    <xf numFmtId="192" fontId="5" fillId="3" borderId="1" xfId="6" applyNumberFormat="1" applyFont="1" applyFill="1" applyBorder="1" applyAlignment="1" applyProtection="1">
      <alignment vertical="center"/>
    </xf>
    <xf numFmtId="0" fontId="5" fillId="0" borderId="1" xfId="6" applyFont="1" applyFill="1" applyBorder="1" applyAlignment="1" applyProtection="1">
      <alignment horizontal="center" vertical="center" wrapText="1" shrinkToFit="1"/>
    </xf>
    <xf numFmtId="195" fontId="5" fillId="0" borderId="3" xfId="6" applyNumberFormat="1" applyFont="1" applyFill="1" applyBorder="1" applyAlignment="1" applyProtection="1">
      <alignment vertical="center"/>
    </xf>
    <xf numFmtId="179" fontId="5" fillId="0" borderId="3" xfId="0" applyNumberFormat="1" applyFont="1" applyFill="1" applyBorder="1" applyAlignment="1" applyProtection="1">
      <alignment vertical="center"/>
    </xf>
    <xf numFmtId="38" fontId="5" fillId="0" borderId="3" xfId="1" applyFont="1" applyFill="1" applyBorder="1" applyAlignment="1" applyProtection="1">
      <alignment vertical="center"/>
    </xf>
    <xf numFmtId="195" fontId="5" fillId="0" borderId="14" xfId="6" applyNumberFormat="1" applyFont="1" applyFill="1" applyBorder="1" applyAlignment="1" applyProtection="1">
      <alignment vertical="center"/>
    </xf>
    <xf numFmtId="179" fontId="5" fillId="0" borderId="14" xfId="0" applyNumberFormat="1" applyFont="1" applyFill="1" applyBorder="1" applyAlignment="1" applyProtection="1">
      <alignment vertical="center"/>
    </xf>
    <xf numFmtId="195" fontId="5" fillId="0" borderId="7" xfId="6" applyNumberFormat="1" applyFont="1" applyFill="1" applyBorder="1" applyAlignment="1" applyProtection="1">
      <alignment vertical="center"/>
    </xf>
    <xf numFmtId="179" fontId="5" fillId="0" borderId="7" xfId="0" applyNumberFormat="1" applyFont="1" applyFill="1" applyBorder="1" applyAlignment="1" applyProtection="1">
      <alignment vertical="center"/>
    </xf>
    <xf numFmtId="0" fontId="0" fillId="0" borderId="0" xfId="0" applyFont="1" applyAlignment="1" applyProtection="1">
      <alignment vertical="center"/>
    </xf>
    <xf numFmtId="195" fontId="5" fillId="3" borderId="1" xfId="1" applyNumberFormat="1" applyFont="1" applyFill="1" applyBorder="1" applyAlignment="1" applyProtection="1">
      <alignment vertical="center"/>
    </xf>
    <xf numFmtId="0" fontId="0" fillId="0" borderId="3" xfId="0" quotePrefix="1" applyFont="1" applyBorder="1" applyAlignment="1" applyProtection="1">
      <alignment horizontal="center" vertical="center"/>
    </xf>
    <xf numFmtId="196" fontId="5" fillId="0" borderId="3" xfId="1" applyNumberFormat="1" applyFont="1" applyFill="1" applyBorder="1" applyAlignment="1" applyProtection="1">
      <alignment vertical="center"/>
    </xf>
    <xf numFmtId="196" fontId="5" fillId="0" borderId="14" xfId="1" applyNumberFormat="1" applyFont="1" applyFill="1" applyBorder="1" applyAlignment="1" applyProtection="1">
      <alignment vertical="center"/>
    </xf>
    <xf numFmtId="196" fontId="5" fillId="0" borderId="7" xfId="1" applyNumberFormat="1" applyFont="1" applyFill="1" applyBorder="1" applyAlignment="1" applyProtection="1">
      <alignment vertical="center"/>
    </xf>
    <xf numFmtId="0" fontId="5" fillId="3" borderId="1" xfId="0" applyFont="1" applyFill="1" applyBorder="1" applyAlignment="1" applyProtection="1">
      <alignment vertical="center"/>
    </xf>
    <xf numFmtId="179" fontId="5" fillId="9" borderId="1" xfId="0" applyNumberFormat="1" applyFont="1" applyFill="1" applyBorder="1" applyAlignment="1" applyProtection="1">
      <alignment vertical="center"/>
    </xf>
    <xf numFmtId="0" fontId="5" fillId="0" borderId="31" xfId="0" applyFont="1" applyFill="1" applyBorder="1" applyAlignment="1" applyProtection="1">
      <alignment vertical="center"/>
    </xf>
    <xf numFmtId="185" fontId="5" fillId="0" borderId="31" xfId="0" applyNumberFormat="1" applyFont="1" applyFill="1" applyBorder="1" applyAlignment="1" applyProtection="1">
      <alignment vertical="center"/>
    </xf>
    <xf numFmtId="0" fontId="5" fillId="9" borderId="0" xfId="0" applyFont="1" applyFill="1" applyAlignment="1" applyProtection="1">
      <alignment horizontal="center" vertical="center"/>
    </xf>
    <xf numFmtId="0" fontId="0" fillId="9" borderId="0" xfId="0" applyFill="1" applyAlignment="1">
      <alignment horizontal="center" vertical="center"/>
    </xf>
    <xf numFmtId="201" fontId="5" fillId="0" borderId="44" xfId="0" applyNumberFormat="1" applyFont="1" applyBorder="1" applyAlignment="1" applyProtection="1">
      <alignment vertical="center"/>
    </xf>
    <xf numFmtId="201" fontId="5" fillId="5" borderId="44" xfId="0" applyNumberFormat="1" applyFont="1" applyFill="1" applyBorder="1" applyAlignment="1" applyProtection="1">
      <alignment vertical="center"/>
    </xf>
    <xf numFmtId="49" fontId="5" fillId="0" borderId="4" xfId="5" applyNumberFormat="1" applyFont="1" applyFill="1" applyBorder="1" applyAlignment="1" applyProtection="1">
      <alignment vertical="center"/>
    </xf>
    <xf numFmtId="0" fontId="5" fillId="0" borderId="5" xfId="5" applyFont="1" applyFill="1" applyBorder="1" applyAlignment="1" applyProtection="1">
      <alignment vertical="center" shrinkToFit="1"/>
    </xf>
    <xf numFmtId="186" fontId="5" fillId="9" borderId="1" xfId="4" applyNumberFormat="1" applyFont="1" applyFill="1" applyBorder="1" applyAlignment="1" applyProtection="1">
      <alignment vertical="center"/>
    </xf>
    <xf numFmtId="0" fontId="45" fillId="0" borderId="0" xfId="5" applyFont="1" applyFill="1" applyBorder="1" applyAlignment="1" applyProtection="1">
      <alignment vertical="center"/>
    </xf>
    <xf numFmtId="199" fontId="46" fillId="0" borderId="13" xfId="1" applyNumberFormat="1" applyFont="1" applyFill="1" applyBorder="1" applyAlignment="1">
      <alignment vertical="center"/>
    </xf>
    <xf numFmtId="199" fontId="46" fillId="0" borderId="0" xfId="1" applyNumberFormat="1" applyFont="1" applyFill="1" applyBorder="1" applyAlignment="1">
      <alignment vertical="center"/>
    </xf>
    <xf numFmtId="199" fontId="46" fillId="3" borderId="4" xfId="1" applyNumberFormat="1" applyFont="1" applyFill="1" applyBorder="1" applyAlignment="1">
      <alignment vertical="center"/>
    </xf>
    <xf numFmtId="199" fontId="46" fillId="3" borderId="35" xfId="1" applyNumberFormat="1" applyFont="1" applyFill="1" applyBorder="1" applyAlignment="1">
      <alignment vertical="center"/>
    </xf>
    <xf numFmtId="0" fontId="3" fillId="3" borderId="1" xfId="5" applyFont="1" applyFill="1" applyBorder="1" applyAlignment="1" applyProtection="1">
      <alignment vertical="center"/>
    </xf>
    <xf numFmtId="0" fontId="5" fillId="8" borderId="1" xfId="0" applyFont="1" applyFill="1" applyBorder="1" applyAlignment="1" applyProtection="1">
      <alignment vertical="center"/>
    </xf>
    <xf numFmtId="49" fontId="5" fillId="3" borderId="4" xfId="5" applyNumberFormat="1" applyFont="1" applyFill="1" applyBorder="1" applyAlignment="1" applyProtection="1">
      <alignment vertical="center"/>
    </xf>
    <xf numFmtId="49" fontId="5" fillId="3" borderId="5" xfId="5" applyNumberFormat="1" applyFont="1" applyFill="1" applyBorder="1" applyAlignment="1" applyProtection="1">
      <alignment vertical="center"/>
    </xf>
    <xf numFmtId="179" fontId="5" fillId="3" borderId="1" xfId="5" applyNumberFormat="1" applyFont="1" applyFill="1" applyBorder="1" applyAlignment="1" applyProtection="1">
      <alignment vertical="center"/>
    </xf>
    <xf numFmtId="197" fontId="5" fillId="3" borderId="1" xfId="5" applyNumberFormat="1" applyFont="1" applyFill="1" applyBorder="1" applyAlignment="1" applyProtection="1">
      <alignment vertical="center"/>
    </xf>
    <xf numFmtId="49" fontId="5" fillId="0" borderId="8" xfId="5" applyNumberFormat="1" applyFont="1" applyFill="1" applyBorder="1" applyAlignment="1" applyProtection="1">
      <alignment vertical="center"/>
    </xf>
    <xf numFmtId="0" fontId="5" fillId="0" borderId="9" xfId="5" applyFont="1" applyFill="1" applyBorder="1" applyAlignment="1" applyProtection="1">
      <alignment vertical="center" shrinkToFit="1"/>
    </xf>
    <xf numFmtId="49" fontId="5" fillId="0" borderId="13" xfId="5" applyNumberFormat="1" applyFont="1" applyFill="1" applyBorder="1" applyAlignment="1" applyProtection="1">
      <alignment vertical="center"/>
    </xf>
    <xf numFmtId="0" fontId="5" fillId="0" borderId="32" xfId="5" applyFont="1" applyFill="1" applyBorder="1" applyAlignment="1" applyProtection="1">
      <alignment vertical="center" shrinkToFit="1"/>
    </xf>
    <xf numFmtId="0" fontId="5" fillId="0" borderId="14" xfId="0" applyFont="1" applyFill="1" applyBorder="1" applyAlignment="1" applyProtection="1">
      <alignment vertical="center"/>
    </xf>
    <xf numFmtId="199" fontId="46" fillId="0" borderId="8" xfId="1" applyNumberFormat="1" applyFont="1" applyFill="1" applyBorder="1" applyAlignment="1">
      <alignment vertical="center"/>
    </xf>
    <xf numFmtId="199" fontId="46" fillId="0" borderId="31" xfId="1" applyNumberFormat="1" applyFont="1" applyFill="1" applyBorder="1" applyAlignment="1">
      <alignment vertical="center"/>
    </xf>
    <xf numFmtId="0" fontId="5" fillId="8" borderId="14" xfId="0" applyFont="1" applyFill="1" applyBorder="1" applyAlignment="1" applyProtection="1">
      <alignment vertical="center"/>
    </xf>
    <xf numFmtId="0" fontId="5" fillId="8" borderId="13" xfId="0" applyFont="1" applyFill="1" applyBorder="1" applyAlignment="1" applyProtection="1">
      <alignment vertical="center"/>
    </xf>
    <xf numFmtId="0" fontId="3" fillId="8" borderId="14" xfId="5" applyFont="1" applyFill="1" applyBorder="1" applyAlignment="1" applyProtection="1">
      <alignment vertical="center"/>
    </xf>
    <xf numFmtId="0" fontId="3" fillId="0" borderId="14" xfId="5" applyFont="1" applyBorder="1" applyAlignment="1" applyProtection="1">
      <alignment vertical="center"/>
    </xf>
    <xf numFmtId="199" fontId="46" fillId="0" borderId="33" xfId="1" applyNumberFormat="1" applyFont="1" applyFill="1" applyBorder="1" applyAlignment="1">
      <alignment vertical="center"/>
    </xf>
    <xf numFmtId="199" fontId="46" fillId="0" borderId="2" xfId="1" applyNumberFormat="1" applyFont="1" applyFill="1" applyBorder="1" applyAlignment="1">
      <alignment vertical="center"/>
    </xf>
    <xf numFmtId="0" fontId="5" fillId="0" borderId="7" xfId="0" applyFont="1" applyBorder="1" applyAlignment="1" applyProtection="1">
      <alignment vertical="center"/>
    </xf>
    <xf numFmtId="179" fontId="5" fillId="9" borderId="3" xfId="5" applyNumberFormat="1" applyFont="1" applyFill="1" applyBorder="1" applyAlignment="1" applyProtection="1">
      <alignment vertical="center"/>
    </xf>
    <xf numFmtId="179" fontId="5" fillId="9" borderId="14" xfId="5" applyNumberFormat="1" applyFont="1" applyFill="1" applyBorder="1" applyAlignment="1" applyProtection="1">
      <alignment vertical="center"/>
    </xf>
    <xf numFmtId="49" fontId="5" fillId="0" borderId="33" xfId="5" applyNumberFormat="1" applyFont="1" applyFill="1" applyBorder="1" applyAlignment="1" applyProtection="1">
      <alignment vertical="center"/>
    </xf>
    <xf numFmtId="0" fontId="5" fillId="0" borderId="34" xfId="5" applyFont="1" applyFill="1" applyBorder="1" applyAlignment="1" applyProtection="1">
      <alignment vertical="center" shrinkToFit="1"/>
    </xf>
    <xf numFmtId="179" fontId="5" fillId="9" borderId="7" xfId="5" applyNumberFormat="1" applyFont="1" applyFill="1" applyBorder="1" applyAlignment="1" applyProtection="1">
      <alignment vertical="center"/>
    </xf>
    <xf numFmtId="0" fontId="3" fillId="0" borderId="0" xfId="5" applyFont="1" applyAlignment="1" applyProtection="1">
      <alignment horizontal="center" vertical="center"/>
    </xf>
    <xf numFmtId="0" fontId="3" fillId="7" borderId="0" xfId="5" applyFont="1" applyFill="1" applyAlignment="1" applyProtection="1">
      <alignment horizontal="center" vertical="center"/>
    </xf>
    <xf numFmtId="198" fontId="5" fillId="3" borderId="1" xfId="0" applyNumberFormat="1" applyFont="1" applyFill="1" applyBorder="1" applyAlignment="1" applyProtection="1">
      <alignment vertical="center"/>
    </xf>
    <xf numFmtId="180" fontId="5" fillId="3" borderId="1" xfId="0" applyNumberFormat="1" applyFont="1" applyFill="1" applyBorder="1" applyAlignment="1" applyProtection="1">
      <alignment vertical="center"/>
    </xf>
    <xf numFmtId="176" fontId="5" fillId="3" borderId="1" xfId="0" applyNumberFormat="1" applyFont="1" applyFill="1" applyBorder="1" applyAlignment="1" applyProtection="1">
      <alignment vertical="center"/>
    </xf>
    <xf numFmtId="179" fontId="5" fillId="9" borderId="3" xfId="0" applyNumberFormat="1" applyFont="1" applyFill="1" applyBorder="1" applyAlignment="1" applyProtection="1">
      <alignment vertical="center"/>
    </xf>
    <xf numFmtId="179" fontId="5" fillId="9" borderId="14" xfId="0" applyNumberFormat="1" applyFont="1" applyFill="1" applyBorder="1" applyAlignment="1" applyProtection="1">
      <alignment vertical="center"/>
    </xf>
    <xf numFmtId="179" fontId="5" fillId="9" borderId="7" xfId="0" applyNumberFormat="1" applyFont="1" applyFill="1" applyBorder="1" applyAlignment="1" applyProtection="1">
      <alignment vertical="center"/>
    </xf>
    <xf numFmtId="0" fontId="5" fillId="4" borderId="0" xfId="0" applyFont="1" applyFill="1" applyAlignment="1" applyProtection="1">
      <alignment vertical="center"/>
    </xf>
    <xf numFmtId="0" fontId="3" fillId="0" borderId="0" xfId="5" applyFont="1" applyFill="1" applyAlignment="1" applyProtection="1">
      <alignment horizontal="center" vertical="center"/>
    </xf>
    <xf numFmtId="0" fontId="5" fillId="10" borderId="0" xfId="0" applyFont="1" applyFill="1" applyAlignment="1" applyProtection="1">
      <alignment vertical="center"/>
    </xf>
    <xf numFmtId="0" fontId="3" fillId="10" borderId="0" xfId="5" applyFont="1" applyFill="1" applyAlignment="1" applyProtection="1">
      <alignment horizontal="center" vertical="center"/>
    </xf>
    <xf numFmtId="186" fontId="5" fillId="9" borderId="3" xfId="0" applyNumberFormat="1" applyFont="1" applyFill="1" applyBorder="1" applyAlignment="1" applyProtection="1">
      <alignment vertical="center"/>
    </xf>
    <xf numFmtId="186" fontId="5" fillId="9" borderId="14" xfId="0" applyNumberFormat="1" applyFont="1" applyFill="1" applyBorder="1" applyAlignment="1" applyProtection="1">
      <alignment vertical="center"/>
    </xf>
    <xf numFmtId="186" fontId="5" fillId="9" borderId="7" xfId="0" applyNumberFormat="1" applyFont="1" applyFill="1" applyBorder="1" applyAlignment="1" applyProtection="1">
      <alignment vertical="center"/>
    </xf>
    <xf numFmtId="176" fontId="5" fillId="0" borderId="3" xfId="0" applyNumberFormat="1" applyFont="1" applyBorder="1" applyAlignment="1" applyProtection="1">
      <alignment vertical="center"/>
    </xf>
    <xf numFmtId="176" fontId="5" fillId="0" borderId="14" xfId="0" applyNumberFormat="1" applyFont="1" applyBorder="1" applyAlignment="1" applyProtection="1">
      <alignment vertical="center"/>
    </xf>
    <xf numFmtId="176" fontId="5" fillId="0" borderId="14" xfId="0" applyNumberFormat="1" applyFont="1" applyFill="1" applyBorder="1" applyAlignment="1" applyProtection="1">
      <alignment vertical="center"/>
    </xf>
    <xf numFmtId="176" fontId="5" fillId="0" borderId="7" xfId="0" applyNumberFormat="1" applyFont="1" applyBorder="1" applyAlignment="1" applyProtection="1">
      <alignment vertical="center"/>
    </xf>
    <xf numFmtId="38" fontId="5" fillId="9" borderId="1" xfId="1" applyFont="1" applyFill="1" applyBorder="1" applyAlignment="1" applyProtection="1">
      <alignment vertical="center"/>
    </xf>
    <xf numFmtId="193" fontId="5" fillId="3" borderId="1" xfId="1" applyNumberFormat="1" applyFont="1" applyFill="1" applyBorder="1" applyAlignment="1" applyProtection="1">
      <alignment vertical="center"/>
    </xf>
    <xf numFmtId="38" fontId="5" fillId="3" borderId="1" xfId="1" applyFont="1" applyFill="1" applyBorder="1" applyAlignment="1" applyProtection="1">
      <alignment vertical="center"/>
    </xf>
    <xf numFmtId="0" fontId="5" fillId="0" borderId="31" xfId="0" applyFont="1" applyFill="1" applyBorder="1" applyAlignment="1" applyProtection="1">
      <alignment vertical="center" shrinkToFit="1"/>
    </xf>
    <xf numFmtId="194" fontId="5" fillId="9" borderId="3" xfId="4" applyNumberFormat="1" applyFont="1" applyFill="1" applyBorder="1" applyAlignment="1" applyProtection="1">
      <alignment vertical="center"/>
    </xf>
    <xf numFmtId="194" fontId="5" fillId="9" borderId="14" xfId="4" applyNumberFormat="1" applyFont="1" applyFill="1" applyBorder="1" applyAlignment="1" applyProtection="1">
      <alignment vertical="center"/>
    </xf>
    <xf numFmtId="194" fontId="5" fillId="9" borderId="7" xfId="4" applyNumberFormat="1" applyFont="1" applyFill="1" applyBorder="1" applyAlignment="1" applyProtection="1">
      <alignment vertical="center"/>
    </xf>
    <xf numFmtId="178" fontId="5" fillId="3" borderId="1" xfId="6" applyNumberFormat="1" applyFont="1" applyFill="1" applyBorder="1" applyAlignment="1" applyProtection="1">
      <alignment vertical="center"/>
    </xf>
    <xf numFmtId="178" fontId="5" fillId="9" borderId="1" xfId="6" applyNumberFormat="1" applyFont="1" applyFill="1" applyBorder="1" applyAlignment="1" applyProtection="1">
      <alignment vertical="center"/>
    </xf>
    <xf numFmtId="199" fontId="5" fillId="3" borderId="1" xfId="1" applyNumberFormat="1" applyFont="1" applyFill="1" applyBorder="1" applyAlignment="1" applyProtection="1">
      <alignment vertical="center"/>
    </xf>
    <xf numFmtId="0" fontId="47" fillId="0" borderId="0" xfId="0" applyFont="1" applyFill="1" applyAlignment="1">
      <alignment horizontal="right" vertical="center"/>
    </xf>
    <xf numFmtId="0" fontId="3" fillId="0" borderId="0" xfId="0" applyFont="1" applyFill="1" applyAlignment="1">
      <alignment vertical="center"/>
    </xf>
    <xf numFmtId="0" fontId="3" fillId="0" borderId="0" xfId="0" applyFont="1" applyAlignment="1">
      <alignment vertical="center"/>
    </xf>
    <xf numFmtId="0" fontId="3" fillId="0" borderId="0" xfId="0" applyFont="1" applyFill="1" applyAlignment="1">
      <alignment horizontal="right" vertical="center"/>
    </xf>
    <xf numFmtId="188" fontId="3" fillId="0" borderId="0" xfId="0" applyNumberFormat="1" applyFont="1" applyFill="1" applyAlignment="1">
      <alignment vertical="center"/>
    </xf>
    <xf numFmtId="202" fontId="3" fillId="0" borderId="0" xfId="0" applyNumberFormat="1" applyFont="1" applyFill="1" applyAlignment="1">
      <alignment vertical="center"/>
    </xf>
    <xf numFmtId="188" fontId="3" fillId="0" borderId="0" xfId="1" applyNumberFormat="1" applyFont="1" applyFill="1" applyAlignment="1">
      <alignment vertical="center"/>
    </xf>
    <xf numFmtId="38" fontId="3" fillId="0" borderId="0" xfId="1" applyFont="1" applyFill="1" applyAlignment="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11" borderId="63" xfId="0" applyFont="1" applyFill="1" applyBorder="1" applyAlignment="1">
      <alignment horizontal="center" vertical="center"/>
    </xf>
    <xf numFmtId="0" fontId="3" fillId="0" borderId="0" xfId="0" applyFont="1" applyAlignment="1">
      <alignment horizontal="righ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0" borderId="56" xfId="0" applyFont="1" applyFill="1" applyBorder="1" applyAlignment="1">
      <alignment vertical="center"/>
    </xf>
    <xf numFmtId="0" fontId="3" fillId="0" borderId="57" xfId="0" applyFont="1" applyFill="1" applyBorder="1" applyAlignment="1">
      <alignment vertical="center"/>
    </xf>
    <xf numFmtId="0" fontId="3" fillId="0" borderId="58" xfId="0" applyFont="1" applyFill="1" applyBorder="1" applyAlignment="1">
      <alignment vertical="center"/>
    </xf>
    <xf numFmtId="0" fontId="3" fillId="0" borderId="59" xfId="0" applyFont="1" applyFill="1" applyBorder="1" applyAlignment="1">
      <alignment vertical="center"/>
    </xf>
    <xf numFmtId="0" fontId="3" fillId="0" borderId="59" xfId="0" applyFont="1" applyFill="1" applyBorder="1" applyAlignment="1">
      <alignment horizontal="left" vertical="center"/>
    </xf>
    <xf numFmtId="0" fontId="48" fillId="0" borderId="57" xfId="0" applyFont="1" applyFill="1" applyBorder="1" applyAlignment="1">
      <alignment horizontal="right" vertical="center"/>
    </xf>
    <xf numFmtId="0" fontId="48" fillId="0" borderId="58" xfId="0" applyFont="1" applyFill="1" applyBorder="1" applyAlignment="1">
      <alignment vertical="center"/>
    </xf>
    <xf numFmtId="0" fontId="48" fillId="0" borderId="59" xfId="0" applyFont="1" applyFill="1" applyBorder="1" applyAlignment="1">
      <alignment vertical="center"/>
    </xf>
    <xf numFmtId="0" fontId="48" fillId="0" borderId="0" xfId="0" applyFont="1" applyFill="1" applyAlignment="1">
      <alignment horizontal="center" vertical="center"/>
    </xf>
    <xf numFmtId="0" fontId="48" fillId="0" borderId="0" xfId="0" applyFont="1" applyFill="1" applyAlignment="1">
      <alignment horizontal="left" vertical="center"/>
    </xf>
    <xf numFmtId="0" fontId="3" fillId="0" borderId="57" xfId="0" quotePrefix="1" applyFont="1" applyFill="1" applyBorder="1" applyAlignment="1">
      <alignment horizontal="right" vertic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3" fillId="0" borderId="62" xfId="0" applyFont="1" applyFill="1" applyBorder="1" applyAlignment="1">
      <alignment vertical="center"/>
    </xf>
    <xf numFmtId="0" fontId="3" fillId="0" borderId="0" xfId="0" applyFont="1" applyFill="1" applyAlignment="1">
      <alignment vertical="center" shrinkToFit="1"/>
    </xf>
    <xf numFmtId="0" fontId="47" fillId="0" borderId="0" xfId="0" applyFont="1" applyFill="1" applyAlignment="1">
      <alignment vertical="center"/>
    </xf>
    <xf numFmtId="0" fontId="5" fillId="4" borderId="6" xfId="0" applyFont="1" applyFill="1" applyBorder="1" applyAlignment="1" applyProtection="1">
      <alignment vertical="center"/>
    </xf>
    <xf numFmtId="0" fontId="10" fillId="0" borderId="0" xfId="0" quotePrefix="1" applyFont="1" applyFill="1" applyAlignment="1">
      <alignment horizontal="right" vertical="center"/>
    </xf>
    <xf numFmtId="0" fontId="10" fillId="0" borderId="0" xfId="0" applyFont="1" applyFill="1" applyAlignment="1">
      <alignment vertical="center"/>
    </xf>
    <xf numFmtId="0" fontId="3" fillId="0" borderId="0" xfId="0" applyFont="1" applyFill="1" applyAlignment="1">
      <alignment horizontal="left" vertical="center"/>
    </xf>
    <xf numFmtId="0" fontId="50" fillId="7" borderId="0" xfId="0" applyFont="1" applyFill="1" applyAlignment="1">
      <alignment horizontal="center" vertical="center"/>
    </xf>
    <xf numFmtId="196" fontId="5" fillId="2" borderId="10" xfId="0" applyNumberFormat="1" applyFont="1" applyFill="1" applyBorder="1" applyAlignment="1" applyProtection="1">
      <alignment vertical="center"/>
    </xf>
    <xf numFmtId="196" fontId="5" fillId="2" borderId="11" xfId="0" applyNumberFormat="1" applyFont="1" applyFill="1" applyBorder="1" applyAlignment="1" applyProtection="1">
      <alignment vertical="center"/>
    </xf>
    <xf numFmtId="196" fontId="5" fillId="2" borderId="39" xfId="0" applyNumberFormat="1" applyFont="1" applyFill="1" applyBorder="1" applyAlignment="1" applyProtection="1">
      <alignment vertical="center"/>
    </xf>
    <xf numFmtId="196" fontId="5" fillId="2" borderId="12" xfId="0" applyNumberFormat="1" applyFont="1" applyFill="1" applyBorder="1" applyAlignment="1" applyProtection="1">
      <alignment vertical="center"/>
    </xf>
    <xf numFmtId="196" fontId="3" fillId="0" borderId="7" xfId="0" applyNumberFormat="1" applyFont="1" applyFill="1" applyBorder="1" applyAlignment="1" applyProtection="1">
      <alignment vertical="center"/>
    </xf>
    <xf numFmtId="0" fontId="51" fillId="0" borderId="0" xfId="0" applyFont="1" applyFill="1" applyAlignment="1">
      <alignment horizontal="center" vertical="center"/>
    </xf>
    <xf numFmtId="0" fontId="52" fillId="0" borderId="0" xfId="0" applyFont="1" applyFill="1" applyAlignment="1">
      <alignment horizontal="right" vertical="center"/>
    </xf>
    <xf numFmtId="201" fontId="5" fillId="0" borderId="1" xfId="0" applyNumberFormat="1" applyFont="1" applyFill="1" applyBorder="1" applyAlignment="1" applyProtection="1">
      <alignment vertical="center"/>
    </xf>
    <xf numFmtId="201" fontId="5" fillId="3" borderId="1" xfId="0" applyNumberFormat="1" applyFont="1" applyFill="1" applyBorder="1" applyAlignment="1" applyProtection="1">
      <alignment vertical="center"/>
    </xf>
    <xf numFmtId="198" fontId="5" fillId="0" borderId="1" xfId="0" applyNumberFormat="1" applyFont="1" applyBorder="1" applyAlignment="1" applyProtection="1">
      <alignment vertical="center"/>
    </xf>
    <xf numFmtId="0" fontId="53" fillId="0" borderId="0" xfId="0" applyFont="1" applyFill="1" applyAlignment="1">
      <alignment vertical="center"/>
    </xf>
    <xf numFmtId="201" fontId="5" fillId="9" borderId="3" xfId="0" applyNumberFormat="1" applyFont="1" applyFill="1" applyBorder="1" applyAlignment="1" applyProtection="1">
      <alignment vertical="center"/>
    </xf>
    <xf numFmtId="201" fontId="5" fillId="0" borderId="0" xfId="0" applyNumberFormat="1" applyFont="1" applyFill="1" applyAlignment="1" applyProtection="1">
      <alignment horizontal="center" vertical="center"/>
    </xf>
    <xf numFmtId="201" fontId="5" fillId="9" borderId="14" xfId="0" applyNumberFormat="1" applyFont="1" applyFill="1" applyBorder="1" applyAlignment="1" applyProtection="1">
      <alignment vertical="center"/>
    </xf>
    <xf numFmtId="201" fontId="5" fillId="0" borderId="0" xfId="0" applyNumberFormat="1" applyFont="1" applyAlignment="1" applyProtection="1">
      <alignment vertical="center"/>
    </xf>
    <xf numFmtId="201" fontId="5" fillId="9" borderId="7" xfId="0" applyNumberFormat="1" applyFont="1" applyFill="1" applyBorder="1" applyAlignment="1" applyProtection="1">
      <alignment vertical="center"/>
    </xf>
    <xf numFmtId="201" fontId="5" fillId="0" borderId="3" xfId="0" applyNumberFormat="1" applyFont="1" applyBorder="1" applyAlignment="1" applyProtection="1">
      <alignment vertical="center"/>
    </xf>
    <xf numFmtId="201" fontId="5" fillId="0" borderId="14" xfId="0" applyNumberFormat="1" applyFont="1" applyBorder="1" applyAlignment="1" applyProtection="1">
      <alignment vertical="center"/>
    </xf>
    <xf numFmtId="201" fontId="5" fillId="0" borderId="7" xfId="0" applyNumberFormat="1" applyFont="1" applyBorder="1" applyAlignment="1" applyProtection="1">
      <alignment vertical="center"/>
    </xf>
    <xf numFmtId="201" fontId="5" fillId="3" borderId="6" xfId="0" applyNumberFormat="1" applyFont="1" applyFill="1" applyBorder="1" applyAlignment="1" applyProtection="1">
      <alignment vertical="center"/>
    </xf>
    <xf numFmtId="201" fontId="5" fillId="0" borderId="0" xfId="0" applyNumberFormat="1" applyFont="1" applyFill="1" applyAlignment="1" applyProtection="1">
      <alignment vertical="center"/>
    </xf>
    <xf numFmtId="201" fontId="5" fillId="0" borderId="0" xfId="0" applyNumberFormat="1" applyFont="1" applyBorder="1" applyAlignment="1" applyProtection="1">
      <alignment vertical="center"/>
    </xf>
    <xf numFmtId="188" fontId="5" fillId="4" borderId="6" xfId="1" applyNumberFormat="1" applyFont="1" applyFill="1" applyBorder="1" applyAlignment="1" applyProtection="1">
      <alignment vertical="center"/>
    </xf>
    <xf numFmtId="0" fontId="43" fillId="0" borderId="0" xfId="0" applyFont="1" applyAlignment="1" applyProtection="1">
      <alignment horizontal="center" vertical="center"/>
    </xf>
    <xf numFmtId="38" fontId="7" fillId="0" borderId="1" xfId="1" applyFont="1" applyFill="1" applyBorder="1" applyAlignment="1" applyProtection="1">
      <alignment vertical="center"/>
    </xf>
    <xf numFmtId="38" fontId="7" fillId="0" borderId="46" xfId="1" applyFont="1" applyFill="1" applyBorder="1" applyAlignment="1" applyProtection="1">
      <alignment vertical="center"/>
    </xf>
    <xf numFmtId="199" fontId="5" fillId="0" borderId="44" xfId="1" applyNumberFormat="1" applyFont="1" applyBorder="1" applyAlignment="1" applyProtection="1">
      <alignment vertical="center"/>
    </xf>
    <xf numFmtId="199" fontId="5" fillId="0" borderId="47" xfId="1" applyNumberFormat="1" applyFont="1" applyBorder="1" applyAlignment="1" applyProtection="1">
      <alignment vertical="center"/>
    </xf>
    <xf numFmtId="199" fontId="5" fillId="4" borderId="6" xfId="1" applyNumberFormat="1" applyFont="1" applyFill="1" applyBorder="1" applyAlignment="1" applyProtection="1">
      <alignment vertical="center"/>
      <protection locked="0"/>
    </xf>
    <xf numFmtId="0" fontId="5" fillId="0" borderId="0" xfId="0" applyFont="1" applyAlignment="1" applyProtection="1"/>
    <xf numFmtId="0" fontId="56" fillId="0" borderId="0" xfId="5" applyFont="1" applyFill="1" applyBorder="1" applyAlignment="1" applyProtection="1"/>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2" xfId="0" quotePrefix="1" applyFont="1" applyFill="1" applyBorder="1" applyAlignment="1">
      <alignment horizontal="righ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center"/>
    </xf>
    <xf numFmtId="0" fontId="3" fillId="0" borderId="0" xfId="0" applyFont="1" applyFill="1" applyAlignment="1"/>
    <xf numFmtId="0" fontId="3" fillId="0" borderId="2" xfId="0" applyFont="1" applyFill="1" applyBorder="1" applyAlignment="1">
      <alignment horizontal="right" vertical="center"/>
    </xf>
    <xf numFmtId="3" fontId="3" fillId="0" borderId="0" xfId="0" applyNumberFormat="1" applyFont="1" applyFill="1" applyAlignment="1">
      <alignment vertical="center"/>
    </xf>
    <xf numFmtId="38" fontId="3" fillId="0" borderId="2" xfId="1" applyFont="1" applyFill="1" applyBorder="1" applyAlignment="1">
      <alignment vertical="center"/>
    </xf>
    <xf numFmtId="0" fontId="54" fillId="12" borderId="0" xfId="0" applyFont="1" applyFill="1" applyAlignment="1">
      <alignment horizontal="center" vertical="center"/>
    </xf>
    <xf numFmtId="0" fontId="27" fillId="0" borderId="0" xfId="0" applyFont="1" applyFill="1" applyAlignment="1">
      <alignment vertical="center"/>
    </xf>
    <xf numFmtId="0" fontId="3" fillId="0" borderId="0" xfId="0" quotePrefix="1" applyFont="1" applyFill="1" applyAlignment="1">
      <alignment horizontal="right" vertical="center"/>
    </xf>
    <xf numFmtId="0" fontId="3" fillId="8" borderId="0" xfId="0" applyFont="1" applyFill="1" applyAlignment="1">
      <alignment vertical="center"/>
    </xf>
    <xf numFmtId="0" fontId="3" fillId="8" borderId="0" xfId="0" applyFont="1" applyFill="1" applyAlignment="1">
      <alignment horizontal="center" vertical="center"/>
    </xf>
    <xf numFmtId="0" fontId="3" fillId="8" borderId="0" xfId="0" applyFont="1" applyFill="1" applyAlignment="1">
      <alignment horizontal="right" vertical="center"/>
    </xf>
    <xf numFmtId="3" fontId="3" fillId="8" borderId="0" xfId="0" applyNumberFormat="1" applyFont="1" applyFill="1" applyAlignment="1">
      <alignment horizontal="right" vertical="center"/>
    </xf>
    <xf numFmtId="0" fontId="16" fillId="0" borderId="0" xfId="2" applyFont="1" applyFill="1"/>
    <xf numFmtId="0" fontId="63" fillId="0" borderId="0" xfId="2" applyFont="1" applyFill="1" applyBorder="1" applyAlignment="1">
      <alignment vertical="center"/>
    </xf>
    <xf numFmtId="0" fontId="16" fillId="0" borderId="0" xfId="2" applyFont="1" applyFill="1" applyBorder="1" applyAlignment="1">
      <alignment vertical="center" shrinkToFit="1"/>
    </xf>
    <xf numFmtId="0" fontId="16" fillId="0" borderId="0" xfId="2" applyFont="1" applyFill="1" applyBorder="1" applyAlignment="1">
      <alignment vertical="center"/>
    </xf>
    <xf numFmtId="0" fontId="16" fillId="0" borderId="0" xfId="2" applyFont="1" applyFill="1" applyBorder="1" applyAlignment="1">
      <alignment horizontal="center" vertical="center"/>
    </xf>
    <xf numFmtId="0" fontId="16" fillId="0" borderId="0" xfId="2" applyFont="1" applyFill="1" applyAlignment="1">
      <alignment vertical="center"/>
    </xf>
    <xf numFmtId="0" fontId="1" fillId="0" borderId="0" xfId="2" applyFont="1" applyFill="1"/>
    <xf numFmtId="49" fontId="1" fillId="0" borderId="8" xfId="2" applyNumberFormat="1" applyFont="1" applyFill="1" applyBorder="1" applyAlignment="1">
      <alignment horizontal="right" vertical="center"/>
    </xf>
    <xf numFmtId="203" fontId="1" fillId="0" borderId="31" xfId="2" applyNumberFormat="1" applyFont="1" applyFill="1" applyBorder="1" applyAlignment="1">
      <alignment vertical="center"/>
    </xf>
    <xf numFmtId="203" fontId="1" fillId="0" borderId="31" xfId="2" applyNumberFormat="1" applyFont="1" applyFill="1" applyBorder="1" applyAlignment="1">
      <alignment vertical="center" shrinkToFit="1"/>
    </xf>
    <xf numFmtId="0" fontId="1" fillId="0" borderId="3" xfId="2" applyFont="1" applyFill="1" applyBorder="1" applyAlignment="1">
      <alignment vertical="center" shrinkToFit="1"/>
    </xf>
    <xf numFmtId="0" fontId="1" fillId="0" borderId="9" xfId="2" applyFont="1" applyFill="1" applyBorder="1" applyAlignment="1">
      <alignment horizontal="center" vertical="center"/>
    </xf>
    <xf numFmtId="0" fontId="1" fillId="0" borderId="3" xfId="2" applyFont="1" applyFill="1" applyBorder="1" applyAlignment="1">
      <alignment vertical="center"/>
    </xf>
    <xf numFmtId="0" fontId="1" fillId="0" borderId="3" xfId="2" applyFont="1" applyFill="1" applyBorder="1" applyAlignment="1">
      <alignment vertical="top"/>
    </xf>
    <xf numFmtId="0" fontId="1" fillId="0" borderId="0" xfId="2" applyFont="1" applyFill="1" applyAlignment="1">
      <alignment vertical="center"/>
    </xf>
    <xf numFmtId="49" fontId="1" fillId="0" borderId="13" xfId="2" applyNumberFormat="1" applyFont="1" applyFill="1" applyBorder="1" applyAlignment="1">
      <alignment horizontal="right" vertical="center"/>
    </xf>
    <xf numFmtId="203" fontId="1" fillId="0" borderId="0" xfId="2" applyNumberFormat="1" applyFont="1" applyFill="1" applyBorder="1" applyAlignment="1">
      <alignment vertical="center"/>
    </xf>
    <xf numFmtId="203" fontId="1" fillId="0" borderId="0" xfId="2" applyNumberFormat="1" applyFont="1" applyFill="1" applyBorder="1" applyAlignment="1">
      <alignment vertical="center" shrinkToFit="1"/>
    </xf>
    <xf numFmtId="0" fontId="1" fillId="0" borderId="14" xfId="2" applyFont="1" applyFill="1" applyBorder="1" applyAlignment="1">
      <alignment vertical="center" shrinkToFit="1"/>
    </xf>
    <xf numFmtId="0" fontId="1" fillId="0" borderId="32" xfId="2" applyFont="1" applyFill="1" applyBorder="1" applyAlignment="1">
      <alignment horizontal="center" vertical="center"/>
    </xf>
    <xf numFmtId="0" fontId="1" fillId="0" borderId="14" xfId="2" applyFont="1" applyFill="1" applyBorder="1" applyAlignment="1">
      <alignment vertical="center"/>
    </xf>
    <xf numFmtId="0" fontId="1" fillId="0" borderId="14" xfId="2" applyFont="1" applyFill="1" applyBorder="1" applyAlignment="1">
      <alignment vertical="top"/>
    </xf>
    <xf numFmtId="0" fontId="16" fillId="0" borderId="0" xfId="2" applyFont="1" applyFill="1" applyAlignment="1">
      <alignment vertical="top"/>
    </xf>
    <xf numFmtId="0" fontId="1" fillId="0" borderId="66" xfId="2" applyFont="1" applyFill="1" applyBorder="1" applyAlignment="1">
      <alignment vertical="center" shrinkToFit="1"/>
    </xf>
    <xf numFmtId="49" fontId="1" fillId="0" borderId="67" xfId="2" applyNumberFormat="1" applyFont="1" applyFill="1" applyBorder="1" applyAlignment="1">
      <alignment horizontal="right" vertical="center"/>
    </xf>
    <xf numFmtId="203" fontId="1" fillId="0" borderId="68" xfId="2" applyNumberFormat="1" applyFont="1" applyFill="1" applyBorder="1" applyAlignment="1">
      <alignment vertical="center"/>
    </xf>
    <xf numFmtId="203" fontId="1" fillId="0" borderId="68" xfId="2" applyNumberFormat="1" applyFont="1" applyFill="1" applyBorder="1" applyAlignment="1">
      <alignment vertical="center" shrinkToFit="1"/>
    </xf>
    <xf numFmtId="0" fontId="1" fillId="0" borderId="69" xfId="2" applyFont="1" applyFill="1" applyBorder="1" applyAlignment="1">
      <alignment vertical="center" shrinkToFit="1"/>
    </xf>
    <xf numFmtId="0" fontId="1" fillId="0" borderId="34" xfId="2" applyFont="1" applyFill="1" applyBorder="1" applyAlignment="1">
      <alignment horizontal="center" vertical="center"/>
    </xf>
    <xf numFmtId="0" fontId="1" fillId="0" borderId="7" xfId="2" applyFont="1" applyFill="1" applyBorder="1" applyAlignment="1">
      <alignment vertical="center"/>
    </xf>
    <xf numFmtId="49" fontId="1" fillId="0" borderId="70" xfId="2" applyNumberFormat="1" applyFont="1" applyFill="1" applyBorder="1" applyAlignment="1">
      <alignment horizontal="right" vertical="center"/>
    </xf>
    <xf numFmtId="203" fontId="1" fillId="0" borderId="71" xfId="2" applyNumberFormat="1" applyFont="1" applyFill="1" applyBorder="1" applyAlignment="1">
      <alignment vertical="center"/>
    </xf>
    <xf numFmtId="203" fontId="1" fillId="0" borderId="71" xfId="2" applyNumberFormat="1" applyFont="1" applyFill="1" applyBorder="1" applyAlignment="1">
      <alignment vertical="center" shrinkToFit="1"/>
    </xf>
    <xf numFmtId="0" fontId="1" fillId="0" borderId="7" xfId="2" applyFont="1" applyFill="1" applyBorder="1" applyAlignment="1">
      <alignment vertical="center" shrinkToFit="1"/>
    </xf>
    <xf numFmtId="203" fontId="1" fillId="0" borderId="9" xfId="2" applyNumberFormat="1" applyFont="1" applyFill="1" applyBorder="1" applyAlignment="1">
      <alignment vertical="center" shrinkToFit="1"/>
    </xf>
    <xf numFmtId="0" fontId="1" fillId="0" borderId="5" xfId="2" applyFont="1" applyFill="1" applyBorder="1" applyAlignment="1">
      <alignment horizontal="center" vertical="center"/>
    </xf>
    <xf numFmtId="0" fontId="1" fillId="0" borderId="1" xfId="2" applyFont="1" applyFill="1" applyBorder="1" applyAlignment="1">
      <alignment vertical="center"/>
    </xf>
    <xf numFmtId="49" fontId="1" fillId="0" borderId="54" xfId="2" applyNumberFormat="1" applyFont="1" applyFill="1" applyBorder="1" applyAlignment="1">
      <alignment horizontal="right" vertical="center"/>
    </xf>
    <xf numFmtId="203" fontId="1" fillId="0" borderId="55" xfId="2" applyNumberFormat="1" applyFont="1" applyFill="1" applyBorder="1" applyAlignment="1">
      <alignment vertical="center"/>
    </xf>
    <xf numFmtId="203" fontId="1" fillId="0" borderId="55" xfId="2" applyNumberFormat="1" applyFont="1" applyFill="1" applyBorder="1" applyAlignment="1">
      <alignment vertical="center" shrinkToFit="1"/>
    </xf>
    <xf numFmtId="0" fontId="1" fillId="0" borderId="72" xfId="2" applyFont="1" applyFill="1" applyBorder="1" applyAlignment="1">
      <alignment vertical="center" shrinkToFit="1"/>
    </xf>
    <xf numFmtId="49" fontId="1" fillId="0" borderId="33" xfId="2" applyNumberFormat="1" applyFont="1" applyFill="1" applyBorder="1" applyAlignment="1">
      <alignment horizontal="right" vertical="center"/>
    </xf>
    <xf numFmtId="203" fontId="1" fillId="0" borderId="2" xfId="2" applyNumberFormat="1" applyFont="1" applyFill="1" applyBorder="1" applyAlignment="1">
      <alignment vertical="center"/>
    </xf>
    <xf numFmtId="203" fontId="1" fillId="0" borderId="2" xfId="2" applyNumberFormat="1" applyFont="1" applyFill="1" applyBorder="1" applyAlignment="1">
      <alignment vertical="center" shrinkToFit="1"/>
    </xf>
    <xf numFmtId="49" fontId="1" fillId="0" borderId="57" xfId="2" applyNumberFormat="1" applyFont="1" applyFill="1" applyBorder="1" applyAlignment="1">
      <alignment horizontal="right" vertical="center"/>
    </xf>
    <xf numFmtId="203" fontId="1" fillId="0" borderId="58" xfId="2" applyNumberFormat="1" applyFont="1" applyFill="1" applyBorder="1" applyAlignment="1">
      <alignment vertical="center"/>
    </xf>
    <xf numFmtId="203" fontId="1" fillId="0" borderId="58" xfId="2" applyNumberFormat="1" applyFont="1" applyFill="1" applyBorder="1" applyAlignment="1">
      <alignment vertical="center" shrinkToFit="1"/>
    </xf>
    <xf numFmtId="0" fontId="1" fillId="0" borderId="73" xfId="2" applyFont="1" applyFill="1" applyBorder="1" applyAlignment="1">
      <alignment vertical="center" shrinkToFit="1"/>
    </xf>
    <xf numFmtId="0" fontId="1" fillId="0" borderId="7" xfId="2" applyFont="1" applyFill="1" applyBorder="1" applyAlignment="1">
      <alignment vertical="top"/>
    </xf>
    <xf numFmtId="0" fontId="1" fillId="0" borderId="74" xfId="2" applyFont="1" applyFill="1" applyBorder="1" applyAlignment="1">
      <alignment vertical="center" shrinkToFit="1"/>
    </xf>
    <xf numFmtId="49" fontId="1" fillId="0" borderId="4" xfId="2" applyNumberFormat="1" applyFont="1" applyFill="1" applyBorder="1" applyAlignment="1">
      <alignment horizontal="right" vertical="center"/>
    </xf>
    <xf numFmtId="203" fontId="1" fillId="0" borderId="35" xfId="2" applyNumberFormat="1" applyFont="1" applyFill="1" applyBorder="1" applyAlignment="1">
      <alignment vertical="center"/>
    </xf>
    <xf numFmtId="203" fontId="1" fillId="0" borderId="35" xfId="2" applyNumberFormat="1" applyFont="1" applyFill="1" applyBorder="1" applyAlignment="1">
      <alignment vertical="center" shrinkToFit="1"/>
    </xf>
    <xf numFmtId="0" fontId="1" fillId="0" borderId="1" xfId="2" applyFont="1" applyFill="1" applyBorder="1" applyAlignment="1">
      <alignment vertical="center" shrinkToFit="1"/>
    </xf>
    <xf numFmtId="49" fontId="1" fillId="0" borderId="60" xfId="2" applyNumberFormat="1" applyFont="1" applyFill="1" applyBorder="1" applyAlignment="1">
      <alignment horizontal="right" vertical="center"/>
    </xf>
    <xf numFmtId="203" fontId="1" fillId="0" borderId="61" xfId="2" applyNumberFormat="1" applyFont="1" applyFill="1" applyBorder="1" applyAlignment="1">
      <alignment vertical="center"/>
    </xf>
    <xf numFmtId="203" fontId="1" fillId="0" borderId="61" xfId="2" applyNumberFormat="1" applyFont="1" applyFill="1" applyBorder="1" applyAlignment="1">
      <alignment vertical="center" shrinkToFit="1"/>
    </xf>
    <xf numFmtId="203" fontId="1" fillId="0" borderId="32" xfId="2" applyNumberFormat="1" applyFont="1" applyFill="1" applyBorder="1" applyAlignment="1">
      <alignment vertical="center" shrinkToFit="1"/>
    </xf>
    <xf numFmtId="203" fontId="1" fillId="0" borderId="34" xfId="2" applyNumberFormat="1" applyFont="1" applyFill="1" applyBorder="1" applyAlignment="1">
      <alignment vertical="center"/>
    </xf>
    <xf numFmtId="203" fontId="1" fillId="0" borderId="34" xfId="2" applyNumberFormat="1" applyFont="1" applyFill="1" applyBorder="1" applyAlignment="1">
      <alignment vertical="center" shrinkToFit="1"/>
    </xf>
    <xf numFmtId="0" fontId="1" fillId="0" borderId="32" xfId="2" quotePrefix="1" applyFont="1" applyFill="1" applyBorder="1" applyAlignment="1">
      <alignment horizontal="center" vertical="center"/>
    </xf>
    <xf numFmtId="0" fontId="1" fillId="0" borderId="1" xfId="2" applyFont="1" applyFill="1" applyBorder="1" applyAlignment="1">
      <alignment vertical="top"/>
    </xf>
    <xf numFmtId="0" fontId="1" fillId="0" borderId="9" xfId="2" quotePrefix="1" applyFont="1" applyFill="1" applyBorder="1" applyAlignment="1">
      <alignment horizontal="center" vertical="center"/>
    </xf>
    <xf numFmtId="49" fontId="1" fillId="0" borderId="5" xfId="2" applyNumberFormat="1" applyFont="1" applyFill="1" applyBorder="1" applyAlignment="1">
      <alignment horizontal="center" vertical="center"/>
    </xf>
    <xf numFmtId="0" fontId="1" fillId="0" borderId="1" xfId="2" applyFont="1" applyFill="1" applyBorder="1" applyAlignment="1">
      <alignment vertical="top" shrinkToFit="1"/>
    </xf>
    <xf numFmtId="203" fontId="1" fillId="0" borderId="75" xfId="2" applyNumberFormat="1" applyFont="1" applyFill="1" applyBorder="1" applyAlignment="1">
      <alignment vertical="center" shrinkToFit="1"/>
    </xf>
    <xf numFmtId="0" fontId="1" fillId="0" borderId="3" xfId="2" applyFont="1" applyFill="1" applyBorder="1" applyAlignment="1">
      <alignment vertical="top" wrapText="1"/>
    </xf>
    <xf numFmtId="0" fontId="1" fillId="0" borderId="14" xfId="2" applyFont="1" applyFill="1" applyBorder="1" applyAlignment="1">
      <alignment vertical="top" wrapText="1"/>
    </xf>
    <xf numFmtId="203" fontId="1" fillId="0" borderId="56" xfId="2" applyNumberFormat="1" applyFont="1" applyFill="1" applyBorder="1" applyAlignment="1">
      <alignment vertical="center" shrinkToFit="1"/>
    </xf>
    <xf numFmtId="49" fontId="1" fillId="0" borderId="9" xfId="2" applyNumberFormat="1" applyFont="1" applyFill="1" applyBorder="1" applyAlignment="1">
      <alignment horizontal="center" vertical="center"/>
    </xf>
    <xf numFmtId="203" fontId="1" fillId="0" borderId="59" xfId="2" applyNumberFormat="1" applyFont="1" applyFill="1" applyBorder="1" applyAlignment="1">
      <alignment vertical="center" shrinkToFit="1"/>
    </xf>
    <xf numFmtId="0" fontId="1" fillId="0" borderId="5" xfId="2" quotePrefix="1" applyFont="1" applyFill="1" applyBorder="1" applyAlignment="1">
      <alignment horizontal="center" vertical="center"/>
    </xf>
    <xf numFmtId="0" fontId="1" fillId="0" borderId="1" xfId="2" applyFont="1" applyFill="1" applyBorder="1" applyAlignment="1">
      <alignment vertical="center" wrapText="1"/>
    </xf>
    <xf numFmtId="203" fontId="1" fillId="0" borderId="5" xfId="2" applyNumberFormat="1" applyFont="1" applyFill="1" applyBorder="1" applyAlignment="1">
      <alignment vertical="center" shrinkToFit="1"/>
    </xf>
    <xf numFmtId="203" fontId="1" fillId="0" borderId="62" xfId="2" applyNumberFormat="1" applyFont="1" applyFill="1" applyBorder="1" applyAlignment="1">
      <alignment vertical="center" shrinkToFit="1"/>
    </xf>
    <xf numFmtId="0" fontId="1" fillId="0" borderId="70" xfId="2" applyFont="1" applyFill="1" applyBorder="1" applyAlignment="1">
      <alignment horizontal="right" vertical="center"/>
    </xf>
    <xf numFmtId="0" fontId="1" fillId="0" borderId="0" xfId="2" applyFont="1" applyFill="1" applyBorder="1" applyAlignment="1">
      <alignment vertical="center"/>
    </xf>
    <xf numFmtId="203" fontId="1" fillId="0" borderId="76" xfId="2" applyNumberFormat="1" applyFont="1" applyFill="1" applyBorder="1" applyAlignment="1">
      <alignment vertical="center" shrinkToFit="1"/>
    </xf>
    <xf numFmtId="0" fontId="1" fillId="0" borderId="14" xfId="2" applyFont="1" applyFill="1" applyBorder="1" applyAlignment="1">
      <alignment vertical="center" wrapText="1"/>
    </xf>
    <xf numFmtId="0" fontId="1" fillId="0" borderId="1" xfId="2" applyFont="1" applyFill="1" applyBorder="1" applyAlignment="1">
      <alignment vertical="top" wrapText="1"/>
    </xf>
    <xf numFmtId="49" fontId="1" fillId="0" borderId="35" xfId="2" applyNumberFormat="1" applyFont="1" applyFill="1" applyBorder="1" applyAlignment="1">
      <alignment horizontal="center" vertical="center"/>
    </xf>
    <xf numFmtId="49" fontId="1" fillId="0" borderId="2" xfId="2" applyNumberFormat="1" applyFont="1" applyFill="1" applyBorder="1" applyAlignment="1">
      <alignment horizontal="center" vertical="center"/>
    </xf>
    <xf numFmtId="0" fontId="1" fillId="0" borderId="1" xfId="2" applyFont="1" applyFill="1" applyBorder="1" applyAlignment="1">
      <alignment horizontal="left" vertical="center" wrapText="1"/>
    </xf>
    <xf numFmtId="49" fontId="1" fillId="0" borderId="33" xfId="2" applyNumberFormat="1" applyFont="1" applyFill="1" applyBorder="1" applyAlignment="1">
      <alignment horizontal="right" vertical="top"/>
    </xf>
    <xf numFmtId="203" fontId="1" fillId="0" borderId="2" xfId="2" applyNumberFormat="1" applyFont="1" applyFill="1" applyBorder="1" applyAlignment="1">
      <alignment vertical="top"/>
    </xf>
    <xf numFmtId="203" fontId="1" fillId="0" borderId="2" xfId="2" applyNumberFormat="1" applyFont="1" applyFill="1" applyBorder="1" applyAlignment="1">
      <alignment vertical="top" shrinkToFit="1"/>
    </xf>
    <xf numFmtId="0" fontId="1" fillId="0" borderId="5" xfId="2" applyFont="1" applyFill="1" applyBorder="1" applyAlignment="1">
      <alignment horizontal="center" vertical="top"/>
    </xf>
    <xf numFmtId="0" fontId="1" fillId="0" borderId="1" xfId="2" applyFont="1" applyFill="1" applyBorder="1" applyAlignment="1">
      <alignment vertical="top" wrapText="1" shrinkToFit="1"/>
    </xf>
    <xf numFmtId="203" fontId="1" fillId="0" borderId="56" xfId="2" applyNumberFormat="1" applyFont="1" applyFill="1" applyBorder="1" applyAlignment="1">
      <alignment vertical="center"/>
    </xf>
    <xf numFmtId="203" fontId="1" fillId="0" borderId="59" xfId="2" applyNumberFormat="1" applyFont="1" applyFill="1" applyBorder="1" applyAlignment="1">
      <alignment vertical="center"/>
    </xf>
    <xf numFmtId="203" fontId="1" fillId="0" borderId="62" xfId="2" applyNumberFormat="1" applyFont="1" applyFill="1" applyBorder="1" applyAlignment="1">
      <alignment vertical="center"/>
    </xf>
    <xf numFmtId="0" fontId="16" fillId="0" borderId="0" xfId="2" applyFont="1" applyFill="1" applyBorder="1" applyAlignment="1">
      <alignment vertical="top"/>
    </xf>
    <xf numFmtId="0" fontId="16" fillId="0" borderId="0" xfId="2" applyFont="1" applyFill="1" applyAlignment="1">
      <alignment shrinkToFit="1"/>
    </xf>
    <xf numFmtId="0" fontId="16" fillId="0" borderId="0" xfId="2" applyFont="1" applyFill="1" applyAlignment="1">
      <alignment horizontal="center"/>
    </xf>
    <xf numFmtId="0" fontId="5" fillId="0" borderId="0" xfId="0" applyFont="1"/>
    <xf numFmtId="0" fontId="5" fillId="0" borderId="0" xfId="0" applyFont="1" applyAlignment="1">
      <alignment wrapText="1"/>
    </xf>
    <xf numFmtId="0" fontId="5" fillId="0" borderId="0" xfId="0" applyFont="1" applyAlignment="1">
      <alignment vertical="center"/>
    </xf>
    <xf numFmtId="0" fontId="5" fillId="0" borderId="2" xfId="0" applyFont="1" applyBorder="1" applyAlignment="1">
      <alignment vertical="center" wrapText="1"/>
    </xf>
    <xf numFmtId="0" fontId="5" fillId="0" borderId="1" xfId="0" applyFont="1" applyBorder="1" applyAlignment="1">
      <alignment vertical="center"/>
    </xf>
    <xf numFmtId="0" fontId="5" fillId="9" borderId="1" xfId="0" applyFont="1" applyFill="1" applyBorder="1" applyAlignment="1">
      <alignment horizontal="center" vertical="center"/>
    </xf>
    <xf numFmtId="199" fontId="5" fillId="0" borderId="1" xfId="1" applyNumberFormat="1" applyFont="1" applyBorder="1" applyAlignment="1">
      <alignment vertical="center"/>
    </xf>
    <xf numFmtId="201" fontId="5" fillId="0" borderId="1" xfId="0" applyNumberFormat="1" applyFont="1" applyBorder="1" applyAlignment="1">
      <alignment vertical="center"/>
    </xf>
    <xf numFmtId="199" fontId="5" fillId="0" borderId="4" xfId="1" applyNumberFormat="1" applyFont="1" applyBorder="1" applyAlignment="1">
      <alignment vertical="center"/>
    </xf>
    <xf numFmtId="201" fontId="5" fillId="0" borderId="3" xfId="0" applyNumberFormat="1" applyFont="1" applyBorder="1" applyAlignment="1">
      <alignment vertical="center"/>
    </xf>
    <xf numFmtId="199" fontId="5" fillId="0" borderId="6" xfId="1" applyNumberFormat="1" applyFont="1" applyBorder="1" applyAlignment="1">
      <alignment vertical="center"/>
    </xf>
    <xf numFmtId="188" fontId="5" fillId="0" borderId="6" xfId="1" applyNumberFormat="1" applyFont="1" applyBorder="1" applyAlignment="1">
      <alignment vertical="center"/>
    </xf>
    <xf numFmtId="199" fontId="5" fillId="0" borderId="44" xfId="1" applyNumberFormat="1" applyFont="1" applyFill="1" applyBorder="1" applyAlignment="1" applyProtection="1">
      <alignment vertical="center"/>
    </xf>
    <xf numFmtId="0" fontId="5" fillId="9" borderId="1" xfId="0" applyFont="1" applyFill="1" applyBorder="1" applyAlignment="1">
      <alignment horizontal="center" vertical="center"/>
    </xf>
    <xf numFmtId="0" fontId="3" fillId="0" borderId="0" xfId="0" applyFont="1" applyAlignment="1" applyProtection="1"/>
    <xf numFmtId="0" fontId="6" fillId="3" borderId="1" xfId="0" applyFont="1" applyFill="1" applyBorder="1" applyAlignment="1">
      <alignment horizontal="center" vertical="center" wrapText="1"/>
    </xf>
    <xf numFmtId="0" fontId="5" fillId="0" borderId="0" xfId="0" applyFont="1" applyAlignment="1">
      <alignment horizontal="right"/>
    </xf>
    <xf numFmtId="0" fontId="5" fillId="13" borderId="6" xfId="0" applyFont="1" applyFill="1" applyBorder="1" applyAlignment="1" applyProtection="1">
      <alignment horizontal="center" vertical="center"/>
    </xf>
    <xf numFmtId="0" fontId="39" fillId="14" borderId="1" xfId="0" applyFont="1" applyFill="1" applyBorder="1" applyAlignment="1" applyProtection="1">
      <alignment horizontal="center" vertical="center"/>
    </xf>
    <xf numFmtId="0" fontId="15" fillId="3" borderId="41" xfId="0" applyFont="1" applyFill="1" applyBorder="1" applyAlignment="1" applyProtection="1">
      <alignment horizontal="center" vertical="center" shrinkToFit="1"/>
    </xf>
    <xf numFmtId="0" fontId="7" fillId="4" borderId="42" xfId="0" applyFont="1" applyFill="1" applyBorder="1" applyAlignment="1" applyProtection="1">
      <alignment horizontal="center" vertical="center"/>
    </xf>
    <xf numFmtId="201" fontId="6" fillId="0" borderId="0" xfId="0" applyNumberFormat="1" applyFont="1" applyBorder="1" applyAlignment="1" applyProtection="1">
      <alignment horizontal="center" vertical="center"/>
    </xf>
    <xf numFmtId="0" fontId="3" fillId="8" borderId="0" xfId="0" applyFont="1" applyFill="1" applyAlignment="1">
      <alignment horizontal="center" vertical="center"/>
    </xf>
    <xf numFmtId="0" fontId="3" fillId="0" borderId="0" xfId="0" applyFont="1" applyFill="1" applyAlignment="1">
      <alignment horizontal="right" vertical="center"/>
    </xf>
    <xf numFmtId="0" fontId="33" fillId="12" borderId="0" xfId="0" applyFont="1" applyFill="1" applyAlignment="1">
      <alignment horizontal="center" vertical="center"/>
    </xf>
    <xf numFmtId="0" fontId="54" fillId="6" borderId="15" xfId="0" applyFont="1" applyFill="1" applyBorder="1" applyAlignment="1" applyProtection="1">
      <alignment horizontal="center" vertical="center" shrinkToFit="1"/>
    </xf>
    <xf numFmtId="0" fontId="54" fillId="6" borderId="0" xfId="0" applyFont="1" applyFill="1" applyBorder="1" applyAlignment="1" applyProtection="1">
      <alignment horizontal="center" vertical="center" shrinkToFit="1"/>
    </xf>
    <xf numFmtId="0" fontId="3" fillId="9" borderId="0" xfId="0" applyFont="1" applyFill="1" applyAlignment="1">
      <alignment horizontal="center" vertical="center"/>
    </xf>
    <xf numFmtId="0" fontId="3" fillId="0" borderId="0" xfId="0" applyFont="1" applyFill="1" applyAlignment="1">
      <alignment horizontal="center" vertical="center"/>
    </xf>
    <xf numFmtId="0" fontId="3" fillId="11" borderId="64" xfId="0" applyFont="1" applyFill="1" applyBorder="1" applyAlignment="1">
      <alignment horizontal="center" vertical="center"/>
    </xf>
    <xf numFmtId="0" fontId="3" fillId="11" borderId="65" xfId="0" applyFont="1" applyFill="1" applyBorder="1" applyAlignment="1">
      <alignment horizontal="center" vertical="center"/>
    </xf>
    <xf numFmtId="0" fontId="3" fillId="11" borderId="1" xfId="0" applyFont="1" applyFill="1" applyBorder="1" applyAlignment="1">
      <alignment horizontal="center" vertical="center"/>
    </xf>
    <xf numFmtId="0" fontId="40" fillId="7" borderId="48" xfId="0" applyFont="1" applyFill="1" applyBorder="1" applyAlignment="1" applyProtection="1">
      <alignment horizontal="center" vertical="center"/>
    </xf>
    <xf numFmtId="0" fontId="40" fillId="7" borderId="49" xfId="0" applyFont="1" applyFill="1" applyBorder="1" applyAlignment="1" applyProtection="1">
      <alignment vertical="center"/>
    </xf>
    <xf numFmtId="0" fontId="40" fillId="7" borderId="50" xfId="0" applyFont="1" applyFill="1" applyBorder="1" applyAlignment="1" applyProtection="1">
      <alignment vertical="center"/>
    </xf>
    <xf numFmtId="0" fontId="5" fillId="4" borderId="48" xfId="0" applyFont="1" applyFill="1" applyBorder="1" applyAlignment="1" applyProtection="1">
      <alignment horizontal="center" vertical="center"/>
    </xf>
    <xf numFmtId="0" fontId="5" fillId="4" borderId="49" xfId="0" applyFont="1" applyFill="1" applyBorder="1" applyAlignment="1" applyProtection="1">
      <alignment vertical="center"/>
    </xf>
    <xf numFmtId="0" fontId="5" fillId="4" borderId="50" xfId="0" applyFont="1" applyFill="1" applyBorder="1" applyAlignment="1" applyProtection="1">
      <alignment vertical="center"/>
    </xf>
    <xf numFmtId="0" fontId="5" fillId="0" borderId="51" xfId="0" applyFont="1" applyBorder="1" applyAlignment="1" applyProtection="1">
      <alignment horizontal="center" vertical="center"/>
    </xf>
    <xf numFmtId="0" fontId="5" fillId="0" borderId="52" xfId="0" applyFont="1" applyBorder="1" applyAlignment="1" applyProtection="1">
      <alignment horizontal="center" vertical="center"/>
    </xf>
    <xf numFmtId="0" fontId="5" fillId="0" borderId="53" xfId="0" applyFont="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31"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5" fillId="3" borderId="33"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34" xfId="0"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0" xfId="0" applyFont="1" applyFill="1" applyBorder="1" applyAlignment="1" applyProtection="1">
      <alignment horizontal="center" vertical="center"/>
    </xf>
    <xf numFmtId="0" fontId="5" fillId="3" borderId="40" xfId="0" applyFont="1" applyFill="1" applyBorder="1" applyAlignment="1" applyProtection="1">
      <alignment horizontal="center" vertical="center" shrinkToFit="1"/>
    </xf>
    <xf numFmtId="0" fontId="5" fillId="3" borderId="41" xfId="0" applyFont="1" applyFill="1" applyBorder="1" applyAlignment="1" applyProtection="1">
      <alignment horizontal="center" vertical="center" shrinkToFit="1"/>
    </xf>
    <xf numFmtId="191" fontId="5" fillId="3" borderId="43" xfId="0" applyNumberFormat="1" applyFont="1" applyFill="1" applyBorder="1" applyAlignment="1" applyProtection="1">
      <alignment horizontal="center" vertical="center"/>
    </xf>
    <xf numFmtId="191" fontId="5" fillId="3" borderId="1" xfId="0" applyNumberFormat="1" applyFont="1" applyFill="1" applyBorder="1" applyAlignment="1" applyProtection="1">
      <alignment horizontal="center" vertical="center"/>
    </xf>
    <xf numFmtId="0" fontId="5" fillId="3" borderId="43"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45" xfId="0" applyFont="1" applyFill="1" applyBorder="1" applyAlignment="1" applyProtection="1">
      <alignment horizontal="center" vertical="center"/>
    </xf>
    <xf numFmtId="0" fontId="5" fillId="3" borderId="46" xfId="0" applyFont="1" applyFill="1" applyBorder="1" applyAlignment="1" applyProtection="1">
      <alignment horizontal="center" vertical="center"/>
    </xf>
    <xf numFmtId="0" fontId="5" fillId="4" borderId="50" xfId="0" applyFont="1" applyFill="1" applyBorder="1" applyAlignment="1" applyProtection="1">
      <alignment horizontal="center" vertical="center"/>
    </xf>
    <xf numFmtId="0" fontId="33" fillId="7" borderId="0" xfId="0" applyFont="1" applyFill="1" applyAlignment="1" applyProtection="1">
      <alignment horizontal="center" vertical="center"/>
    </xf>
    <xf numFmtId="0" fontId="33" fillId="7" borderId="2" xfId="0" applyFont="1" applyFill="1" applyBorder="1" applyAlignment="1" applyProtection="1">
      <alignment horizontal="center" vertical="center"/>
    </xf>
    <xf numFmtId="0" fontId="31" fillId="6" borderId="0" xfId="0" applyFont="1" applyFill="1" applyAlignment="1" applyProtection="1">
      <alignment horizontal="center" vertical="center"/>
    </xf>
    <xf numFmtId="0" fontId="5" fillId="3" borderId="4"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49" fontId="5" fillId="0" borderId="8" xfId="2" applyNumberFormat="1" applyFont="1" applyFill="1" applyBorder="1" applyAlignment="1">
      <alignment horizontal="center" vertical="center" wrapText="1"/>
    </xf>
    <xf numFmtId="0" fontId="5" fillId="0" borderId="31" xfId="2" applyFont="1" applyFill="1" applyBorder="1" applyAlignment="1">
      <alignment horizontal="center" vertical="center" wrapText="1"/>
    </xf>
    <xf numFmtId="0" fontId="5" fillId="0" borderId="4" xfId="2" applyFont="1" applyFill="1" applyBorder="1" applyAlignment="1">
      <alignment horizontal="center" vertical="center"/>
    </xf>
    <xf numFmtId="0" fontId="5" fillId="0" borderId="35"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3" xfId="2" applyFont="1" applyFill="1" applyBorder="1" applyAlignment="1">
      <alignment horizontal="center" vertical="center" wrapText="1"/>
    </xf>
    <xf numFmtId="0" fontId="5" fillId="0" borderId="14" xfId="2" applyFont="1" applyFill="1" applyBorder="1" applyAlignment="1">
      <alignment horizontal="center" vertical="center"/>
    </xf>
    <xf numFmtId="49" fontId="5" fillId="0" borderId="1" xfId="2" applyNumberFormat="1" applyFont="1" applyFill="1" applyBorder="1" applyAlignment="1">
      <alignment horizontal="center" vertical="center" wrapText="1"/>
    </xf>
    <xf numFmtId="49" fontId="5" fillId="0" borderId="3" xfId="2" applyNumberFormat="1" applyFont="1" applyFill="1" applyBorder="1" applyAlignment="1">
      <alignment horizontal="center" vertical="center"/>
    </xf>
    <xf numFmtId="0" fontId="5" fillId="0" borderId="1" xfId="2" applyFont="1" applyFill="1" applyBorder="1" applyAlignment="1">
      <alignment horizontal="center" vertical="center"/>
    </xf>
    <xf numFmtId="0" fontId="5" fillId="0" borderId="3" xfId="2" applyFont="1" applyFill="1" applyBorder="1" applyAlignment="1">
      <alignment vertical="center"/>
    </xf>
    <xf numFmtId="0" fontId="61" fillId="0" borderId="0" xfId="2" applyFont="1" applyFill="1" applyAlignment="1">
      <alignment horizontal="center"/>
    </xf>
    <xf numFmtId="0" fontId="62" fillId="0" borderId="0" xfId="2" applyFont="1" applyFill="1" applyAlignment="1">
      <alignment horizontal="center"/>
    </xf>
    <xf numFmtId="0" fontId="5" fillId="0" borderId="4" xfId="2" applyFont="1" applyFill="1" applyBorder="1" applyAlignment="1">
      <alignment horizontal="center" vertical="center" shrinkToFit="1"/>
    </xf>
    <xf numFmtId="0" fontId="5" fillId="0" borderId="35" xfId="2" applyFont="1" applyFill="1" applyBorder="1" applyAlignment="1">
      <alignment horizontal="center" vertical="center" shrinkToFit="1"/>
    </xf>
    <xf numFmtId="0" fontId="5" fillId="0" borderId="5" xfId="2" applyFont="1" applyFill="1" applyBorder="1" applyAlignment="1">
      <alignment horizontal="center" vertical="center" shrinkToFit="1"/>
    </xf>
    <xf numFmtId="0" fontId="1" fillId="0" borderId="3" xfId="2" applyFont="1" applyFill="1" applyBorder="1" applyAlignment="1">
      <alignment horizontal="left" vertical="top" wrapText="1"/>
    </xf>
    <xf numFmtId="0" fontId="1" fillId="0" borderId="7" xfId="2" applyFont="1" applyFill="1" applyBorder="1" applyAlignment="1">
      <alignment horizontal="left" vertical="top" wrapText="1"/>
    </xf>
    <xf numFmtId="0" fontId="1" fillId="0" borderId="14" xfId="2" applyFont="1" applyFill="1" applyBorder="1" applyAlignment="1">
      <alignment horizontal="left" vertical="top" wrapText="1"/>
    </xf>
    <xf numFmtId="0" fontId="1" fillId="0" borderId="3" xfId="2" applyFont="1" applyFill="1" applyBorder="1" applyAlignment="1">
      <alignment horizontal="left" vertical="center" wrapText="1"/>
    </xf>
    <xf numFmtId="0" fontId="1" fillId="0" borderId="7" xfId="2" applyFont="1" applyFill="1" applyBorder="1" applyAlignment="1">
      <alignment horizontal="left" vertical="center" wrapText="1"/>
    </xf>
    <xf numFmtId="0" fontId="64" fillId="0" borderId="7" xfId="2" applyFont="1" applyFill="1" applyBorder="1" applyAlignment="1">
      <alignment horizontal="left" vertical="top" wrapText="1"/>
    </xf>
    <xf numFmtId="0" fontId="1" fillId="0" borderId="14" xfId="2" applyFont="1" applyFill="1" applyBorder="1" applyAlignment="1">
      <alignment horizontal="left" vertical="center" wrapText="1"/>
    </xf>
    <xf numFmtId="0" fontId="39" fillId="7" borderId="0" xfId="0" applyFont="1" applyFill="1" applyAlignment="1" applyProtection="1">
      <alignment horizontal="center" vertical="center"/>
    </xf>
    <xf numFmtId="49" fontId="5" fillId="3" borderId="4" xfId="5" applyNumberFormat="1" applyFont="1" applyFill="1" applyBorder="1" applyAlignment="1" applyProtection="1">
      <alignment horizontal="center" vertical="center"/>
    </xf>
    <xf numFmtId="49" fontId="5" fillId="3" borderId="5" xfId="5" applyNumberFormat="1" applyFont="1" applyFill="1" applyBorder="1" applyAlignment="1" applyProtection="1">
      <alignment horizontal="center" vertical="center"/>
    </xf>
    <xf numFmtId="0" fontId="5" fillId="9" borderId="0" xfId="0" applyFont="1" applyFill="1" applyAlignment="1" applyProtection="1">
      <alignment horizontal="center" vertical="center"/>
    </xf>
    <xf numFmtId="0" fontId="5" fillId="0" borderId="4" xfId="5" applyFont="1" applyFill="1" applyBorder="1" applyAlignment="1" applyProtection="1">
      <alignment horizontal="center" vertical="center" wrapText="1"/>
    </xf>
    <xf numFmtId="0" fontId="5" fillId="0" borderId="5" xfId="5" applyFont="1" applyFill="1" applyBorder="1" applyAlignment="1" applyProtection="1">
      <alignment horizontal="center" vertical="center" wrapText="1"/>
    </xf>
    <xf numFmtId="0" fontId="0" fillId="8" borderId="0" xfId="0" applyFill="1" applyAlignment="1">
      <alignment horizontal="center" vertical="center"/>
    </xf>
    <xf numFmtId="0" fontId="0" fillId="9" borderId="0" xfId="0" applyFill="1" applyAlignment="1">
      <alignment horizontal="center" vertical="center" wrapText="1"/>
    </xf>
    <xf numFmtId="0" fontId="0" fillId="9" borderId="2" xfId="0" applyFill="1" applyBorder="1" applyAlignment="1">
      <alignment horizontal="center" vertical="center"/>
    </xf>
    <xf numFmtId="0" fontId="0" fillId="9" borderId="0" xfId="0" applyFill="1" applyAlignment="1">
      <alignment horizontal="center" vertical="center"/>
    </xf>
    <xf numFmtId="0" fontId="0" fillId="9" borderId="2" xfId="0" applyFill="1" applyBorder="1" applyAlignment="1">
      <alignment horizontal="center" vertical="center" wrapText="1"/>
    </xf>
    <xf numFmtId="0" fontId="5" fillId="3" borderId="4" xfId="0" applyFont="1" applyFill="1" applyBorder="1" applyAlignment="1" applyProtection="1">
      <alignment horizontal="center" vertical="center" shrinkToFit="1"/>
    </xf>
    <xf numFmtId="0" fontId="5" fillId="3" borderId="5" xfId="0" applyFont="1" applyFill="1" applyBorder="1" applyAlignment="1" applyProtection="1">
      <alignment horizontal="center" vertical="center" shrinkToFit="1"/>
    </xf>
    <xf numFmtId="0" fontId="5" fillId="3" borderId="35" xfId="0" applyFont="1" applyFill="1" applyBorder="1" applyAlignment="1" applyProtection="1">
      <alignment horizontal="center" vertical="center"/>
    </xf>
    <xf numFmtId="0" fontId="5" fillId="9" borderId="1" xfId="0" applyFont="1" applyFill="1" applyBorder="1" applyAlignment="1">
      <alignment horizontal="center" vertical="center"/>
    </xf>
    <xf numFmtId="0" fontId="30" fillId="0" borderId="0" xfId="0" applyFont="1" applyAlignment="1" applyProtection="1">
      <alignment horizontal="center" vertical="center"/>
    </xf>
    <xf numFmtId="0" fontId="18" fillId="0" borderId="8" xfId="0" applyFont="1" applyFill="1" applyBorder="1" applyAlignment="1" applyProtection="1">
      <alignment horizontal="center" vertical="center"/>
    </xf>
    <xf numFmtId="0" fontId="18" fillId="0" borderId="9" xfId="0" applyFont="1" applyFill="1" applyBorder="1" applyAlignment="1" applyProtection="1">
      <alignment horizontal="center" vertical="center"/>
    </xf>
    <xf numFmtId="0" fontId="18" fillId="0" borderId="33" xfId="0" applyFont="1" applyFill="1" applyBorder="1" applyAlignment="1" applyProtection="1">
      <alignment horizontal="center" vertical="center"/>
    </xf>
    <xf numFmtId="0" fontId="18" fillId="0" borderId="34" xfId="0" applyFont="1" applyFill="1" applyBorder="1" applyAlignment="1" applyProtection="1">
      <alignment horizontal="center" vertical="center"/>
    </xf>
    <xf numFmtId="0" fontId="5" fillId="0" borderId="8" xfId="4" applyFont="1" applyFill="1" applyBorder="1" applyAlignment="1" applyProtection="1">
      <alignment horizontal="center" vertical="center"/>
    </xf>
    <xf numFmtId="0" fontId="5" fillId="0" borderId="31" xfId="4" applyFont="1" applyFill="1" applyBorder="1" applyAlignment="1" applyProtection="1">
      <alignment horizontal="center" vertical="center"/>
    </xf>
    <xf numFmtId="0" fontId="5" fillId="0" borderId="33" xfId="4" applyFont="1" applyFill="1" applyBorder="1" applyAlignment="1" applyProtection="1">
      <alignment horizontal="center" vertical="center"/>
    </xf>
    <xf numFmtId="0" fontId="5" fillId="0" borderId="2" xfId="4" applyFont="1" applyFill="1" applyBorder="1" applyAlignment="1" applyProtection="1">
      <alignment horizontal="center" vertical="center"/>
    </xf>
    <xf numFmtId="0" fontId="0" fillId="3" borderId="4" xfId="4" applyFont="1" applyFill="1" applyBorder="1" applyAlignment="1" applyProtection="1">
      <alignment horizontal="center" vertical="center"/>
    </xf>
    <xf numFmtId="0" fontId="21" fillId="3" borderId="5" xfId="4" applyFont="1" applyFill="1" applyBorder="1" applyAlignment="1" applyProtection="1">
      <alignment horizontal="center" vertical="center"/>
    </xf>
    <xf numFmtId="0" fontId="5" fillId="0" borderId="3" xfId="4" applyFont="1" applyFill="1" applyBorder="1" applyAlignment="1" applyProtection="1">
      <alignment horizontal="center" vertical="center" wrapText="1"/>
    </xf>
    <xf numFmtId="0" fontId="5" fillId="0" borderId="7" xfId="4" applyFont="1" applyFill="1" applyBorder="1" applyAlignment="1" applyProtection="1">
      <alignment horizontal="center" vertical="center" wrapText="1"/>
    </xf>
    <xf numFmtId="49" fontId="5" fillId="3" borderId="4" xfId="4" applyNumberFormat="1" applyFont="1" applyFill="1" applyBorder="1" applyAlignment="1" applyProtection="1">
      <alignment horizontal="center" vertical="center"/>
    </xf>
    <xf numFmtId="49" fontId="5" fillId="3" borderId="5" xfId="4" applyNumberFormat="1" applyFont="1" applyFill="1" applyBorder="1" applyAlignment="1" applyProtection="1">
      <alignment horizontal="center" vertical="center"/>
    </xf>
    <xf numFmtId="0" fontId="5" fillId="3" borderId="4" xfId="4" applyFont="1" applyFill="1" applyBorder="1" applyAlignment="1" applyProtection="1">
      <alignment horizontal="center" vertical="center"/>
    </xf>
    <xf numFmtId="0" fontId="5" fillId="3" borderId="5" xfId="4" applyFont="1" applyFill="1" applyBorder="1" applyAlignment="1" applyProtection="1">
      <alignment horizontal="center" vertical="center"/>
    </xf>
    <xf numFmtId="0" fontId="0" fillId="0" borderId="8" xfId="4" applyFont="1" applyFill="1" applyBorder="1" applyAlignment="1" applyProtection="1">
      <alignment horizontal="center" vertical="center"/>
    </xf>
    <xf numFmtId="0" fontId="18" fillId="0" borderId="31" xfId="4" applyFont="1" applyFill="1" applyBorder="1" applyAlignment="1" applyProtection="1">
      <alignment horizontal="center" vertical="center"/>
    </xf>
    <xf numFmtId="0" fontId="18" fillId="0" borderId="33" xfId="4" applyFont="1" applyFill="1" applyBorder="1" applyAlignment="1" applyProtection="1">
      <alignment horizontal="center" vertical="center"/>
    </xf>
    <xf numFmtId="0" fontId="18" fillId="0" borderId="2" xfId="4" applyFont="1" applyFill="1" applyBorder="1" applyAlignment="1" applyProtection="1">
      <alignment horizontal="center" vertical="center"/>
    </xf>
    <xf numFmtId="0" fontId="5" fillId="0" borderId="3" xfId="0" applyFont="1" applyBorder="1" applyAlignment="1" applyProtection="1">
      <alignment horizontal="center" vertical="center" wrapText="1"/>
    </xf>
    <xf numFmtId="0" fontId="5" fillId="0" borderId="7" xfId="0" applyFont="1" applyBorder="1" applyAlignment="1" applyProtection="1">
      <alignment horizontal="center" vertical="center" wrapText="1"/>
    </xf>
  </cellXfs>
  <cellStyles count="7">
    <cellStyle name="桁区切り" xfId="1" builtinId="6"/>
    <cellStyle name="標準" xfId="0" builtinId="0"/>
    <cellStyle name="標準 2 2" xfId="2"/>
    <cellStyle name="標準_H17県投入額試算ver8（基本分類）" xfId="3"/>
    <cellStyle name="標準_Sheet1" xfId="4"/>
    <cellStyle name="標準_Sheet3" xfId="5"/>
    <cellStyle name="標準_Sheet6" xfId="6"/>
  </cellStyles>
  <dxfs count="0"/>
  <tableStyles count="0" defaultTableStyle="TableStyleMedium2" defaultPivotStyle="PivotStyleLight16"/>
  <colors>
    <mruColors>
      <color rgb="FFFF66CC"/>
      <color rgb="FFFF99CC"/>
      <color rgb="FFCCECFF"/>
      <color rgb="FFCCFFFF"/>
      <color rgb="FFFFFFCC"/>
      <color rgb="FF41A7C3"/>
      <color rgb="FFDBEEF4"/>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sz="150" b="0" i="0" u="none" strike="noStrike" baseline="0">
                <a:solidFill>
                  <a:srgbClr val="000000"/>
                </a:solidFill>
                <a:latin typeface="ＭＳ Ｐゴシック"/>
                <a:ea typeface="ＭＳ Ｐゴシック"/>
              </a:rPr>
              <a:t>生産波及効果（1次＋2次）</a:t>
            </a:r>
          </a:p>
        </c:rich>
      </c:tx>
      <c:overlay val="0"/>
      <c:spPr>
        <a:noFill/>
        <a:ln w="25400">
          <a:noFill/>
        </a:ln>
      </c:spPr>
    </c:title>
    <c:autoTitleDeleted val="0"/>
    <c:plotArea>
      <c:layout/>
      <c:barChart>
        <c:barDir val="col"/>
        <c:grouping val="clustered"/>
        <c:varyColors val="0"/>
        <c:ser>
          <c:idx val="0"/>
          <c:order val="0"/>
          <c:tx>
            <c:v>H12</c:v>
          </c:tx>
          <c:spPr>
            <a:solidFill>
              <a:srgbClr val="9999FF"/>
            </a:solidFill>
            <a:ln w="12700">
              <a:solidFill>
                <a:srgbClr val="000000"/>
              </a:solidFill>
              <a:prstDash val="solid"/>
            </a:ln>
          </c:spPr>
          <c:invertIfNegative val="0"/>
          <c:val>
            <c:numRef>
              <c:f>【はじめに】!#REF!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【はじめに】!#REF!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BC2F-4718-BD84-0FE43B571C5E}"/>
            </c:ext>
          </c:extLst>
        </c:ser>
        <c:ser>
          <c:idx val="3"/>
          <c:order val="1"/>
          <c:tx>
            <c:v>H7</c:v>
          </c:tx>
          <c:spPr>
            <a:solidFill>
              <a:srgbClr val="CCFFFF"/>
            </a:solidFill>
            <a:ln w="12700">
              <a:solidFill>
                <a:srgbClr val="000000"/>
              </a:solidFill>
              <a:prstDash val="solid"/>
            </a:ln>
          </c:spPr>
          <c:invertIfNegative val="0"/>
          <c:val>
            <c:numRef>
              <c:f>【はじめに】!#REF!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【はじめに】!#REF!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BC2F-4718-BD84-0FE43B571C5E}"/>
            </c:ext>
          </c:extLst>
        </c:ser>
        <c:dLbls>
          <c:showLegendKey val="0"/>
          <c:showVal val="0"/>
          <c:showCatName val="0"/>
          <c:showSerName val="0"/>
          <c:showPercent val="0"/>
          <c:showBubbleSize val="0"/>
        </c:dLbls>
        <c:gapWidth val="150"/>
        <c:axId val="317354280"/>
        <c:axId val="1"/>
      </c:barChart>
      <c:catAx>
        <c:axId val="317354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17354280"/>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1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12304;&#26368;&#32066;&#32080;&#26524;&#12305;!A1"/><Relationship Id="rId3" Type="http://schemas.openxmlformats.org/officeDocument/2006/relationships/hyperlink" Target="#&#8544;&#12501;&#12525;&#12540;&#22259;!A1"/><Relationship Id="rId7" Type="http://schemas.openxmlformats.org/officeDocument/2006/relationships/hyperlink" Target="#&#8548;&#20108;&#27425;&#27874;&#21450;!A1"/><Relationship Id="rId2" Type="http://schemas.openxmlformats.org/officeDocument/2006/relationships/hyperlink" Target="#&#12304;&#20351;&#12356;&#26041;&#12305;!A1"/><Relationship Id="rId1" Type="http://schemas.openxmlformats.org/officeDocument/2006/relationships/chart" Target="../charts/chart1.xml"/><Relationship Id="rId6" Type="http://schemas.openxmlformats.org/officeDocument/2006/relationships/hyperlink" Target="#&#8547;&#19968;&#27425;&#38468;&#23646;!A1"/><Relationship Id="rId5" Type="http://schemas.openxmlformats.org/officeDocument/2006/relationships/hyperlink" Target="#&#8546;&#19968;&#27425;&#27874;&#21450;!A1"/><Relationship Id="rId4" Type="http://schemas.openxmlformats.org/officeDocument/2006/relationships/hyperlink" Target="#&#8545;&#20837;&#21147;&#12471;&#12540;&#12488;!A1"/></Relationships>
</file>

<file path=xl/drawings/_rels/drawing2.xml.rels><?xml version="1.0" encoding="UTF-8" standalone="yes"?>
<Relationships xmlns="http://schemas.openxmlformats.org/package/2006/relationships"><Relationship Id="rId8" Type="http://schemas.openxmlformats.org/officeDocument/2006/relationships/hyperlink" Target="#&#8545;&#20837;&#21147;&#12471;&#12540;&#12488;!M25:M62"/><Relationship Id="rId13" Type="http://schemas.openxmlformats.org/officeDocument/2006/relationships/image" Target="../media/image7.jpeg"/><Relationship Id="rId18" Type="http://schemas.openxmlformats.org/officeDocument/2006/relationships/hyperlink" Target="#&#12304;&#12399;&#12376;&#12417;&#12395;&#12305;!C36:L44"/><Relationship Id="rId3" Type="http://schemas.openxmlformats.org/officeDocument/2006/relationships/hyperlink" Target="#&#37096;&#38272;&#20998;&#39006;&#34920;!A1"/><Relationship Id="rId21" Type="http://schemas.openxmlformats.org/officeDocument/2006/relationships/image" Target="../media/image12.emf"/><Relationship Id="rId7" Type="http://schemas.openxmlformats.org/officeDocument/2006/relationships/image" Target="../media/image3.emf"/><Relationship Id="rId12" Type="http://schemas.openxmlformats.org/officeDocument/2006/relationships/image" Target="../media/image6.png"/><Relationship Id="rId17" Type="http://schemas.openxmlformats.org/officeDocument/2006/relationships/hyperlink" Target="#&#12304;&#26368;&#32066;&#32080;&#26524;&#12305;!A1"/><Relationship Id="rId2" Type="http://schemas.openxmlformats.org/officeDocument/2006/relationships/image" Target="../media/image2.png"/><Relationship Id="rId16" Type="http://schemas.openxmlformats.org/officeDocument/2006/relationships/image" Target="../media/image10.jpeg"/><Relationship Id="rId20" Type="http://schemas.openxmlformats.org/officeDocument/2006/relationships/hyperlink" Target="#&#8545;&#20837;&#21147;&#12471;&#12540;&#12488;!L8"/><Relationship Id="rId1" Type="http://schemas.openxmlformats.org/officeDocument/2006/relationships/image" Target="../media/image1.png"/><Relationship Id="rId6" Type="http://schemas.openxmlformats.org/officeDocument/2006/relationships/hyperlink" Target="#&#8548;&#20108;&#27425;&#27874;&#21450;!BT4:CB44"/><Relationship Id="rId11" Type="http://schemas.openxmlformats.org/officeDocument/2006/relationships/image" Target="../media/image5.jpeg"/><Relationship Id="rId5" Type="http://schemas.openxmlformats.org/officeDocument/2006/relationships/hyperlink" Target="#&#8548;&#20108;&#27425;&#27874;&#21450;!A1"/><Relationship Id="rId15" Type="http://schemas.openxmlformats.org/officeDocument/2006/relationships/image" Target="../media/image9.png"/><Relationship Id="rId10" Type="http://schemas.openxmlformats.org/officeDocument/2006/relationships/image" Target="../media/image4.jpeg"/><Relationship Id="rId19" Type="http://schemas.openxmlformats.org/officeDocument/2006/relationships/image" Target="../media/image11.png"/><Relationship Id="rId4" Type="http://schemas.openxmlformats.org/officeDocument/2006/relationships/hyperlink" Target="#&#8545;&#20837;&#21147;&#12471;&#12540;&#12488;!A1"/><Relationship Id="rId9" Type="http://schemas.openxmlformats.org/officeDocument/2006/relationships/hyperlink" Target="#&#8545;&#20837;&#21147;&#12471;&#12540;&#12488;!D25:H61"/><Relationship Id="rId14"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hyperlink" Target="#&#8545;&#20837;&#21147;&#12471;&#12540;&#12488;!L8"/></Relationships>
</file>

<file path=xl/drawings/drawing1.xml><?xml version="1.0" encoding="utf-8"?>
<xdr:wsDr xmlns:xdr="http://schemas.openxmlformats.org/drawingml/2006/spreadsheetDrawing" xmlns:a="http://schemas.openxmlformats.org/drawingml/2006/main">
  <xdr:twoCellAnchor>
    <xdr:from>
      <xdr:col>11</xdr:col>
      <xdr:colOff>0</xdr:colOff>
      <xdr:row>76</xdr:row>
      <xdr:rowOff>0</xdr:rowOff>
    </xdr:from>
    <xdr:to>
      <xdr:col>11</xdr:col>
      <xdr:colOff>0</xdr:colOff>
      <xdr:row>76</xdr:row>
      <xdr:rowOff>0</xdr:rowOff>
    </xdr:to>
    <xdr:graphicFrame macro="">
      <xdr:nvGraphicFramePr>
        <xdr:cNvPr id="166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76</xdr:row>
      <xdr:rowOff>0</xdr:rowOff>
    </xdr:from>
    <xdr:to>
      <xdr:col>11</xdr:col>
      <xdr:colOff>0</xdr:colOff>
      <xdr:row>76</xdr:row>
      <xdr:rowOff>0</xdr:rowOff>
    </xdr:to>
    <xdr:sp macro="" textlink="">
      <xdr:nvSpPr>
        <xdr:cNvPr id="1027" name="Text Box 3"/>
        <xdr:cNvSpPr txBox="1">
          <a:spLocks noChangeArrowheads="1"/>
        </xdr:cNvSpPr>
      </xdr:nvSpPr>
      <xdr:spPr bwMode="auto">
        <a:xfrm>
          <a:off x="7381875" y="120491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（単位：億円）</a:t>
          </a:r>
        </a:p>
      </xdr:txBody>
    </xdr:sp>
    <xdr:clientData/>
  </xdr:twoCellAnchor>
  <xdr:twoCellAnchor>
    <xdr:from>
      <xdr:col>11</xdr:col>
      <xdr:colOff>0</xdr:colOff>
      <xdr:row>76</xdr:row>
      <xdr:rowOff>0</xdr:rowOff>
    </xdr:from>
    <xdr:to>
      <xdr:col>11</xdr:col>
      <xdr:colOff>0</xdr:colOff>
      <xdr:row>76</xdr:row>
      <xdr:rowOff>0</xdr:rowOff>
    </xdr:to>
    <xdr:sp macro="" textlink="">
      <xdr:nvSpPr>
        <xdr:cNvPr id="1029" name="Text Box 5"/>
        <xdr:cNvSpPr txBox="1">
          <a:spLocks noChangeArrowheads="1"/>
        </xdr:cNvSpPr>
      </xdr:nvSpPr>
      <xdr:spPr bwMode="auto">
        <a:xfrm>
          <a:off x="7381875" y="12049125"/>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平均</a:t>
          </a:r>
        </a:p>
      </xdr:txBody>
    </xdr:sp>
    <xdr:clientData/>
  </xdr:twoCellAnchor>
  <xdr:twoCellAnchor>
    <xdr:from>
      <xdr:col>2</xdr:col>
      <xdr:colOff>638174</xdr:colOff>
      <xdr:row>14</xdr:row>
      <xdr:rowOff>47625</xdr:rowOff>
    </xdr:from>
    <xdr:to>
      <xdr:col>3</xdr:col>
      <xdr:colOff>209549</xdr:colOff>
      <xdr:row>20</xdr:row>
      <xdr:rowOff>15150</xdr:rowOff>
    </xdr:to>
    <xdr:sp macro="" textlink="">
      <xdr:nvSpPr>
        <xdr:cNvPr id="1663" name="AutoShape 6"/>
        <xdr:cNvSpPr>
          <a:spLocks noChangeArrowheads="1"/>
        </xdr:cNvSpPr>
      </xdr:nvSpPr>
      <xdr:spPr bwMode="auto">
        <a:xfrm>
          <a:off x="1285874" y="3086100"/>
          <a:ext cx="276225" cy="1548675"/>
        </a:xfrm>
        <a:prstGeom prst="downArrow">
          <a:avLst>
            <a:gd name="adj1" fmla="val 50000"/>
            <a:gd name="adj2" fmla="val 51923"/>
          </a:avLst>
        </a:prstGeom>
        <a:ln>
          <a:solidFill>
            <a:schemeClr val="accent5">
              <a:lumMod val="50000"/>
            </a:schemeClr>
          </a:solidFill>
          <a:headEnd/>
          <a:tailEnd/>
        </a:ln>
      </xdr:spPr>
      <xdr:style>
        <a:lnRef idx="2">
          <a:schemeClr val="accent5"/>
        </a:lnRef>
        <a:fillRef idx="1">
          <a:schemeClr val="lt1"/>
        </a:fillRef>
        <a:effectRef idx="0">
          <a:schemeClr val="accent5"/>
        </a:effectRef>
        <a:fontRef idx="minor">
          <a:schemeClr val="dk1"/>
        </a:fontRef>
      </xdr:style>
    </xdr:sp>
    <xdr:clientData/>
  </xdr:twoCellAnchor>
  <xdr:twoCellAnchor>
    <xdr:from>
      <xdr:col>8</xdr:col>
      <xdr:colOff>495300</xdr:colOff>
      <xdr:row>45</xdr:row>
      <xdr:rowOff>104774</xdr:rowOff>
    </xdr:from>
    <xdr:to>
      <xdr:col>12</xdr:col>
      <xdr:colOff>266700</xdr:colOff>
      <xdr:row>53</xdr:row>
      <xdr:rowOff>57150</xdr:rowOff>
    </xdr:to>
    <xdr:sp macro="" textlink="">
      <xdr:nvSpPr>
        <xdr:cNvPr id="1031" name="Text Box 7"/>
        <xdr:cNvSpPr txBox="1">
          <a:spLocks noChangeArrowheads="1"/>
        </xdr:cNvSpPr>
      </xdr:nvSpPr>
      <xdr:spPr bwMode="auto">
        <a:xfrm>
          <a:off x="5172075" y="11001374"/>
          <a:ext cx="3076575" cy="1409701"/>
        </a:xfrm>
        <a:prstGeom prst="roundRect">
          <a:avLst/>
        </a:prstGeom>
        <a:ln w="19050">
          <a:solidFill>
            <a:sysClr val="windowText" lastClr="000000"/>
          </a:solidFill>
          <a:headEnd/>
          <a:tailEnd/>
        </a:ln>
      </xdr:spPr>
      <xdr:style>
        <a:lnRef idx="2">
          <a:schemeClr val="accent5"/>
        </a:lnRef>
        <a:fillRef idx="1">
          <a:schemeClr val="lt1"/>
        </a:fillRef>
        <a:effectRef idx="0">
          <a:schemeClr val="accent5"/>
        </a:effectRef>
        <a:fontRef idx="minor">
          <a:schemeClr val="dk1"/>
        </a:fontRef>
      </xdr:style>
      <xdr:txBody>
        <a:bodyPr vertOverflow="clip" wrap="square" lIns="27432" tIns="18288" rIns="0" bIns="0" anchor="ctr" upright="1"/>
        <a:lstStyle/>
        <a:p>
          <a:pPr algn="l" rtl="0">
            <a:lnSpc>
              <a:spcPts val="1300"/>
            </a:lnSpc>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ゴシック"/>
              <a:ea typeface="ＭＳ Ｐゴシック"/>
            </a:rPr>
            <a:t>問い合わせ先＞</a:t>
          </a:r>
        </a:p>
        <a:p>
          <a:pPr algn="l" rtl="0">
            <a:lnSpc>
              <a:spcPts val="1300"/>
            </a:lnSpc>
            <a:defRPr sz="1000"/>
          </a:pPr>
          <a:endParaRPr lang="ja-JP" altLang="en-US" sz="8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山梨県県民生活部統計調査課　分析担当</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TEL :  055-223-134</a:t>
          </a:r>
          <a:r>
            <a:rPr lang="en-US" altLang="ja-JP" sz="1100" b="0" i="0" u="none" strike="noStrike" baseline="0">
              <a:solidFill>
                <a:srgbClr val="000000"/>
              </a:solidFill>
              <a:latin typeface="ＭＳ Ｐゴシック"/>
              <a:ea typeface="ＭＳ Ｐゴシック"/>
            </a:rPr>
            <a:t>4</a:t>
          </a:r>
        </a:p>
        <a:p>
          <a:pPr algn="l" rtl="0">
            <a:lnSpc>
              <a:spcPts val="1300"/>
            </a:lnSpc>
            <a:defRPr sz="1000"/>
          </a:pPr>
          <a:r>
            <a:rPr lang="ja-JP" altLang="en-US" sz="1100" b="0" i="0" u="none" strike="noStrike" baseline="0">
              <a:solidFill>
                <a:srgbClr val="000000"/>
              </a:solidFill>
              <a:latin typeface="ＭＳ Ｐゴシック"/>
              <a:ea typeface="ＭＳ Ｐゴシック"/>
            </a:rPr>
            <a:t>　　　　FAX :  055-223-1347</a:t>
          </a:r>
        </a:p>
        <a:p>
          <a:pPr algn="l" rtl="0">
            <a:lnSpc>
              <a:spcPts val="1300"/>
            </a:lnSpc>
            <a:defRPr sz="1000"/>
          </a:pPr>
          <a:r>
            <a:rPr lang="ja-JP" altLang="en-US" sz="1100" b="0" i="0" u="none" strike="noStrike" baseline="0">
              <a:solidFill>
                <a:srgbClr val="000000"/>
              </a:solidFill>
              <a:latin typeface="ＭＳ Ｐゴシック"/>
              <a:ea typeface="ＭＳ Ｐゴシック"/>
            </a:rPr>
            <a:t>     E-mail: toukei@pref.yamanash</a:t>
          </a:r>
          <a:r>
            <a:rPr lang="ja-JP" altLang="en-US" sz="1100" b="0" i="0" u="none" strike="noStrike" baseline="0">
              <a:solidFill>
                <a:srgbClr val="000000"/>
              </a:solidFill>
              <a:latin typeface="ＭＳ ゴシック"/>
              <a:ea typeface="ＭＳ ゴシック"/>
            </a:rPr>
            <a:t>i.lg.jp</a:t>
          </a:r>
        </a:p>
      </xdr:txBody>
    </xdr:sp>
    <xdr:clientData/>
  </xdr:twoCellAnchor>
  <xdr:twoCellAnchor>
    <xdr:from>
      <xdr:col>2</xdr:col>
      <xdr:colOff>209550</xdr:colOff>
      <xdr:row>7</xdr:row>
      <xdr:rowOff>28576</xdr:rowOff>
    </xdr:from>
    <xdr:to>
      <xdr:col>3</xdr:col>
      <xdr:colOff>571500</xdr:colOff>
      <xdr:row>7</xdr:row>
      <xdr:rowOff>295275</xdr:rowOff>
    </xdr:to>
    <xdr:sp macro="" textlink="">
      <xdr:nvSpPr>
        <xdr:cNvPr id="2" name="メモ 1">
          <a:hlinkClick xmlns:r="http://schemas.openxmlformats.org/officeDocument/2006/relationships" r:id="rId2"/>
        </xdr:cNvPr>
        <xdr:cNvSpPr/>
      </xdr:nvSpPr>
      <xdr:spPr bwMode="auto">
        <a:xfrm>
          <a:off x="857250" y="1171576"/>
          <a:ext cx="1066800" cy="266699"/>
        </a:xfrm>
        <a:prstGeom prst="foldedCorner">
          <a:avLst/>
        </a:prstGeom>
        <a:solidFill>
          <a:schemeClr val="accent5">
            <a:lumMod val="60000"/>
            <a:lumOff val="40000"/>
          </a:schemeClr>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ysClr val="windowText" lastClr="000000"/>
              </a:solidFill>
              <a:latin typeface="+mj-ea"/>
              <a:ea typeface="+mj-ea"/>
            </a:rPr>
            <a:t>【</a:t>
          </a:r>
          <a:r>
            <a:rPr kumimoji="1" lang="ja-JP" altLang="en-US" sz="1100" b="1">
              <a:solidFill>
                <a:sysClr val="windowText" lastClr="000000"/>
              </a:solidFill>
              <a:latin typeface="+mj-ea"/>
              <a:ea typeface="+mj-ea"/>
            </a:rPr>
            <a:t>使い方</a:t>
          </a:r>
          <a:r>
            <a:rPr kumimoji="1" lang="en-US" altLang="ja-JP" sz="1100" b="1">
              <a:solidFill>
                <a:sysClr val="windowText" lastClr="000000"/>
              </a:solidFill>
              <a:latin typeface="+mj-ea"/>
              <a:ea typeface="+mj-ea"/>
            </a:rPr>
            <a:t>】</a:t>
          </a:r>
          <a:endParaRPr kumimoji="1" lang="ja-JP" altLang="en-US" sz="1100" b="1">
            <a:solidFill>
              <a:sysClr val="windowText" lastClr="000000"/>
            </a:solidFill>
            <a:latin typeface="+mj-ea"/>
            <a:ea typeface="+mj-ea"/>
          </a:endParaRPr>
        </a:p>
      </xdr:txBody>
    </xdr:sp>
    <xdr:clientData/>
  </xdr:twoCellAnchor>
  <xdr:twoCellAnchor>
    <xdr:from>
      <xdr:col>2</xdr:col>
      <xdr:colOff>209550</xdr:colOff>
      <xdr:row>8</xdr:row>
      <xdr:rowOff>95250</xdr:rowOff>
    </xdr:from>
    <xdr:to>
      <xdr:col>3</xdr:col>
      <xdr:colOff>609600</xdr:colOff>
      <xdr:row>9</xdr:row>
      <xdr:rowOff>28576</xdr:rowOff>
    </xdr:to>
    <xdr:sp macro="" textlink="">
      <xdr:nvSpPr>
        <xdr:cNvPr id="10" name="メモ 9">
          <a:hlinkClick xmlns:r="http://schemas.openxmlformats.org/officeDocument/2006/relationships" r:id="rId3"/>
        </xdr:cNvPr>
        <xdr:cNvSpPr/>
      </xdr:nvSpPr>
      <xdr:spPr bwMode="auto">
        <a:xfrm>
          <a:off x="857250" y="1562100"/>
          <a:ext cx="1104900" cy="276226"/>
        </a:xfrm>
        <a:prstGeom prst="foldedCorner">
          <a:avLst/>
        </a:prstGeom>
        <a:solidFill>
          <a:schemeClr val="accent5">
            <a:lumMod val="60000"/>
            <a:lumOff val="40000"/>
          </a:schemeClr>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ysClr val="windowText" lastClr="000000"/>
              </a:solidFill>
              <a:latin typeface="+mj-ea"/>
              <a:ea typeface="+mj-ea"/>
            </a:rPr>
            <a:t>Ⅰ</a:t>
          </a:r>
          <a:r>
            <a:rPr kumimoji="1" lang="ja-JP" altLang="en-US" sz="1100" b="1">
              <a:solidFill>
                <a:sysClr val="windowText" lastClr="000000"/>
              </a:solidFill>
              <a:latin typeface="+mj-ea"/>
              <a:ea typeface="+mj-ea"/>
            </a:rPr>
            <a:t>　フロー図</a:t>
          </a:r>
        </a:p>
      </xdr:txBody>
    </xdr:sp>
    <xdr:clientData/>
  </xdr:twoCellAnchor>
  <xdr:twoCellAnchor>
    <xdr:from>
      <xdr:col>2</xdr:col>
      <xdr:colOff>219075</xdr:colOff>
      <xdr:row>12</xdr:row>
      <xdr:rowOff>66674</xdr:rowOff>
    </xdr:from>
    <xdr:to>
      <xdr:col>3</xdr:col>
      <xdr:colOff>581025</xdr:colOff>
      <xdr:row>13</xdr:row>
      <xdr:rowOff>171449</xdr:rowOff>
    </xdr:to>
    <xdr:sp macro="" textlink="">
      <xdr:nvSpPr>
        <xdr:cNvPr id="21" name="メモ 20">
          <a:hlinkClick xmlns:r="http://schemas.openxmlformats.org/officeDocument/2006/relationships" r:id="rId4"/>
        </xdr:cNvPr>
        <xdr:cNvSpPr/>
      </xdr:nvSpPr>
      <xdr:spPr bwMode="auto">
        <a:xfrm>
          <a:off x="866775" y="2619374"/>
          <a:ext cx="1066800" cy="390525"/>
        </a:xfrm>
        <a:prstGeom prst="foldedCorner">
          <a:avLst/>
        </a:prstGeom>
        <a:solidFill>
          <a:srgbClr val="FFFF00"/>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ysClr val="windowText" lastClr="000000"/>
              </a:solidFill>
              <a:latin typeface="+mj-ea"/>
              <a:ea typeface="+mj-ea"/>
            </a:rPr>
            <a:t>Ⅱ</a:t>
          </a:r>
          <a:r>
            <a:rPr kumimoji="1" lang="ja-JP" altLang="en-US" sz="1100" b="1">
              <a:solidFill>
                <a:sysClr val="windowText" lastClr="000000"/>
              </a:solidFill>
              <a:latin typeface="+mj-ea"/>
              <a:ea typeface="+mj-ea"/>
            </a:rPr>
            <a:t>　入力シート</a:t>
          </a:r>
        </a:p>
      </xdr:txBody>
    </xdr:sp>
    <xdr:clientData/>
  </xdr:twoCellAnchor>
  <xdr:twoCellAnchor>
    <xdr:from>
      <xdr:col>2</xdr:col>
      <xdr:colOff>228600</xdr:colOff>
      <xdr:row>21</xdr:row>
      <xdr:rowOff>19050</xdr:rowOff>
    </xdr:from>
    <xdr:to>
      <xdr:col>3</xdr:col>
      <xdr:colOff>590550</xdr:colOff>
      <xdr:row>21</xdr:row>
      <xdr:rowOff>276226</xdr:rowOff>
    </xdr:to>
    <xdr:sp macro="" textlink="">
      <xdr:nvSpPr>
        <xdr:cNvPr id="22" name="メモ 21">
          <a:hlinkClick xmlns:r="http://schemas.openxmlformats.org/officeDocument/2006/relationships" r:id="rId5"/>
        </xdr:cNvPr>
        <xdr:cNvSpPr/>
      </xdr:nvSpPr>
      <xdr:spPr bwMode="auto">
        <a:xfrm>
          <a:off x="933450" y="3657600"/>
          <a:ext cx="1066800" cy="257176"/>
        </a:xfrm>
        <a:prstGeom prst="foldedCorner">
          <a:avLst/>
        </a:prstGeom>
        <a:solidFill>
          <a:schemeClr val="accent5">
            <a:lumMod val="75000"/>
          </a:schemeClr>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chemeClr val="bg1"/>
              </a:solidFill>
              <a:latin typeface="+mj-ea"/>
              <a:ea typeface="+mj-ea"/>
            </a:rPr>
            <a:t>Ⅲ</a:t>
          </a:r>
          <a:r>
            <a:rPr kumimoji="1" lang="ja-JP" altLang="en-US" sz="1100" b="1">
              <a:solidFill>
                <a:schemeClr val="bg1"/>
              </a:solidFill>
              <a:latin typeface="+mj-ea"/>
              <a:ea typeface="+mj-ea"/>
            </a:rPr>
            <a:t>　一次波及</a:t>
          </a:r>
        </a:p>
      </xdr:txBody>
    </xdr:sp>
    <xdr:clientData/>
  </xdr:twoCellAnchor>
  <xdr:twoCellAnchor>
    <xdr:from>
      <xdr:col>2</xdr:col>
      <xdr:colOff>666750</xdr:colOff>
      <xdr:row>22</xdr:row>
      <xdr:rowOff>66675</xdr:rowOff>
    </xdr:from>
    <xdr:to>
      <xdr:col>3</xdr:col>
      <xdr:colOff>209550</xdr:colOff>
      <xdr:row>22</xdr:row>
      <xdr:rowOff>282675</xdr:rowOff>
    </xdr:to>
    <xdr:sp macro="" textlink="">
      <xdr:nvSpPr>
        <xdr:cNvPr id="23" name="AutoShape 6"/>
        <xdr:cNvSpPr>
          <a:spLocks noChangeArrowheads="1"/>
        </xdr:cNvSpPr>
      </xdr:nvSpPr>
      <xdr:spPr bwMode="auto">
        <a:xfrm>
          <a:off x="1371600" y="4124325"/>
          <a:ext cx="247650" cy="216000"/>
        </a:xfrm>
        <a:prstGeom prst="downArrow">
          <a:avLst>
            <a:gd name="adj1" fmla="val 50000"/>
            <a:gd name="adj2" fmla="val 51923"/>
          </a:avLst>
        </a:prstGeom>
        <a:ln>
          <a:solidFill>
            <a:schemeClr val="accent5">
              <a:lumMod val="50000"/>
            </a:schemeClr>
          </a:solidFill>
          <a:headEnd/>
          <a:tailEnd/>
        </a:ln>
      </xdr:spPr>
      <xdr:style>
        <a:lnRef idx="2">
          <a:schemeClr val="accent5"/>
        </a:lnRef>
        <a:fillRef idx="1">
          <a:schemeClr val="lt1"/>
        </a:fillRef>
        <a:effectRef idx="0">
          <a:schemeClr val="accent5"/>
        </a:effectRef>
        <a:fontRef idx="minor">
          <a:schemeClr val="dk1"/>
        </a:fontRef>
      </xdr:style>
    </xdr:sp>
    <xdr:clientData/>
  </xdr:twoCellAnchor>
  <xdr:twoCellAnchor>
    <xdr:from>
      <xdr:col>2</xdr:col>
      <xdr:colOff>238125</xdr:colOff>
      <xdr:row>23</xdr:row>
      <xdr:rowOff>9525</xdr:rowOff>
    </xdr:from>
    <xdr:to>
      <xdr:col>3</xdr:col>
      <xdr:colOff>600075</xdr:colOff>
      <xdr:row>23</xdr:row>
      <xdr:rowOff>266701</xdr:rowOff>
    </xdr:to>
    <xdr:sp macro="" textlink="">
      <xdr:nvSpPr>
        <xdr:cNvPr id="24" name="メモ 23">
          <a:hlinkClick xmlns:r="http://schemas.openxmlformats.org/officeDocument/2006/relationships" r:id="rId6"/>
        </xdr:cNvPr>
        <xdr:cNvSpPr/>
      </xdr:nvSpPr>
      <xdr:spPr bwMode="auto">
        <a:xfrm>
          <a:off x="942975" y="4419600"/>
          <a:ext cx="1066800" cy="257176"/>
        </a:xfrm>
        <a:prstGeom prst="foldedCorner">
          <a:avLst/>
        </a:prstGeom>
        <a:solidFill>
          <a:schemeClr val="accent5">
            <a:lumMod val="75000"/>
          </a:schemeClr>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chemeClr val="bg1"/>
              </a:solidFill>
              <a:latin typeface="+mj-ea"/>
              <a:ea typeface="+mj-ea"/>
            </a:rPr>
            <a:t>Ⅳ</a:t>
          </a:r>
          <a:r>
            <a:rPr kumimoji="1" lang="ja-JP" altLang="en-US" sz="1100" b="1">
              <a:solidFill>
                <a:schemeClr val="bg1"/>
              </a:solidFill>
              <a:latin typeface="+mj-ea"/>
              <a:ea typeface="+mj-ea"/>
            </a:rPr>
            <a:t>　一次附属</a:t>
          </a:r>
          <a:endParaRPr kumimoji="1" lang="en-US" altLang="ja-JP" sz="1100" b="1">
            <a:solidFill>
              <a:schemeClr val="bg1"/>
            </a:solidFill>
            <a:latin typeface="+mj-ea"/>
            <a:ea typeface="+mj-ea"/>
          </a:endParaRPr>
        </a:p>
      </xdr:txBody>
    </xdr:sp>
    <xdr:clientData/>
  </xdr:twoCellAnchor>
  <xdr:twoCellAnchor>
    <xdr:from>
      <xdr:col>2</xdr:col>
      <xdr:colOff>666750</xdr:colOff>
      <xdr:row>24</xdr:row>
      <xdr:rowOff>66675</xdr:rowOff>
    </xdr:from>
    <xdr:to>
      <xdr:col>3</xdr:col>
      <xdr:colOff>209550</xdr:colOff>
      <xdr:row>24</xdr:row>
      <xdr:rowOff>282675</xdr:rowOff>
    </xdr:to>
    <xdr:sp macro="" textlink="">
      <xdr:nvSpPr>
        <xdr:cNvPr id="13" name="AutoShape 6"/>
        <xdr:cNvSpPr>
          <a:spLocks noChangeArrowheads="1"/>
        </xdr:cNvSpPr>
      </xdr:nvSpPr>
      <xdr:spPr bwMode="auto">
        <a:xfrm>
          <a:off x="1371600" y="4124325"/>
          <a:ext cx="247650" cy="216000"/>
        </a:xfrm>
        <a:prstGeom prst="downArrow">
          <a:avLst>
            <a:gd name="adj1" fmla="val 50000"/>
            <a:gd name="adj2" fmla="val 51923"/>
          </a:avLst>
        </a:prstGeom>
        <a:ln>
          <a:solidFill>
            <a:schemeClr val="accent5">
              <a:lumMod val="50000"/>
            </a:schemeClr>
          </a:solidFill>
          <a:headEnd/>
          <a:tailEnd/>
        </a:ln>
      </xdr:spPr>
      <xdr:style>
        <a:lnRef idx="2">
          <a:schemeClr val="accent5"/>
        </a:lnRef>
        <a:fillRef idx="1">
          <a:schemeClr val="lt1"/>
        </a:fillRef>
        <a:effectRef idx="0">
          <a:schemeClr val="accent5"/>
        </a:effectRef>
        <a:fontRef idx="minor">
          <a:schemeClr val="dk1"/>
        </a:fontRef>
      </xdr:style>
    </xdr:sp>
    <xdr:clientData/>
  </xdr:twoCellAnchor>
  <xdr:twoCellAnchor>
    <xdr:from>
      <xdr:col>2</xdr:col>
      <xdr:colOff>238125</xdr:colOff>
      <xdr:row>25</xdr:row>
      <xdr:rowOff>9525</xdr:rowOff>
    </xdr:from>
    <xdr:to>
      <xdr:col>3</xdr:col>
      <xdr:colOff>600075</xdr:colOff>
      <xdr:row>25</xdr:row>
      <xdr:rowOff>266701</xdr:rowOff>
    </xdr:to>
    <xdr:sp macro="" textlink="">
      <xdr:nvSpPr>
        <xdr:cNvPr id="14" name="メモ 13">
          <a:hlinkClick xmlns:r="http://schemas.openxmlformats.org/officeDocument/2006/relationships" r:id="rId7"/>
        </xdr:cNvPr>
        <xdr:cNvSpPr/>
      </xdr:nvSpPr>
      <xdr:spPr bwMode="auto">
        <a:xfrm>
          <a:off x="942975" y="4419600"/>
          <a:ext cx="1066800" cy="257176"/>
        </a:xfrm>
        <a:prstGeom prst="foldedCorner">
          <a:avLst/>
        </a:prstGeom>
        <a:solidFill>
          <a:schemeClr val="accent5">
            <a:lumMod val="75000"/>
          </a:schemeClr>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chemeClr val="bg1"/>
              </a:solidFill>
              <a:latin typeface="+mj-ea"/>
              <a:ea typeface="+mj-ea"/>
            </a:rPr>
            <a:t>Ⅴ</a:t>
          </a:r>
          <a:r>
            <a:rPr kumimoji="1" lang="ja-JP" altLang="en-US" sz="1100" b="1">
              <a:solidFill>
                <a:schemeClr val="bg1"/>
              </a:solidFill>
              <a:latin typeface="+mj-ea"/>
              <a:ea typeface="+mj-ea"/>
            </a:rPr>
            <a:t>　二次波及</a:t>
          </a:r>
          <a:endParaRPr kumimoji="1" lang="en-US" altLang="ja-JP" sz="1100" b="1">
            <a:solidFill>
              <a:schemeClr val="bg1"/>
            </a:solidFill>
            <a:latin typeface="+mj-ea"/>
            <a:ea typeface="+mj-ea"/>
          </a:endParaRPr>
        </a:p>
      </xdr:txBody>
    </xdr:sp>
    <xdr:clientData/>
  </xdr:twoCellAnchor>
  <xdr:twoCellAnchor>
    <xdr:from>
      <xdr:col>2</xdr:col>
      <xdr:colOff>666750</xdr:colOff>
      <xdr:row>26</xdr:row>
      <xdr:rowOff>66675</xdr:rowOff>
    </xdr:from>
    <xdr:to>
      <xdr:col>3</xdr:col>
      <xdr:colOff>209550</xdr:colOff>
      <xdr:row>26</xdr:row>
      <xdr:rowOff>282675</xdr:rowOff>
    </xdr:to>
    <xdr:sp macro="" textlink="">
      <xdr:nvSpPr>
        <xdr:cNvPr id="15" name="AutoShape 6"/>
        <xdr:cNvSpPr>
          <a:spLocks noChangeArrowheads="1"/>
        </xdr:cNvSpPr>
      </xdr:nvSpPr>
      <xdr:spPr bwMode="auto">
        <a:xfrm>
          <a:off x="1371600" y="4762500"/>
          <a:ext cx="247650" cy="216000"/>
        </a:xfrm>
        <a:prstGeom prst="downArrow">
          <a:avLst>
            <a:gd name="adj1" fmla="val 50000"/>
            <a:gd name="adj2" fmla="val 51923"/>
          </a:avLst>
        </a:prstGeom>
        <a:ln>
          <a:solidFill>
            <a:schemeClr val="accent5">
              <a:lumMod val="50000"/>
            </a:schemeClr>
          </a:solidFill>
          <a:headEnd/>
          <a:tailEnd/>
        </a:ln>
      </xdr:spPr>
      <xdr:style>
        <a:lnRef idx="2">
          <a:schemeClr val="accent5"/>
        </a:lnRef>
        <a:fillRef idx="1">
          <a:schemeClr val="lt1"/>
        </a:fillRef>
        <a:effectRef idx="0">
          <a:schemeClr val="accent5"/>
        </a:effectRef>
        <a:fontRef idx="minor">
          <a:schemeClr val="dk1"/>
        </a:fontRef>
      </xdr:style>
    </xdr:sp>
    <xdr:clientData/>
  </xdr:twoCellAnchor>
  <xdr:twoCellAnchor>
    <xdr:from>
      <xdr:col>2</xdr:col>
      <xdr:colOff>238125</xdr:colOff>
      <xdr:row>27</xdr:row>
      <xdr:rowOff>38100</xdr:rowOff>
    </xdr:from>
    <xdr:to>
      <xdr:col>3</xdr:col>
      <xdr:colOff>600075</xdr:colOff>
      <xdr:row>28</xdr:row>
      <xdr:rowOff>85725</xdr:rowOff>
    </xdr:to>
    <xdr:sp macro="" textlink="">
      <xdr:nvSpPr>
        <xdr:cNvPr id="16" name="メモ 15">
          <a:hlinkClick xmlns:r="http://schemas.openxmlformats.org/officeDocument/2006/relationships" r:id="rId8"/>
        </xdr:cNvPr>
        <xdr:cNvSpPr/>
      </xdr:nvSpPr>
      <xdr:spPr bwMode="auto">
        <a:xfrm>
          <a:off x="885825" y="7400925"/>
          <a:ext cx="1066800" cy="333375"/>
        </a:xfrm>
        <a:prstGeom prst="foldedCorner">
          <a:avLst/>
        </a:prstGeom>
        <a:solidFill>
          <a:srgbClr val="FF0000"/>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chemeClr val="bg1"/>
              </a:solidFill>
              <a:latin typeface="+mj-ea"/>
              <a:ea typeface="+mj-ea"/>
            </a:rPr>
            <a:t>【</a:t>
          </a:r>
          <a:r>
            <a:rPr kumimoji="1" lang="ja-JP" altLang="en-US" sz="1100" b="1">
              <a:solidFill>
                <a:schemeClr val="bg1"/>
              </a:solidFill>
              <a:latin typeface="+mj-ea"/>
              <a:ea typeface="+mj-ea"/>
            </a:rPr>
            <a:t>最終結果</a:t>
          </a:r>
          <a:r>
            <a:rPr kumimoji="1" lang="en-US" altLang="ja-JP" sz="1100" b="1">
              <a:solidFill>
                <a:schemeClr val="bg1"/>
              </a:solidFill>
              <a:latin typeface="+mj-ea"/>
              <a:ea typeface="+mj-ea"/>
            </a:rPr>
            <a:t>】</a:t>
          </a:r>
        </a:p>
      </xdr:txBody>
    </xdr:sp>
    <xdr:clientData/>
  </xdr:twoCellAnchor>
  <xdr:twoCellAnchor>
    <xdr:from>
      <xdr:col>1</xdr:col>
      <xdr:colOff>38099</xdr:colOff>
      <xdr:row>29</xdr:row>
      <xdr:rowOff>57151</xdr:rowOff>
    </xdr:from>
    <xdr:to>
      <xdr:col>12</xdr:col>
      <xdr:colOff>409574</xdr:colOff>
      <xdr:row>44</xdr:row>
      <xdr:rowOff>57150</xdr:rowOff>
    </xdr:to>
    <xdr:sp macro="" textlink="">
      <xdr:nvSpPr>
        <xdr:cNvPr id="3" name="正方形/長方形 2"/>
        <xdr:cNvSpPr/>
      </xdr:nvSpPr>
      <xdr:spPr bwMode="auto">
        <a:xfrm>
          <a:off x="342899" y="7658101"/>
          <a:ext cx="8048625" cy="3190874"/>
        </a:xfrm>
        <a:prstGeom prst="rect">
          <a:avLst/>
        </a:prstGeom>
        <a:solidFill>
          <a:srgbClr val="DBEEF4">
            <a:alpha val="3000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oftEdge rad="12700"/>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787399</xdr:colOff>
      <xdr:row>12</xdr:row>
      <xdr:rowOff>190501</xdr:rowOff>
    </xdr:from>
    <xdr:to>
      <xdr:col>12</xdr:col>
      <xdr:colOff>454024</xdr:colOff>
      <xdr:row>15</xdr:row>
      <xdr:rowOff>266701</xdr:rowOff>
    </xdr:to>
    <xdr:sp macro="" textlink="">
      <xdr:nvSpPr>
        <xdr:cNvPr id="4" name="線吹き出し 2 (枠付き) 3"/>
        <xdr:cNvSpPr/>
      </xdr:nvSpPr>
      <xdr:spPr bwMode="auto">
        <a:xfrm>
          <a:off x="7016749" y="3019426"/>
          <a:ext cx="1419225" cy="857250"/>
        </a:xfrm>
        <a:prstGeom prst="borderCallout2">
          <a:avLst>
            <a:gd name="adj1" fmla="val 32647"/>
            <a:gd name="adj2" fmla="val -6143"/>
            <a:gd name="adj3" fmla="val 32624"/>
            <a:gd name="adj4" fmla="val -15666"/>
            <a:gd name="adj5" fmla="val 71924"/>
            <a:gd name="adj6" fmla="val -33478"/>
          </a:avLst>
        </a:prstGeom>
        <a:ln>
          <a:solidFill>
            <a:srgbClr val="41A7C3"/>
          </a:solidFill>
          <a:headEnd type="none" w="med" len="med"/>
          <a:tailEnd type="none" w="med" len="med"/>
        </a:ln>
        <a:extLst/>
      </xdr:spPr>
      <xdr:style>
        <a:lnRef idx="2">
          <a:schemeClr val="accent5"/>
        </a:lnRef>
        <a:fillRef idx="1">
          <a:schemeClr val="lt1"/>
        </a:fillRef>
        <a:effectRef idx="0">
          <a:schemeClr val="accent5"/>
        </a:effectRef>
        <a:fontRef idx="minor">
          <a:schemeClr val="dk1"/>
        </a:fontRef>
      </xdr:style>
      <xdr:txBody>
        <a:bodyPr vertOverflow="clip" horzOverflow="clip" wrap="square" lIns="72000" tIns="0" rIns="0" bIns="0" rtlCol="0" anchor="ctr" upright="1"/>
        <a:lstStyle/>
        <a:p>
          <a:r>
            <a:rPr kumimoji="1" lang="ja-JP" altLang="ja-JP" sz="1100">
              <a:solidFill>
                <a:schemeClr val="tx1">
                  <a:lumMod val="50000"/>
                  <a:lumOff val="50000"/>
                </a:schemeClr>
              </a:solidFill>
              <a:effectLst/>
              <a:latin typeface="+mn-lt"/>
              <a:ea typeface="+mn-ea"/>
              <a:cs typeface="+mn-cs"/>
            </a:rPr>
            <a:t>山梨県産業連関表は</a:t>
          </a:r>
          <a:endParaRPr lang="ja-JP" altLang="ja-JP" sz="1000">
            <a:solidFill>
              <a:schemeClr val="tx1">
                <a:lumMod val="50000"/>
                <a:lumOff val="50000"/>
              </a:schemeClr>
            </a:solidFill>
            <a:effectLst/>
          </a:endParaRPr>
        </a:p>
        <a:p>
          <a:r>
            <a:rPr kumimoji="1" lang="ja-JP" altLang="ja-JP" sz="1100">
              <a:solidFill>
                <a:schemeClr val="tx1">
                  <a:lumMod val="50000"/>
                  <a:lumOff val="50000"/>
                </a:schemeClr>
              </a:solidFill>
              <a:effectLst/>
              <a:latin typeface="+mn-lt"/>
              <a:ea typeface="+mn-ea"/>
              <a:cs typeface="+mn-cs"/>
            </a:rPr>
            <a:t>「生産者価格」で作成されています。</a:t>
          </a:r>
          <a:r>
            <a:rPr kumimoji="1" lang="ja-JP" altLang="en-US" sz="1100">
              <a:solidFill>
                <a:schemeClr val="tx1">
                  <a:lumMod val="50000"/>
                  <a:lumOff val="50000"/>
                </a:schemeClr>
              </a:solidFill>
              <a:effectLst/>
              <a:latin typeface="+mn-lt"/>
              <a:ea typeface="+mn-ea"/>
              <a:cs typeface="+mn-cs"/>
            </a:rPr>
            <a:t>　</a:t>
          </a:r>
          <a:endParaRPr lang="ja-JP" altLang="ja-JP" sz="1000">
            <a:solidFill>
              <a:schemeClr val="tx1">
                <a:lumMod val="50000"/>
                <a:lumOff val="50000"/>
              </a:schemeClr>
            </a:solidFill>
            <a:effectLst/>
          </a:endParaRPr>
        </a:p>
      </xdr:txBody>
    </xdr:sp>
    <xdr:clientData/>
  </xdr:twoCellAnchor>
  <xdr:twoCellAnchor>
    <xdr:from>
      <xdr:col>0</xdr:col>
      <xdr:colOff>171450</xdr:colOff>
      <xdr:row>20</xdr:row>
      <xdr:rowOff>114302</xdr:rowOff>
    </xdr:from>
    <xdr:to>
      <xdr:col>2</xdr:col>
      <xdr:colOff>180978</xdr:colOff>
      <xdr:row>28</xdr:row>
      <xdr:rowOff>114300</xdr:rowOff>
    </xdr:to>
    <xdr:sp macro="" textlink="">
      <xdr:nvSpPr>
        <xdr:cNvPr id="5" name="U ターン矢印 4"/>
        <xdr:cNvSpPr/>
      </xdr:nvSpPr>
      <xdr:spPr bwMode="auto">
        <a:xfrm rot="16200000" flipH="1">
          <a:off x="-666748" y="5572125"/>
          <a:ext cx="2333623" cy="657228"/>
        </a:xfrm>
        <a:prstGeom prst="uturnArrow">
          <a:avLst>
            <a:gd name="adj1" fmla="val 20652"/>
            <a:gd name="adj2" fmla="val 25000"/>
            <a:gd name="adj3" fmla="val 24263"/>
            <a:gd name="adj4" fmla="val 36607"/>
            <a:gd name="adj5" fmla="val 100000"/>
          </a:avLst>
        </a:prstGeom>
        <a:ln>
          <a:solidFill>
            <a:schemeClr val="accent5">
              <a:lumMod val="50000"/>
            </a:schemeClr>
          </a:solidFill>
          <a:headEnd type="none" w="med" len="med"/>
          <a:tailEnd type="none" w="med" len="med"/>
        </a:ln>
        <a:extLst/>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57150</xdr:colOff>
      <xdr:row>21</xdr:row>
      <xdr:rowOff>171452</xdr:rowOff>
    </xdr:from>
    <xdr:to>
      <xdr:col>2</xdr:col>
      <xdr:colOff>180977</xdr:colOff>
      <xdr:row>23</xdr:row>
      <xdr:rowOff>171450</xdr:rowOff>
    </xdr:to>
    <xdr:sp macro="" textlink="">
      <xdr:nvSpPr>
        <xdr:cNvPr id="25" name="U ターン矢印 24"/>
        <xdr:cNvSpPr/>
      </xdr:nvSpPr>
      <xdr:spPr bwMode="auto">
        <a:xfrm rot="5400000" flipH="1" flipV="1">
          <a:off x="276227" y="5010150"/>
          <a:ext cx="638173" cy="466727"/>
        </a:xfrm>
        <a:prstGeom prst="uturnArrow">
          <a:avLst>
            <a:gd name="adj1" fmla="val 26010"/>
            <a:gd name="adj2" fmla="val 25000"/>
            <a:gd name="adj3" fmla="val 24263"/>
            <a:gd name="adj4" fmla="val 36607"/>
            <a:gd name="adj5" fmla="val 100000"/>
          </a:avLst>
        </a:prstGeom>
        <a:ln>
          <a:solidFill>
            <a:schemeClr val="accent5">
              <a:lumMod val="50000"/>
            </a:schemeClr>
          </a:solidFill>
          <a:headEnd type="none" w="med" len="med"/>
          <a:tailEnd type="none" w="med" len="med"/>
        </a:ln>
        <a:extLst/>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9525</xdr:colOff>
      <xdr:row>20</xdr:row>
      <xdr:rowOff>76200</xdr:rowOff>
    </xdr:from>
    <xdr:to>
      <xdr:col>12</xdr:col>
      <xdr:colOff>409575</xdr:colOff>
      <xdr:row>23</xdr:row>
      <xdr:rowOff>161925</xdr:rowOff>
    </xdr:to>
    <xdr:sp macro="" textlink="">
      <xdr:nvSpPr>
        <xdr:cNvPr id="26" name="線吹き出し 2 (枠付き) 25"/>
        <xdr:cNvSpPr/>
      </xdr:nvSpPr>
      <xdr:spPr bwMode="auto">
        <a:xfrm>
          <a:off x="6238875" y="4972050"/>
          <a:ext cx="2152650" cy="857250"/>
        </a:xfrm>
        <a:prstGeom prst="borderCallout2">
          <a:avLst>
            <a:gd name="adj1" fmla="val 33758"/>
            <a:gd name="adj2" fmla="val -5671"/>
            <a:gd name="adj3" fmla="val 32624"/>
            <a:gd name="adj4" fmla="val -15666"/>
            <a:gd name="adj5" fmla="val -8075"/>
            <a:gd name="adj6" fmla="val -24231"/>
          </a:avLst>
        </a:prstGeom>
        <a:ln>
          <a:solidFill>
            <a:srgbClr val="41A7C3"/>
          </a:solidFill>
          <a:headEnd type="none" w="med" len="med"/>
          <a:tailEnd type="none" w="med" len="med"/>
        </a:ln>
        <a:extLst/>
      </xdr:spPr>
      <xdr:style>
        <a:lnRef idx="2">
          <a:schemeClr val="accent5"/>
        </a:lnRef>
        <a:fillRef idx="1">
          <a:schemeClr val="lt1"/>
        </a:fillRef>
        <a:effectRef idx="0">
          <a:schemeClr val="accent5"/>
        </a:effectRef>
        <a:fontRef idx="minor">
          <a:schemeClr val="dk1"/>
        </a:fontRef>
      </xdr:style>
      <xdr:txBody>
        <a:bodyPr vertOverflow="clip" horzOverflow="clip" wrap="square" lIns="72000" tIns="0" rIns="0" bIns="0" rtlCol="0" anchor="ctr" upright="1"/>
        <a:lstStyle/>
        <a:p>
          <a:r>
            <a:rPr lang="en-US" altLang="ja-JP" sz="1000">
              <a:solidFill>
                <a:schemeClr val="tx1">
                  <a:lumMod val="50000"/>
                  <a:lumOff val="50000"/>
                </a:schemeClr>
              </a:solidFill>
              <a:effectLst/>
            </a:rPr>
            <a:t>Ⅴ</a:t>
          </a:r>
          <a:r>
            <a:rPr lang="ja-JP" altLang="en-US" sz="1000">
              <a:solidFill>
                <a:schemeClr val="tx1">
                  <a:lumMod val="50000"/>
                  <a:lumOff val="50000"/>
                </a:schemeClr>
              </a:solidFill>
              <a:effectLst/>
            </a:rPr>
            <a:t>二次波及において、</a:t>
          </a:r>
          <a:endParaRPr lang="en-US" altLang="ja-JP" sz="1000">
            <a:solidFill>
              <a:schemeClr val="tx1">
                <a:lumMod val="50000"/>
                <a:lumOff val="50000"/>
              </a:schemeClr>
            </a:solidFill>
            <a:effectLst/>
          </a:endParaRPr>
        </a:p>
        <a:p>
          <a:r>
            <a:rPr lang="ja-JP" altLang="en-US" sz="1000">
              <a:solidFill>
                <a:schemeClr val="tx1">
                  <a:lumMod val="50000"/>
                  <a:lumOff val="50000"/>
                </a:schemeClr>
              </a:solidFill>
              <a:effectLst/>
            </a:rPr>
            <a:t>増加した雇用者所得に乗じて、</a:t>
          </a:r>
          <a:endParaRPr lang="en-US" altLang="ja-JP" sz="1000">
            <a:solidFill>
              <a:schemeClr val="tx1">
                <a:lumMod val="50000"/>
                <a:lumOff val="50000"/>
              </a:schemeClr>
            </a:solidFill>
            <a:effectLst/>
          </a:endParaRPr>
        </a:p>
        <a:p>
          <a:r>
            <a:rPr lang="ja-JP" altLang="en-US" sz="1000">
              <a:solidFill>
                <a:schemeClr val="tx1">
                  <a:lumMod val="50000"/>
                  <a:lumOff val="50000"/>
                </a:schemeClr>
              </a:solidFill>
              <a:effectLst/>
            </a:rPr>
            <a:t>消費に使用される額を計算します。</a:t>
          </a:r>
          <a:endParaRPr lang="ja-JP" altLang="ja-JP" sz="1000">
            <a:solidFill>
              <a:schemeClr val="tx1">
                <a:lumMod val="50000"/>
                <a:lumOff val="50000"/>
              </a:schemeClr>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285750</xdr:colOff>
      <xdr:row>124</xdr:row>
      <xdr:rowOff>95250</xdr:rowOff>
    </xdr:from>
    <xdr:to>
      <xdr:col>18</xdr:col>
      <xdr:colOff>389761</xdr:colOff>
      <xdr:row>138</xdr:row>
      <xdr:rowOff>85202</xdr:rowOff>
    </xdr:to>
    <xdr:pic>
      <xdr:nvPicPr>
        <xdr:cNvPr id="85" name="図 84"/>
        <xdr:cNvPicPr>
          <a:picLocks noChangeAspect="1"/>
        </xdr:cNvPicPr>
      </xdr:nvPicPr>
      <xdr:blipFill>
        <a:blip xmlns:r="http://schemas.openxmlformats.org/officeDocument/2006/relationships" r:embed="rId1"/>
        <a:stretch>
          <a:fillRect/>
        </a:stretch>
      </xdr:blipFill>
      <xdr:spPr>
        <a:xfrm>
          <a:off x="8162925" y="27146250"/>
          <a:ext cx="4371211" cy="2761727"/>
        </a:xfrm>
        <a:prstGeom prst="rect">
          <a:avLst/>
        </a:prstGeom>
      </xdr:spPr>
    </xdr:pic>
    <xdr:clientData/>
  </xdr:twoCellAnchor>
  <xdr:twoCellAnchor editAs="oneCell">
    <xdr:from>
      <xdr:col>8</xdr:col>
      <xdr:colOff>238125</xdr:colOff>
      <xdr:row>79</xdr:row>
      <xdr:rowOff>66675</xdr:rowOff>
    </xdr:from>
    <xdr:to>
      <xdr:col>16</xdr:col>
      <xdr:colOff>102116</xdr:colOff>
      <xdr:row>93</xdr:row>
      <xdr:rowOff>66939</xdr:rowOff>
    </xdr:to>
    <xdr:pic>
      <xdr:nvPicPr>
        <xdr:cNvPr id="84" name="図 83"/>
        <xdr:cNvPicPr>
          <a:picLocks noChangeAspect="1"/>
        </xdr:cNvPicPr>
      </xdr:nvPicPr>
      <xdr:blipFill>
        <a:blip xmlns:r="http://schemas.openxmlformats.org/officeDocument/2006/relationships" r:embed="rId2"/>
        <a:stretch>
          <a:fillRect/>
        </a:stretch>
      </xdr:blipFill>
      <xdr:spPr>
        <a:xfrm>
          <a:off x="6534150" y="17345025"/>
          <a:ext cx="4493141" cy="3048264"/>
        </a:xfrm>
        <a:prstGeom prst="rect">
          <a:avLst/>
        </a:prstGeom>
      </xdr:spPr>
    </xdr:pic>
    <xdr:clientData/>
  </xdr:twoCellAnchor>
  <xdr:twoCellAnchor>
    <xdr:from>
      <xdr:col>11</xdr:col>
      <xdr:colOff>85725</xdr:colOff>
      <xdr:row>2</xdr:row>
      <xdr:rowOff>85725</xdr:rowOff>
    </xdr:from>
    <xdr:to>
      <xdr:col>17</xdr:col>
      <xdr:colOff>238125</xdr:colOff>
      <xdr:row>11</xdr:row>
      <xdr:rowOff>171450</xdr:rowOff>
    </xdr:to>
    <xdr:grpSp>
      <xdr:nvGrpSpPr>
        <xdr:cNvPr id="64" name="グループ化 63"/>
        <xdr:cNvGrpSpPr/>
      </xdr:nvGrpSpPr>
      <xdr:grpSpPr>
        <a:xfrm>
          <a:off x="7962900" y="676275"/>
          <a:ext cx="3810000" cy="2181225"/>
          <a:chOff x="7288696" y="620813"/>
          <a:chExt cx="3827393" cy="1741801"/>
        </a:xfrm>
      </xdr:grpSpPr>
      <xdr:sp macro="" textlink="">
        <xdr:nvSpPr>
          <xdr:cNvPr id="2" name="メモ 1"/>
          <xdr:cNvSpPr/>
        </xdr:nvSpPr>
        <xdr:spPr bwMode="auto">
          <a:xfrm>
            <a:off x="7695472" y="834717"/>
            <a:ext cx="3115858" cy="1397277"/>
          </a:xfrm>
          <a:prstGeom prst="foldedCorner">
            <a:avLst/>
          </a:prstGeom>
          <a:solidFill>
            <a:srgbClr val="CCECFF">
              <a:alpha val="38824"/>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 name="テキスト ボックス 2"/>
          <xdr:cNvSpPr txBox="1"/>
        </xdr:nvSpPr>
        <xdr:spPr>
          <a:xfrm>
            <a:off x="8448171" y="721180"/>
            <a:ext cx="1536424" cy="231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nchorCtr="0"/>
          <a:lstStyle/>
          <a:p>
            <a:pPr algn="ctr"/>
            <a:r>
              <a:rPr kumimoji="1" lang="ja-JP" altLang="en-US" sz="1100"/>
              <a:t>アンケート結果</a:t>
            </a:r>
          </a:p>
        </xdr:txBody>
      </xdr:sp>
      <xdr:sp macro="" textlink="">
        <xdr:nvSpPr>
          <xdr:cNvPr id="4" name="角丸四角形吹き出し 3"/>
          <xdr:cNvSpPr/>
        </xdr:nvSpPr>
        <xdr:spPr bwMode="auto">
          <a:xfrm>
            <a:off x="7288696" y="620813"/>
            <a:ext cx="3827393" cy="1741801"/>
          </a:xfrm>
          <a:prstGeom prst="wedgeRoundRectCallout">
            <a:avLst>
              <a:gd name="adj1" fmla="val -69865"/>
              <a:gd name="adj2" fmla="val 51998"/>
              <a:gd name="adj3" fmla="val 1666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ot"/>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xdr:col>
      <xdr:colOff>1285875</xdr:colOff>
      <xdr:row>22</xdr:row>
      <xdr:rowOff>47625</xdr:rowOff>
    </xdr:from>
    <xdr:to>
      <xdr:col>4</xdr:col>
      <xdr:colOff>447675</xdr:colOff>
      <xdr:row>23</xdr:row>
      <xdr:rowOff>219076</xdr:rowOff>
    </xdr:to>
    <xdr:sp macro="" textlink="">
      <xdr:nvSpPr>
        <xdr:cNvPr id="12" name="メモ 11">
          <a:hlinkClick xmlns:r="http://schemas.openxmlformats.org/officeDocument/2006/relationships" r:id="rId3"/>
        </xdr:cNvPr>
        <xdr:cNvSpPr/>
      </xdr:nvSpPr>
      <xdr:spPr bwMode="auto">
        <a:xfrm>
          <a:off x="2352675" y="6076950"/>
          <a:ext cx="1066800" cy="285751"/>
        </a:xfrm>
        <a:prstGeom prst="foldedCorner">
          <a:avLst/>
        </a:prstGeom>
        <a:solidFill>
          <a:schemeClr val="accent5">
            <a:lumMod val="75000"/>
          </a:schemeClr>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ja-JP" altLang="en-US" sz="1100" b="1">
              <a:solidFill>
                <a:schemeClr val="bg1"/>
              </a:solidFill>
              <a:latin typeface="+mj-ea"/>
              <a:ea typeface="+mj-ea"/>
            </a:rPr>
            <a:t>部門分類表</a:t>
          </a:r>
        </a:p>
      </xdr:txBody>
    </xdr:sp>
    <xdr:clientData/>
  </xdr:twoCellAnchor>
  <xdr:twoCellAnchor>
    <xdr:from>
      <xdr:col>1</xdr:col>
      <xdr:colOff>314325</xdr:colOff>
      <xdr:row>38</xdr:row>
      <xdr:rowOff>161926</xdr:rowOff>
    </xdr:from>
    <xdr:to>
      <xdr:col>2</xdr:col>
      <xdr:colOff>923925</xdr:colOff>
      <xdr:row>40</xdr:row>
      <xdr:rowOff>0</xdr:rowOff>
    </xdr:to>
    <xdr:sp macro="" textlink="">
      <xdr:nvSpPr>
        <xdr:cNvPr id="13" name="メモ 12">
          <a:hlinkClick xmlns:r="http://schemas.openxmlformats.org/officeDocument/2006/relationships" r:id="rId4"/>
        </xdr:cNvPr>
        <xdr:cNvSpPr/>
      </xdr:nvSpPr>
      <xdr:spPr bwMode="auto">
        <a:xfrm>
          <a:off x="923925" y="9667876"/>
          <a:ext cx="1066800" cy="295274"/>
        </a:xfrm>
        <a:prstGeom prst="foldedCorner">
          <a:avLst/>
        </a:prstGeom>
        <a:solidFill>
          <a:srgbClr val="FFFF00"/>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ysClr val="windowText" lastClr="000000"/>
              </a:solidFill>
              <a:latin typeface="+mj-ea"/>
              <a:ea typeface="+mj-ea"/>
            </a:rPr>
            <a:t>Ⅱ</a:t>
          </a:r>
          <a:r>
            <a:rPr kumimoji="1" lang="ja-JP" altLang="en-US" sz="1100" b="1">
              <a:solidFill>
                <a:sysClr val="windowText" lastClr="000000"/>
              </a:solidFill>
              <a:latin typeface="+mj-ea"/>
              <a:ea typeface="+mj-ea"/>
            </a:rPr>
            <a:t>　入力シート</a:t>
          </a:r>
        </a:p>
      </xdr:txBody>
    </xdr:sp>
    <xdr:clientData/>
  </xdr:twoCellAnchor>
  <xdr:twoCellAnchor>
    <xdr:from>
      <xdr:col>7</xdr:col>
      <xdr:colOff>45553</xdr:colOff>
      <xdr:row>96</xdr:row>
      <xdr:rowOff>207066</xdr:rowOff>
    </xdr:from>
    <xdr:to>
      <xdr:col>9</xdr:col>
      <xdr:colOff>75372</xdr:colOff>
      <xdr:row>98</xdr:row>
      <xdr:rowOff>3727</xdr:rowOff>
    </xdr:to>
    <xdr:sp macro="" textlink="">
      <xdr:nvSpPr>
        <xdr:cNvPr id="18" name="メモ 17">
          <a:hlinkClick xmlns:r="http://schemas.openxmlformats.org/officeDocument/2006/relationships" r:id="rId4"/>
        </xdr:cNvPr>
        <xdr:cNvSpPr/>
      </xdr:nvSpPr>
      <xdr:spPr bwMode="auto">
        <a:xfrm>
          <a:off x="5536923" y="21195196"/>
          <a:ext cx="1073427" cy="301901"/>
        </a:xfrm>
        <a:prstGeom prst="foldedCorner">
          <a:avLst/>
        </a:prstGeom>
        <a:solidFill>
          <a:schemeClr val="accent5">
            <a:lumMod val="75000"/>
          </a:schemeClr>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chemeClr val="bg1"/>
              </a:solidFill>
              <a:latin typeface="+mj-ea"/>
              <a:ea typeface="+mj-ea"/>
            </a:rPr>
            <a:t>Ⅲ</a:t>
          </a:r>
          <a:r>
            <a:rPr kumimoji="1" lang="ja-JP" altLang="en-US" sz="1100" b="1">
              <a:solidFill>
                <a:schemeClr val="bg1"/>
              </a:solidFill>
              <a:latin typeface="+mj-ea"/>
              <a:ea typeface="+mj-ea"/>
            </a:rPr>
            <a:t>一次波及</a:t>
          </a:r>
        </a:p>
      </xdr:txBody>
    </xdr:sp>
    <xdr:clientData/>
  </xdr:twoCellAnchor>
  <xdr:twoCellAnchor>
    <xdr:from>
      <xdr:col>1</xdr:col>
      <xdr:colOff>347869</xdr:colOff>
      <xdr:row>103</xdr:row>
      <xdr:rowOff>104774</xdr:rowOff>
    </xdr:from>
    <xdr:to>
      <xdr:col>17</xdr:col>
      <xdr:colOff>480390</xdr:colOff>
      <xdr:row>114</xdr:row>
      <xdr:rowOff>132521</xdr:rowOff>
    </xdr:to>
    <xdr:sp macro="" textlink="">
      <xdr:nvSpPr>
        <xdr:cNvPr id="6" name="大かっこ 5"/>
        <xdr:cNvSpPr/>
      </xdr:nvSpPr>
      <xdr:spPr bwMode="auto">
        <a:xfrm>
          <a:off x="960782" y="22542361"/>
          <a:ext cx="10957891" cy="2529095"/>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95250</xdr:colOff>
      <xdr:row>118</xdr:row>
      <xdr:rowOff>104775</xdr:rowOff>
    </xdr:from>
    <xdr:to>
      <xdr:col>11</xdr:col>
      <xdr:colOff>438150</xdr:colOff>
      <xdr:row>123</xdr:row>
      <xdr:rowOff>66675</xdr:rowOff>
    </xdr:to>
    <xdr:sp macro="" textlink="">
      <xdr:nvSpPr>
        <xdr:cNvPr id="20" name="大かっこ 19"/>
        <xdr:cNvSpPr/>
      </xdr:nvSpPr>
      <xdr:spPr bwMode="auto">
        <a:xfrm>
          <a:off x="1162050" y="23964900"/>
          <a:ext cx="7267575" cy="11049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266700</xdr:colOff>
      <xdr:row>120</xdr:row>
      <xdr:rowOff>133352</xdr:rowOff>
    </xdr:from>
    <xdr:to>
      <xdr:col>13</xdr:col>
      <xdr:colOff>107674</xdr:colOff>
      <xdr:row>120</xdr:row>
      <xdr:rowOff>133352</xdr:rowOff>
    </xdr:to>
    <xdr:cxnSp macro="">
      <xdr:nvCxnSpPr>
        <xdr:cNvPr id="8" name="直線矢印コネクタ 7"/>
        <xdr:cNvCxnSpPr/>
      </xdr:nvCxnSpPr>
      <xdr:spPr bwMode="auto">
        <a:xfrm>
          <a:off x="6801678" y="26198722"/>
          <a:ext cx="2292626"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chemeClr val="tx1">
              <a:lumMod val="65000"/>
              <a:lumOff val="35000"/>
            </a:schemeClr>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231913</xdr:colOff>
      <xdr:row>121</xdr:row>
      <xdr:rowOff>124239</xdr:rowOff>
    </xdr:from>
    <xdr:to>
      <xdr:col>18</xdr:col>
      <xdr:colOff>198782</xdr:colOff>
      <xdr:row>139</xdr:row>
      <xdr:rowOff>219075</xdr:rowOff>
    </xdr:to>
    <xdr:grpSp>
      <xdr:nvGrpSpPr>
        <xdr:cNvPr id="46" name="グループ化 45"/>
        <xdr:cNvGrpSpPr/>
      </xdr:nvGrpSpPr>
      <xdr:grpSpPr>
        <a:xfrm>
          <a:off x="7499488" y="26546589"/>
          <a:ext cx="4843669" cy="3628611"/>
          <a:chOff x="7315200" y="24926925"/>
          <a:chExt cx="6084000" cy="3492000"/>
        </a:xfrm>
      </xdr:grpSpPr>
      <xdr:cxnSp macro="">
        <xdr:nvCxnSpPr>
          <xdr:cNvPr id="37" name="カギ線コネクタ 36"/>
          <xdr:cNvCxnSpPr/>
        </xdr:nvCxnSpPr>
        <xdr:spPr bwMode="auto">
          <a:xfrm>
            <a:off x="7315200" y="24926925"/>
            <a:ext cx="6084000" cy="3492000"/>
          </a:xfrm>
          <a:prstGeom prst="bentConnector3">
            <a:avLst>
              <a:gd name="adj1" fmla="val 8354"/>
            </a:avLst>
          </a:prstGeom>
          <a:solidFill>
            <a:srgbClr xmlns:mc="http://schemas.openxmlformats.org/markup-compatibility/2006" xmlns:a14="http://schemas.microsoft.com/office/drawing/2010/main" val="FFFFFF" mc:Ignorable="a14" a14:legacySpreadsheetColorIndex="9"/>
          </a:solidFill>
          <a:ln w="9525" cap="flat" cmpd="sng" algn="ctr">
            <a:solidFill>
              <a:schemeClr val="tx1">
                <a:lumMod val="50000"/>
                <a:lumOff val="50000"/>
              </a:schemeClr>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4" name="直線矢印コネクタ 43"/>
          <xdr:cNvCxnSpPr/>
        </xdr:nvCxnSpPr>
        <xdr:spPr bwMode="auto">
          <a:xfrm flipV="1">
            <a:off x="13392150" y="28194000"/>
            <a:ext cx="0" cy="2160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chemeClr val="tx1">
                <a:lumMod val="50000"/>
                <a:lumOff val="50000"/>
              </a:schemeClr>
            </a:solidFill>
            <a:prstDash val="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114300</xdr:colOff>
      <xdr:row>129</xdr:row>
      <xdr:rowOff>28575</xdr:rowOff>
    </xdr:from>
    <xdr:to>
      <xdr:col>2</xdr:col>
      <xdr:colOff>1181100</xdr:colOff>
      <xdr:row>130</xdr:row>
      <xdr:rowOff>200025</xdr:rowOff>
    </xdr:to>
    <xdr:sp macro="" textlink="">
      <xdr:nvSpPr>
        <xdr:cNvPr id="50" name="メモ 49">
          <a:hlinkClick xmlns:r="http://schemas.openxmlformats.org/officeDocument/2006/relationships" r:id="rId4"/>
        </xdr:cNvPr>
        <xdr:cNvSpPr/>
      </xdr:nvSpPr>
      <xdr:spPr bwMode="auto">
        <a:xfrm>
          <a:off x="1181100" y="26365200"/>
          <a:ext cx="1066800" cy="295275"/>
        </a:xfrm>
        <a:prstGeom prst="foldedCorner">
          <a:avLst/>
        </a:prstGeom>
        <a:solidFill>
          <a:srgbClr val="FFFF00"/>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ysClr val="windowText" lastClr="000000"/>
              </a:solidFill>
              <a:latin typeface="+mj-ea"/>
              <a:ea typeface="+mj-ea"/>
            </a:rPr>
            <a:t>Ⅱ</a:t>
          </a:r>
          <a:r>
            <a:rPr kumimoji="1" lang="ja-JP" altLang="en-US" sz="1100" b="1">
              <a:solidFill>
                <a:sysClr val="windowText" lastClr="000000"/>
              </a:solidFill>
              <a:latin typeface="+mj-ea"/>
              <a:ea typeface="+mj-ea"/>
            </a:rPr>
            <a:t>入力シート</a:t>
          </a:r>
        </a:p>
      </xdr:txBody>
    </xdr:sp>
    <xdr:clientData/>
  </xdr:twoCellAnchor>
  <xdr:twoCellAnchor>
    <xdr:from>
      <xdr:col>1</xdr:col>
      <xdr:colOff>276225</xdr:colOff>
      <xdr:row>132</xdr:row>
      <xdr:rowOff>114300</xdr:rowOff>
    </xdr:from>
    <xdr:to>
      <xdr:col>9</xdr:col>
      <xdr:colOff>124239</xdr:colOff>
      <xdr:row>137</xdr:row>
      <xdr:rowOff>95250</xdr:rowOff>
    </xdr:to>
    <xdr:sp macro="" textlink="">
      <xdr:nvSpPr>
        <xdr:cNvPr id="52" name="大かっこ 51"/>
        <xdr:cNvSpPr/>
      </xdr:nvSpPr>
      <xdr:spPr bwMode="auto">
        <a:xfrm>
          <a:off x="889138" y="28921213"/>
          <a:ext cx="5910884" cy="1032841"/>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455543</xdr:colOff>
      <xdr:row>116</xdr:row>
      <xdr:rowOff>91110</xdr:rowOff>
    </xdr:from>
    <xdr:to>
      <xdr:col>6</xdr:col>
      <xdr:colOff>448917</xdr:colOff>
      <xdr:row>118</xdr:row>
      <xdr:rowOff>25263</xdr:rowOff>
    </xdr:to>
    <xdr:sp macro="" textlink="">
      <xdr:nvSpPr>
        <xdr:cNvPr id="54" name="メモ 53">
          <a:hlinkClick xmlns:r="http://schemas.openxmlformats.org/officeDocument/2006/relationships" r:id="rId5"/>
        </xdr:cNvPr>
        <xdr:cNvSpPr/>
      </xdr:nvSpPr>
      <xdr:spPr bwMode="auto">
        <a:xfrm>
          <a:off x="3569804" y="25493871"/>
          <a:ext cx="1070113" cy="298588"/>
        </a:xfrm>
        <a:prstGeom prst="foldedCorner">
          <a:avLst/>
        </a:prstGeom>
        <a:solidFill>
          <a:schemeClr val="accent5">
            <a:lumMod val="75000"/>
          </a:schemeClr>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chemeClr val="bg1"/>
              </a:solidFill>
              <a:latin typeface="+mj-ea"/>
              <a:ea typeface="+mj-ea"/>
            </a:rPr>
            <a:t>Ⅴ</a:t>
          </a:r>
          <a:r>
            <a:rPr kumimoji="1" lang="ja-JP" altLang="en-US" sz="1100" b="1">
              <a:solidFill>
                <a:schemeClr val="bg1"/>
              </a:solidFill>
              <a:latin typeface="+mj-ea"/>
              <a:ea typeface="+mj-ea"/>
            </a:rPr>
            <a:t>二次波及</a:t>
          </a:r>
        </a:p>
      </xdr:txBody>
    </xdr:sp>
    <xdr:clientData/>
  </xdr:twoCellAnchor>
  <xdr:twoCellAnchor>
    <xdr:from>
      <xdr:col>10</xdr:col>
      <xdr:colOff>74956</xdr:colOff>
      <xdr:row>142</xdr:row>
      <xdr:rowOff>179732</xdr:rowOff>
    </xdr:from>
    <xdr:to>
      <xdr:col>11</xdr:col>
      <xdr:colOff>391766</xdr:colOff>
      <xdr:row>144</xdr:row>
      <xdr:rowOff>17807</xdr:rowOff>
    </xdr:to>
    <xdr:sp macro="" textlink="">
      <xdr:nvSpPr>
        <xdr:cNvPr id="55" name="メモ 54">
          <a:hlinkClick xmlns:r="http://schemas.openxmlformats.org/officeDocument/2006/relationships" r:id="rId6"/>
        </xdr:cNvPr>
        <xdr:cNvSpPr/>
      </xdr:nvSpPr>
      <xdr:spPr bwMode="auto">
        <a:xfrm>
          <a:off x="7222847" y="31156689"/>
          <a:ext cx="929723" cy="301901"/>
        </a:xfrm>
        <a:prstGeom prst="foldedCorner">
          <a:avLst/>
        </a:prstGeom>
        <a:solidFill>
          <a:schemeClr val="accent5">
            <a:lumMod val="75000"/>
          </a:schemeClr>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chemeClr val="bg1"/>
              </a:solidFill>
              <a:latin typeface="+mj-ea"/>
              <a:ea typeface="+mj-ea"/>
            </a:rPr>
            <a:t>Ⅱ</a:t>
          </a:r>
          <a:r>
            <a:rPr kumimoji="1" lang="ja-JP" altLang="en-US" sz="1100" b="1">
              <a:solidFill>
                <a:schemeClr val="bg1"/>
              </a:solidFill>
              <a:latin typeface="+mj-ea"/>
              <a:ea typeface="+mj-ea"/>
            </a:rPr>
            <a:t>二次波及</a:t>
          </a:r>
        </a:p>
      </xdr:txBody>
    </xdr:sp>
    <xdr:clientData/>
  </xdr:twoCellAnchor>
  <xdr:twoCellAnchor editAs="oneCell">
    <xdr:from>
      <xdr:col>12</xdr:col>
      <xdr:colOff>546652</xdr:colOff>
      <xdr:row>117</xdr:row>
      <xdr:rowOff>215348</xdr:rowOff>
    </xdr:from>
    <xdr:to>
      <xdr:col>16</xdr:col>
      <xdr:colOff>267115</xdr:colOff>
      <xdr:row>121</xdr:row>
      <xdr:rowOff>164409</xdr:rowOff>
    </xdr:to>
    <xdr:pic>
      <xdr:nvPicPr>
        <xdr:cNvPr id="58" name="図 5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20369" y="25584978"/>
          <a:ext cx="2172115" cy="876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422412</xdr:colOff>
      <xdr:row>83</xdr:row>
      <xdr:rowOff>66261</xdr:rowOff>
    </xdr:from>
    <xdr:to>
      <xdr:col>16</xdr:col>
      <xdr:colOff>157368</xdr:colOff>
      <xdr:row>84</xdr:row>
      <xdr:rowOff>99391</xdr:rowOff>
    </xdr:to>
    <xdr:sp macro="" textlink="">
      <xdr:nvSpPr>
        <xdr:cNvPr id="65" name="角丸四角形 64"/>
        <xdr:cNvSpPr/>
      </xdr:nvSpPr>
      <xdr:spPr bwMode="auto">
        <a:xfrm>
          <a:off x="10021955" y="17641957"/>
          <a:ext cx="960783" cy="265043"/>
        </a:xfrm>
        <a:prstGeom prst="roundRect">
          <a:avLst/>
        </a:prstGeom>
        <a:noFill/>
        <a:ln>
          <a:solidFill>
            <a:srgbClr val="FF0000"/>
          </a:solidFill>
          <a:prstDash val="sysDash"/>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182217</xdr:colOff>
      <xdr:row>83</xdr:row>
      <xdr:rowOff>223631</xdr:rowOff>
    </xdr:from>
    <xdr:to>
      <xdr:col>16</xdr:col>
      <xdr:colOff>405847</xdr:colOff>
      <xdr:row>84</xdr:row>
      <xdr:rowOff>157369</xdr:rowOff>
    </xdr:to>
    <xdr:cxnSp macro="">
      <xdr:nvCxnSpPr>
        <xdr:cNvPr id="67" name="直線矢印コネクタ 66"/>
        <xdr:cNvCxnSpPr/>
      </xdr:nvCxnSpPr>
      <xdr:spPr bwMode="auto">
        <a:xfrm flipH="1" flipV="1">
          <a:off x="11007587" y="17799327"/>
          <a:ext cx="223630" cy="165651"/>
        </a:xfrm>
        <a:prstGeom prst="straightConnector1">
          <a:avLst/>
        </a:prstGeom>
        <a:ln>
          <a:solidFill>
            <a:srgbClr val="FF0000"/>
          </a:solidFill>
          <a:headEnd type="none" w="med" len="med"/>
          <a:tailEnd type="triangle"/>
        </a:ln>
        <a:ex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16</xdr:col>
      <xdr:colOff>273326</xdr:colOff>
      <xdr:row>84</xdr:row>
      <xdr:rowOff>198783</xdr:rowOff>
    </xdr:from>
    <xdr:to>
      <xdr:col>18</xdr:col>
      <xdr:colOff>438978</xdr:colOff>
      <xdr:row>88</xdr:row>
      <xdr:rowOff>0</xdr:rowOff>
    </xdr:to>
    <xdr:sp macro="" textlink="">
      <xdr:nvSpPr>
        <xdr:cNvPr id="71" name="テキスト ボックス 70"/>
        <xdr:cNvSpPr txBox="1"/>
      </xdr:nvSpPr>
      <xdr:spPr>
        <a:xfrm>
          <a:off x="11198501" y="18467733"/>
          <a:ext cx="1384852" cy="715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⑩お土産代（果物）は</a:t>
          </a:r>
          <a:endParaRPr kumimoji="1" lang="en-US" altLang="ja-JP" sz="1000"/>
        </a:p>
        <a:p>
          <a:r>
            <a:rPr kumimoji="1" lang="ja-JP" altLang="en-US" sz="1000"/>
            <a:t>ここへ変換した生産者価格を直接入力</a:t>
          </a:r>
        </a:p>
      </xdr:txBody>
    </xdr:sp>
    <xdr:clientData/>
  </xdr:twoCellAnchor>
  <xdr:twoCellAnchor>
    <xdr:from>
      <xdr:col>7</xdr:col>
      <xdr:colOff>376446</xdr:colOff>
      <xdr:row>25</xdr:row>
      <xdr:rowOff>200025</xdr:rowOff>
    </xdr:from>
    <xdr:to>
      <xdr:col>11</xdr:col>
      <xdr:colOff>228601</xdr:colOff>
      <xdr:row>29</xdr:row>
      <xdr:rowOff>212450</xdr:rowOff>
    </xdr:to>
    <xdr:sp macro="" textlink="">
      <xdr:nvSpPr>
        <xdr:cNvPr id="72" name="角丸四角形吹き出し 71"/>
        <xdr:cNvSpPr/>
      </xdr:nvSpPr>
      <xdr:spPr bwMode="auto">
        <a:xfrm>
          <a:off x="5996196" y="5372100"/>
          <a:ext cx="2109580" cy="926825"/>
        </a:xfrm>
        <a:prstGeom prst="wedgeRoundRectCallout">
          <a:avLst>
            <a:gd name="adj1" fmla="val 1530"/>
            <a:gd name="adj2" fmla="val 7065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08000" tIns="0" rIns="72000" bIns="0" rtlCol="0" anchor="ctr" upright="1"/>
        <a:lstStyle/>
        <a:p>
          <a:pPr algn="l"/>
          <a:r>
            <a:rPr kumimoji="1" lang="ja-JP" altLang="en-US" sz="1050">
              <a:solidFill>
                <a:schemeClr val="tx1">
                  <a:lumMod val="50000"/>
                  <a:lumOff val="50000"/>
                </a:schemeClr>
              </a:solidFill>
            </a:rPr>
            <a:t>雇用者所得は「二次波及効果」において、所得増加によって誘発された消費の波及効果に使用します。</a:t>
          </a:r>
        </a:p>
      </xdr:txBody>
    </xdr:sp>
    <xdr:clientData/>
  </xdr:twoCellAnchor>
  <xdr:twoCellAnchor>
    <xdr:from>
      <xdr:col>6</xdr:col>
      <xdr:colOff>50110</xdr:colOff>
      <xdr:row>65</xdr:row>
      <xdr:rowOff>85310</xdr:rowOff>
    </xdr:from>
    <xdr:to>
      <xdr:col>6</xdr:col>
      <xdr:colOff>1118153</xdr:colOff>
      <xdr:row>67</xdr:row>
      <xdr:rowOff>22776</xdr:rowOff>
    </xdr:to>
    <xdr:sp macro="" textlink="">
      <xdr:nvSpPr>
        <xdr:cNvPr id="34" name="メモ 33">
          <a:hlinkClick xmlns:r="http://schemas.openxmlformats.org/officeDocument/2006/relationships" r:id="rId8"/>
        </xdr:cNvPr>
        <xdr:cNvSpPr/>
      </xdr:nvSpPr>
      <xdr:spPr bwMode="auto">
        <a:xfrm>
          <a:off x="4231585" y="13982285"/>
          <a:ext cx="1068043" cy="299416"/>
        </a:xfrm>
        <a:prstGeom prst="foldedCorner">
          <a:avLst/>
        </a:prstGeom>
        <a:solidFill>
          <a:srgbClr val="FFFF00"/>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ysClr val="windowText" lastClr="000000"/>
              </a:solidFill>
              <a:latin typeface="+mj-ea"/>
              <a:ea typeface="+mj-ea"/>
            </a:rPr>
            <a:t>Ⅱ</a:t>
          </a:r>
          <a:r>
            <a:rPr kumimoji="1" lang="ja-JP" altLang="en-US" sz="1100" b="1">
              <a:solidFill>
                <a:sysClr val="windowText" lastClr="000000"/>
              </a:solidFill>
              <a:latin typeface="+mj-ea"/>
              <a:ea typeface="+mj-ea"/>
            </a:rPr>
            <a:t>入力シート</a:t>
          </a:r>
        </a:p>
      </xdr:txBody>
    </xdr:sp>
    <xdr:clientData/>
  </xdr:twoCellAnchor>
  <xdr:twoCellAnchor>
    <xdr:from>
      <xdr:col>6</xdr:col>
      <xdr:colOff>24848</xdr:colOff>
      <xdr:row>80</xdr:row>
      <xdr:rowOff>33130</xdr:rowOff>
    </xdr:from>
    <xdr:to>
      <xdr:col>6</xdr:col>
      <xdr:colOff>1089992</xdr:colOff>
      <xdr:row>82</xdr:row>
      <xdr:rowOff>28574</xdr:rowOff>
    </xdr:to>
    <xdr:sp macro="" textlink="">
      <xdr:nvSpPr>
        <xdr:cNvPr id="35" name="メモ 34">
          <a:hlinkClick xmlns:r="http://schemas.openxmlformats.org/officeDocument/2006/relationships" r:id="rId9"/>
        </xdr:cNvPr>
        <xdr:cNvSpPr/>
      </xdr:nvSpPr>
      <xdr:spPr bwMode="auto">
        <a:xfrm>
          <a:off x="4075044" y="17434891"/>
          <a:ext cx="1065144" cy="301900"/>
        </a:xfrm>
        <a:prstGeom prst="foldedCorner">
          <a:avLst/>
        </a:prstGeom>
        <a:solidFill>
          <a:srgbClr val="FFFF00"/>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ysClr val="windowText" lastClr="000000"/>
              </a:solidFill>
              <a:latin typeface="+mj-ea"/>
              <a:ea typeface="+mj-ea"/>
            </a:rPr>
            <a:t>Ⅱ</a:t>
          </a:r>
          <a:r>
            <a:rPr kumimoji="1" lang="ja-JP" altLang="en-US" sz="1100" b="1">
              <a:solidFill>
                <a:sysClr val="windowText" lastClr="000000"/>
              </a:solidFill>
              <a:latin typeface="+mj-ea"/>
              <a:ea typeface="+mj-ea"/>
            </a:rPr>
            <a:t>入力シート</a:t>
          </a:r>
        </a:p>
      </xdr:txBody>
    </xdr:sp>
    <xdr:clientData/>
  </xdr:twoCellAnchor>
  <xdr:twoCellAnchor>
    <xdr:from>
      <xdr:col>16</xdr:col>
      <xdr:colOff>248939</xdr:colOff>
      <xdr:row>105</xdr:row>
      <xdr:rowOff>15413</xdr:rowOff>
    </xdr:from>
    <xdr:to>
      <xdr:col>16</xdr:col>
      <xdr:colOff>487403</xdr:colOff>
      <xdr:row>106</xdr:row>
      <xdr:rowOff>62069</xdr:rowOff>
    </xdr:to>
    <xdr:grpSp>
      <xdr:nvGrpSpPr>
        <xdr:cNvPr id="51" name="グループ化 50"/>
        <xdr:cNvGrpSpPr/>
      </xdr:nvGrpSpPr>
      <xdr:grpSpPr>
        <a:xfrm>
          <a:off x="11174114" y="23008763"/>
          <a:ext cx="238464" cy="275256"/>
          <a:chOff x="8863090" y="22836770"/>
          <a:chExt cx="1135516" cy="1064326"/>
        </a:xfrm>
      </xdr:grpSpPr>
      <xdr:sp macro="" textlink="">
        <xdr:nvSpPr>
          <xdr:cNvPr id="24" name="フローチャート: 論理積ゲート 23"/>
          <xdr:cNvSpPr/>
        </xdr:nvSpPr>
        <xdr:spPr bwMode="auto">
          <a:xfrm rot="5400000">
            <a:off x="9379481" y="22363026"/>
            <a:ext cx="145382" cy="1092869"/>
          </a:xfrm>
          <a:prstGeom prst="flowChartDelay">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2" name="フローチャート: 論理積ゲート 41"/>
          <xdr:cNvSpPr/>
        </xdr:nvSpPr>
        <xdr:spPr bwMode="auto">
          <a:xfrm rot="16200000" flipV="1">
            <a:off x="9334327" y="23279464"/>
            <a:ext cx="150395" cy="1092869"/>
          </a:xfrm>
          <a:prstGeom prst="flowChartDelay">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5" name="フリーフォーム 24"/>
          <xdr:cNvSpPr/>
        </xdr:nvSpPr>
        <xdr:spPr bwMode="auto">
          <a:xfrm>
            <a:off x="8943079" y="22985329"/>
            <a:ext cx="80605" cy="736934"/>
          </a:xfrm>
          <a:custGeom>
            <a:avLst/>
            <a:gdLst>
              <a:gd name="connsiteX0" fmla="*/ 80605 w 80605"/>
              <a:gd name="connsiteY0" fmla="*/ 0 h 736934"/>
              <a:gd name="connsiteX1" fmla="*/ 395 w 80605"/>
              <a:gd name="connsiteY1" fmla="*/ 295776 h 736934"/>
              <a:gd name="connsiteX2" fmla="*/ 55540 w 80605"/>
              <a:gd name="connsiteY2" fmla="*/ 736934 h 736934"/>
            </a:gdLst>
            <a:ahLst/>
            <a:cxnLst>
              <a:cxn ang="0">
                <a:pos x="connsiteX0" y="connsiteY0"/>
              </a:cxn>
              <a:cxn ang="0">
                <a:pos x="connsiteX1" y="connsiteY1"/>
              </a:cxn>
              <a:cxn ang="0">
                <a:pos x="connsiteX2" y="connsiteY2"/>
              </a:cxn>
            </a:cxnLst>
            <a:rect l="l" t="t" r="r" b="b"/>
            <a:pathLst>
              <a:path w="80605" h="736934">
                <a:moveTo>
                  <a:pt x="80605" y="0"/>
                </a:moveTo>
                <a:cubicBezTo>
                  <a:pt x="42588" y="86477"/>
                  <a:pt x="4572" y="172954"/>
                  <a:pt x="395" y="295776"/>
                </a:cubicBezTo>
                <a:cubicBezTo>
                  <a:pt x="-3783" y="418598"/>
                  <a:pt x="25878" y="577766"/>
                  <a:pt x="55540" y="736934"/>
                </a:cubicBezTo>
              </a:path>
            </a:pathLst>
          </a:cu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5" name="フリーフォーム 44"/>
          <xdr:cNvSpPr/>
        </xdr:nvSpPr>
        <xdr:spPr bwMode="auto">
          <a:xfrm flipH="1">
            <a:off x="9825789" y="22985328"/>
            <a:ext cx="80605" cy="736934"/>
          </a:xfrm>
          <a:custGeom>
            <a:avLst/>
            <a:gdLst>
              <a:gd name="connsiteX0" fmla="*/ 80605 w 80605"/>
              <a:gd name="connsiteY0" fmla="*/ 0 h 736934"/>
              <a:gd name="connsiteX1" fmla="*/ 395 w 80605"/>
              <a:gd name="connsiteY1" fmla="*/ 295776 h 736934"/>
              <a:gd name="connsiteX2" fmla="*/ 55540 w 80605"/>
              <a:gd name="connsiteY2" fmla="*/ 736934 h 736934"/>
            </a:gdLst>
            <a:ahLst/>
            <a:cxnLst>
              <a:cxn ang="0">
                <a:pos x="connsiteX0" y="connsiteY0"/>
              </a:cxn>
              <a:cxn ang="0">
                <a:pos x="connsiteX1" y="connsiteY1"/>
              </a:cxn>
              <a:cxn ang="0">
                <a:pos x="connsiteX2" y="connsiteY2"/>
              </a:cxn>
            </a:cxnLst>
            <a:rect l="l" t="t" r="r" b="b"/>
            <a:pathLst>
              <a:path w="80605" h="736934">
                <a:moveTo>
                  <a:pt x="80605" y="0"/>
                </a:moveTo>
                <a:cubicBezTo>
                  <a:pt x="42588" y="86477"/>
                  <a:pt x="4572" y="172954"/>
                  <a:pt x="395" y="295776"/>
                </a:cubicBezTo>
                <a:cubicBezTo>
                  <a:pt x="-3783" y="418598"/>
                  <a:pt x="25878" y="577766"/>
                  <a:pt x="55540" y="736934"/>
                </a:cubicBezTo>
              </a:path>
            </a:pathLst>
          </a:cu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6" name="楕円 25"/>
          <xdr:cNvSpPr>
            <a:spLocks noChangeAspect="1"/>
          </xdr:cNvSpPr>
        </xdr:nvSpPr>
        <xdr:spPr bwMode="auto">
          <a:xfrm>
            <a:off x="9184105" y="23108486"/>
            <a:ext cx="471237" cy="472089"/>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nvGrpSpPr>
          <xdr:cNvPr id="49" name="グループ化 48"/>
          <xdr:cNvGrpSpPr/>
        </xdr:nvGrpSpPr>
        <xdr:grpSpPr>
          <a:xfrm>
            <a:off x="9227916" y="23251017"/>
            <a:ext cx="397347" cy="232938"/>
            <a:chOff x="11483836" y="23672133"/>
            <a:chExt cx="597875" cy="389005"/>
          </a:xfrm>
          <a:solidFill>
            <a:srgbClr xmlns:mc="http://schemas.openxmlformats.org/markup-compatibility/2006" xmlns:a14="http://schemas.microsoft.com/office/drawing/2010/main" val="FFFFFF" mc:Ignorable="a14" a14:legacySpreadsheetColorIndex="9"/>
          </a:solidFill>
        </xdr:grpSpPr>
        <xdr:grpSp>
          <xdr:nvGrpSpPr>
            <xdr:cNvPr id="43" name="グループ化 42"/>
            <xdr:cNvGrpSpPr/>
          </xdr:nvGrpSpPr>
          <xdr:grpSpPr>
            <a:xfrm>
              <a:off x="11483836" y="23672133"/>
              <a:ext cx="597875" cy="386012"/>
              <a:chOff x="11483836" y="23672133"/>
              <a:chExt cx="597875" cy="386012"/>
            </a:xfrm>
            <a:grpFill/>
          </xdr:grpSpPr>
          <xdr:grpSp>
            <xdr:nvGrpSpPr>
              <xdr:cNvPr id="33" name="グループ化 32"/>
              <xdr:cNvGrpSpPr/>
            </xdr:nvGrpSpPr>
            <xdr:grpSpPr>
              <a:xfrm>
                <a:off x="11483836" y="23672133"/>
                <a:ext cx="597875" cy="386012"/>
                <a:chOff x="11483836" y="23567257"/>
                <a:chExt cx="309729" cy="187809"/>
              </a:xfrm>
              <a:grpFill/>
            </xdr:grpSpPr>
            <xdr:sp macro="" textlink="">
              <xdr:nvSpPr>
                <xdr:cNvPr id="27" name="涙形 26"/>
                <xdr:cNvSpPr/>
              </xdr:nvSpPr>
              <xdr:spPr bwMode="auto">
                <a:xfrm rot="5460000">
                  <a:off x="11518131" y="23532962"/>
                  <a:ext cx="69382" cy="137972"/>
                </a:xfrm>
                <a:prstGeom prst="teardrop">
                  <a:avLst>
                    <a:gd name="adj" fmla="val 124804"/>
                  </a:avLst>
                </a:prstGeom>
                <a:grp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7" name="涙形 46"/>
                <xdr:cNvSpPr/>
              </xdr:nvSpPr>
              <xdr:spPr bwMode="auto">
                <a:xfrm rot="16260000" flipH="1">
                  <a:off x="11689888" y="23537573"/>
                  <a:ext cx="69382" cy="137972"/>
                </a:xfrm>
                <a:prstGeom prst="teardrop">
                  <a:avLst>
                    <a:gd name="adj" fmla="val 124804"/>
                  </a:avLst>
                </a:prstGeom>
                <a:grp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xnSp macro="">
              <xdr:nvCxnSpPr>
                <xdr:cNvPr id="29" name="直線コネクタ 28"/>
                <xdr:cNvCxnSpPr/>
              </xdr:nvCxnSpPr>
              <xdr:spPr bwMode="auto">
                <a:xfrm>
                  <a:off x="11640553" y="23647066"/>
                  <a:ext cx="0" cy="108000"/>
                </a:xfrm>
                <a:prstGeom prst="line">
                  <a:avLst/>
                </a:prstGeom>
                <a:grp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41" name="フリーフォーム 40"/>
              <xdr:cNvSpPr/>
            </xdr:nvSpPr>
            <xdr:spPr bwMode="auto">
              <a:xfrm>
                <a:off x="11585407" y="23757356"/>
                <a:ext cx="190500" cy="75197"/>
              </a:xfrm>
              <a:custGeom>
                <a:avLst/>
                <a:gdLst>
                  <a:gd name="connsiteX0" fmla="*/ 0 w 190500"/>
                  <a:gd name="connsiteY0" fmla="*/ 0 h 75197"/>
                  <a:gd name="connsiteX1" fmla="*/ 125329 w 190500"/>
                  <a:gd name="connsiteY1" fmla="*/ 25065 h 75197"/>
                  <a:gd name="connsiteX2" fmla="*/ 190500 w 190500"/>
                  <a:gd name="connsiteY2" fmla="*/ 75197 h 75197"/>
                </a:gdLst>
                <a:ahLst/>
                <a:cxnLst>
                  <a:cxn ang="0">
                    <a:pos x="connsiteX0" y="connsiteY0"/>
                  </a:cxn>
                  <a:cxn ang="0">
                    <a:pos x="connsiteX1" y="connsiteY1"/>
                  </a:cxn>
                  <a:cxn ang="0">
                    <a:pos x="connsiteX2" y="connsiteY2"/>
                  </a:cxn>
                </a:cxnLst>
                <a:rect l="l" t="t" r="r" b="b"/>
                <a:pathLst>
                  <a:path w="190500" h="75197">
                    <a:moveTo>
                      <a:pt x="0" y="0"/>
                    </a:moveTo>
                    <a:cubicBezTo>
                      <a:pt x="46789" y="6266"/>
                      <a:pt x="93579" y="12532"/>
                      <a:pt x="125329" y="25065"/>
                    </a:cubicBezTo>
                    <a:cubicBezTo>
                      <a:pt x="157079" y="37598"/>
                      <a:pt x="173789" y="56397"/>
                      <a:pt x="190500" y="75197"/>
                    </a:cubicBezTo>
                  </a:path>
                </a:pathLst>
              </a:custGeom>
              <a:grp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59" name="フリーフォーム 58"/>
              <xdr:cNvSpPr/>
            </xdr:nvSpPr>
            <xdr:spPr bwMode="auto">
              <a:xfrm flipH="1">
                <a:off x="11780921" y="23762368"/>
                <a:ext cx="190500" cy="75197"/>
              </a:xfrm>
              <a:custGeom>
                <a:avLst/>
                <a:gdLst>
                  <a:gd name="connsiteX0" fmla="*/ 0 w 190500"/>
                  <a:gd name="connsiteY0" fmla="*/ 0 h 75197"/>
                  <a:gd name="connsiteX1" fmla="*/ 125329 w 190500"/>
                  <a:gd name="connsiteY1" fmla="*/ 25065 h 75197"/>
                  <a:gd name="connsiteX2" fmla="*/ 190500 w 190500"/>
                  <a:gd name="connsiteY2" fmla="*/ 75197 h 75197"/>
                </a:gdLst>
                <a:ahLst/>
                <a:cxnLst>
                  <a:cxn ang="0">
                    <a:pos x="connsiteX0" y="connsiteY0"/>
                  </a:cxn>
                  <a:cxn ang="0">
                    <a:pos x="connsiteX1" y="connsiteY1"/>
                  </a:cxn>
                  <a:cxn ang="0">
                    <a:pos x="connsiteX2" y="connsiteY2"/>
                  </a:cxn>
                </a:cxnLst>
                <a:rect l="l" t="t" r="r" b="b"/>
                <a:pathLst>
                  <a:path w="190500" h="75197">
                    <a:moveTo>
                      <a:pt x="0" y="0"/>
                    </a:moveTo>
                    <a:cubicBezTo>
                      <a:pt x="46789" y="6266"/>
                      <a:pt x="93579" y="12532"/>
                      <a:pt x="125329" y="25065"/>
                    </a:cubicBezTo>
                    <a:cubicBezTo>
                      <a:pt x="157079" y="37598"/>
                      <a:pt x="173789" y="56397"/>
                      <a:pt x="190500" y="75197"/>
                    </a:cubicBezTo>
                  </a:path>
                </a:pathLst>
              </a:custGeom>
              <a:grp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sp macro="" textlink="">
          <xdr:nvSpPr>
            <xdr:cNvPr id="48" name="フローチャート: 論理積ゲート 47"/>
            <xdr:cNvSpPr/>
          </xdr:nvSpPr>
          <xdr:spPr bwMode="auto">
            <a:xfrm rot="16200000">
              <a:off x="11746071" y="23933537"/>
              <a:ext cx="68051" cy="187151"/>
            </a:xfrm>
            <a:prstGeom prst="flowChartDelay">
              <a:avLst/>
            </a:prstGeom>
            <a:grp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grpSp>
    </xdr:grpSp>
    <xdr:clientData/>
  </xdr:twoCellAnchor>
  <xdr:twoCellAnchor>
    <xdr:from>
      <xdr:col>14</xdr:col>
      <xdr:colOff>391130</xdr:colOff>
      <xdr:row>111</xdr:row>
      <xdr:rowOff>84573</xdr:rowOff>
    </xdr:from>
    <xdr:to>
      <xdr:col>15</xdr:col>
      <xdr:colOff>231535</xdr:colOff>
      <xdr:row>113</xdr:row>
      <xdr:rowOff>26684</xdr:rowOff>
    </xdr:to>
    <xdr:grpSp>
      <xdr:nvGrpSpPr>
        <xdr:cNvPr id="36" name="グループ化 35"/>
        <xdr:cNvGrpSpPr/>
      </xdr:nvGrpSpPr>
      <xdr:grpSpPr>
        <a:xfrm>
          <a:off x="10097105" y="24449523"/>
          <a:ext cx="450005" cy="399311"/>
          <a:chOff x="6695851" y="24131886"/>
          <a:chExt cx="454147" cy="402209"/>
        </a:xfrm>
      </xdr:grpSpPr>
      <xdr:grpSp>
        <xdr:nvGrpSpPr>
          <xdr:cNvPr id="22" name="グループ化 21"/>
          <xdr:cNvGrpSpPr/>
        </xdr:nvGrpSpPr>
        <xdr:grpSpPr>
          <a:xfrm>
            <a:off x="6695851" y="24170883"/>
            <a:ext cx="132204" cy="231912"/>
            <a:chOff x="6684336" y="23777156"/>
            <a:chExt cx="132204" cy="228882"/>
          </a:xfrm>
        </xdr:grpSpPr>
        <xdr:sp macro="" textlink="">
          <xdr:nvSpPr>
            <xdr:cNvPr id="19" name="フローチャート: 磁気ディスク 18"/>
            <xdr:cNvSpPr/>
          </xdr:nvSpPr>
          <xdr:spPr bwMode="auto">
            <a:xfrm>
              <a:off x="6684336" y="23777156"/>
              <a:ext cx="132204" cy="228882"/>
            </a:xfrm>
            <a:prstGeom prst="flowChartMagneticDisk">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57" name="楕円 56"/>
            <xdr:cNvSpPr>
              <a:spLocks noChangeAspect="1"/>
            </xdr:cNvSpPr>
          </xdr:nvSpPr>
          <xdr:spPr bwMode="auto">
            <a:xfrm>
              <a:off x="6772260" y="23939780"/>
              <a:ext cx="7200" cy="7200"/>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60" name="楕円 59"/>
            <xdr:cNvSpPr>
              <a:spLocks noChangeAspect="1"/>
            </xdr:cNvSpPr>
          </xdr:nvSpPr>
          <xdr:spPr bwMode="auto">
            <a:xfrm>
              <a:off x="6736008" y="23918957"/>
              <a:ext cx="7200" cy="7200"/>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62" name="楕円 61"/>
            <xdr:cNvSpPr>
              <a:spLocks noChangeAspect="1"/>
            </xdr:cNvSpPr>
          </xdr:nvSpPr>
          <xdr:spPr bwMode="auto">
            <a:xfrm>
              <a:off x="6778121" y="23900913"/>
              <a:ext cx="7200" cy="7200"/>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nvGrpSpPr>
          <xdr:cNvPr id="63" name="グループ化 62"/>
          <xdr:cNvGrpSpPr/>
        </xdr:nvGrpSpPr>
        <xdr:grpSpPr>
          <a:xfrm>
            <a:off x="6869515" y="24302183"/>
            <a:ext cx="132204" cy="231912"/>
            <a:chOff x="6684336" y="23777156"/>
            <a:chExt cx="132204" cy="228882"/>
          </a:xfrm>
        </xdr:grpSpPr>
        <xdr:sp macro="" textlink="">
          <xdr:nvSpPr>
            <xdr:cNvPr id="66" name="フローチャート: 磁気ディスク 65"/>
            <xdr:cNvSpPr/>
          </xdr:nvSpPr>
          <xdr:spPr bwMode="auto">
            <a:xfrm>
              <a:off x="6684336" y="23777156"/>
              <a:ext cx="132204" cy="228882"/>
            </a:xfrm>
            <a:prstGeom prst="flowChartMagneticDisk">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68" name="楕円 67"/>
            <xdr:cNvSpPr>
              <a:spLocks noChangeAspect="1"/>
            </xdr:cNvSpPr>
          </xdr:nvSpPr>
          <xdr:spPr bwMode="auto">
            <a:xfrm>
              <a:off x="6772260" y="23939780"/>
              <a:ext cx="7200" cy="7200"/>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69" name="楕円 68"/>
            <xdr:cNvSpPr>
              <a:spLocks noChangeAspect="1"/>
            </xdr:cNvSpPr>
          </xdr:nvSpPr>
          <xdr:spPr bwMode="auto">
            <a:xfrm>
              <a:off x="6736008" y="23918957"/>
              <a:ext cx="7200" cy="7200"/>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70" name="楕円 69"/>
            <xdr:cNvSpPr>
              <a:spLocks noChangeAspect="1"/>
            </xdr:cNvSpPr>
          </xdr:nvSpPr>
          <xdr:spPr bwMode="auto">
            <a:xfrm>
              <a:off x="6778121" y="23900913"/>
              <a:ext cx="7200" cy="7200"/>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nvGrpSpPr>
          <xdr:cNvPr id="73" name="グループ化 72"/>
          <xdr:cNvGrpSpPr/>
        </xdr:nvGrpSpPr>
        <xdr:grpSpPr>
          <a:xfrm>
            <a:off x="7013552" y="24131886"/>
            <a:ext cx="136446" cy="231912"/>
            <a:chOff x="6684336" y="23777156"/>
            <a:chExt cx="132204" cy="228882"/>
          </a:xfrm>
        </xdr:grpSpPr>
        <xdr:sp macro="" textlink="">
          <xdr:nvSpPr>
            <xdr:cNvPr id="74" name="フローチャート: 磁気ディスク 73"/>
            <xdr:cNvSpPr/>
          </xdr:nvSpPr>
          <xdr:spPr bwMode="auto">
            <a:xfrm>
              <a:off x="6684336" y="23777156"/>
              <a:ext cx="132204" cy="228882"/>
            </a:xfrm>
            <a:prstGeom prst="flowChartMagneticDisk">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75" name="楕円 74"/>
            <xdr:cNvSpPr>
              <a:spLocks noChangeAspect="1"/>
            </xdr:cNvSpPr>
          </xdr:nvSpPr>
          <xdr:spPr bwMode="auto">
            <a:xfrm>
              <a:off x="6772260" y="23939780"/>
              <a:ext cx="7200" cy="7200"/>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76" name="楕円 75"/>
            <xdr:cNvSpPr>
              <a:spLocks noChangeAspect="1"/>
            </xdr:cNvSpPr>
          </xdr:nvSpPr>
          <xdr:spPr bwMode="auto">
            <a:xfrm>
              <a:off x="6736008" y="23918957"/>
              <a:ext cx="7200" cy="7200"/>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77" name="楕円 76"/>
            <xdr:cNvSpPr>
              <a:spLocks noChangeAspect="1"/>
            </xdr:cNvSpPr>
          </xdr:nvSpPr>
          <xdr:spPr bwMode="auto">
            <a:xfrm>
              <a:off x="6778121" y="23900913"/>
              <a:ext cx="7200" cy="7200"/>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grpSp>
    <xdr:clientData/>
  </xdr:twoCellAnchor>
  <xdr:twoCellAnchor>
    <xdr:from>
      <xdr:col>13</xdr:col>
      <xdr:colOff>73255</xdr:colOff>
      <xdr:row>107</xdr:row>
      <xdr:rowOff>162653</xdr:rowOff>
    </xdr:from>
    <xdr:to>
      <xdr:col>14</xdr:col>
      <xdr:colOff>24362</xdr:colOff>
      <xdr:row>111</xdr:row>
      <xdr:rowOff>81364</xdr:rowOff>
    </xdr:to>
    <xdr:grpSp>
      <xdr:nvGrpSpPr>
        <xdr:cNvPr id="30" name="グループ化 29"/>
        <xdr:cNvGrpSpPr/>
      </xdr:nvGrpSpPr>
      <xdr:grpSpPr>
        <a:xfrm>
          <a:off x="9169630" y="23613203"/>
          <a:ext cx="560707" cy="833111"/>
          <a:chOff x="2815773" y="22259192"/>
          <a:chExt cx="692170" cy="975216"/>
        </a:xfrm>
      </xdr:grpSpPr>
      <xdr:pic>
        <xdr:nvPicPr>
          <xdr:cNvPr id="28" name="図 27"/>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815773" y="22284192"/>
            <a:ext cx="212983" cy="629127"/>
          </a:xfrm>
          <a:prstGeom prst="rect">
            <a:avLst/>
          </a:prstGeom>
        </xdr:spPr>
      </xdr:pic>
      <xdr:pic>
        <xdr:nvPicPr>
          <xdr:cNvPr id="78" name="図 77"/>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050155" y="22605282"/>
            <a:ext cx="216000" cy="629126"/>
          </a:xfrm>
          <a:prstGeom prst="rect">
            <a:avLst/>
          </a:prstGeom>
        </xdr:spPr>
      </xdr:pic>
      <xdr:pic>
        <xdr:nvPicPr>
          <xdr:cNvPr id="79" name="図 78"/>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291943" y="22259192"/>
            <a:ext cx="216000" cy="624816"/>
          </a:xfrm>
          <a:prstGeom prst="rect">
            <a:avLst/>
          </a:prstGeom>
        </xdr:spPr>
      </xdr:pic>
    </xdr:grpSp>
    <xdr:clientData/>
  </xdr:twoCellAnchor>
  <xdr:twoCellAnchor>
    <xdr:from>
      <xdr:col>14</xdr:col>
      <xdr:colOff>210476</xdr:colOff>
      <xdr:row>105</xdr:row>
      <xdr:rowOff>228012</xdr:rowOff>
    </xdr:from>
    <xdr:to>
      <xdr:col>15</xdr:col>
      <xdr:colOff>505239</xdr:colOff>
      <xdr:row>108</xdr:row>
      <xdr:rowOff>190499</xdr:rowOff>
    </xdr:to>
    <xdr:grpSp>
      <xdr:nvGrpSpPr>
        <xdr:cNvPr id="32" name="グループ化 31"/>
        <xdr:cNvGrpSpPr/>
      </xdr:nvGrpSpPr>
      <xdr:grpSpPr>
        <a:xfrm>
          <a:off x="9916451" y="23221362"/>
          <a:ext cx="904363" cy="648287"/>
          <a:chOff x="4202205" y="22400558"/>
          <a:chExt cx="983820" cy="642972"/>
        </a:xfrm>
      </xdr:grpSpPr>
      <xdr:pic>
        <xdr:nvPicPr>
          <xdr:cNvPr id="53" name="図 52"/>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rot="20427786">
            <a:off x="4383949" y="22676737"/>
            <a:ext cx="504000" cy="366793"/>
          </a:xfrm>
          <a:prstGeom prst="rect">
            <a:avLst/>
          </a:prstGeom>
        </xdr:spPr>
      </xdr:pic>
      <xdr:pic>
        <xdr:nvPicPr>
          <xdr:cNvPr id="80" name="図 79"/>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rot="20427786">
            <a:off x="4202205" y="22400558"/>
            <a:ext cx="504000" cy="366793"/>
          </a:xfrm>
          <a:prstGeom prst="rect">
            <a:avLst/>
          </a:prstGeom>
        </xdr:spPr>
      </xdr:pic>
      <xdr:pic>
        <xdr:nvPicPr>
          <xdr:cNvPr id="81" name="図 80"/>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rot="20427786">
            <a:off x="4682025" y="22459343"/>
            <a:ext cx="504000" cy="366793"/>
          </a:xfrm>
          <a:prstGeom prst="rect">
            <a:avLst/>
          </a:prstGeom>
        </xdr:spPr>
      </xdr:pic>
    </xdr:grpSp>
    <xdr:clientData/>
  </xdr:twoCellAnchor>
  <xdr:twoCellAnchor editAs="oneCell">
    <xdr:from>
      <xdr:col>16</xdr:col>
      <xdr:colOff>129722</xdr:colOff>
      <xdr:row>108</xdr:row>
      <xdr:rowOff>17437</xdr:rowOff>
    </xdr:from>
    <xdr:to>
      <xdr:col>16</xdr:col>
      <xdr:colOff>528781</xdr:colOff>
      <xdr:row>109</xdr:row>
      <xdr:rowOff>124239</xdr:rowOff>
    </xdr:to>
    <xdr:pic>
      <xdr:nvPicPr>
        <xdr:cNvPr id="38" name="図 3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095896" y="23697415"/>
          <a:ext cx="399059" cy="338715"/>
        </a:xfrm>
        <a:prstGeom prst="rect">
          <a:avLst/>
        </a:prstGeom>
      </xdr:spPr>
    </xdr:pic>
    <xdr:clientData/>
  </xdr:twoCellAnchor>
  <xdr:twoCellAnchor editAs="oneCell">
    <xdr:from>
      <xdr:col>11</xdr:col>
      <xdr:colOff>477078</xdr:colOff>
      <xdr:row>105</xdr:row>
      <xdr:rowOff>187601</xdr:rowOff>
    </xdr:from>
    <xdr:to>
      <xdr:col>12</xdr:col>
      <xdr:colOff>426140</xdr:colOff>
      <xdr:row>108</xdr:row>
      <xdr:rowOff>68746</xdr:rowOff>
    </xdr:to>
    <xdr:pic>
      <xdr:nvPicPr>
        <xdr:cNvPr id="39" name="図 38"/>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237882" y="22061971"/>
          <a:ext cx="561975" cy="576884"/>
        </a:xfrm>
        <a:prstGeom prst="rect">
          <a:avLst/>
        </a:prstGeom>
      </xdr:spPr>
    </xdr:pic>
    <xdr:clientData/>
  </xdr:twoCellAnchor>
  <xdr:twoCellAnchor>
    <xdr:from>
      <xdr:col>10</xdr:col>
      <xdr:colOff>252676</xdr:colOff>
      <xdr:row>105</xdr:row>
      <xdr:rowOff>60464</xdr:rowOff>
    </xdr:from>
    <xdr:to>
      <xdr:col>11</xdr:col>
      <xdr:colOff>85309</xdr:colOff>
      <xdr:row>106</xdr:row>
      <xdr:rowOff>169380</xdr:rowOff>
    </xdr:to>
    <xdr:grpSp>
      <xdr:nvGrpSpPr>
        <xdr:cNvPr id="137" name="グループ化 136"/>
        <xdr:cNvGrpSpPr/>
      </xdr:nvGrpSpPr>
      <xdr:grpSpPr>
        <a:xfrm rot="164210">
          <a:off x="7520251" y="23053814"/>
          <a:ext cx="442233" cy="337516"/>
          <a:chOff x="3548742" y="22758564"/>
          <a:chExt cx="325039" cy="231793"/>
        </a:xfrm>
      </xdr:grpSpPr>
      <xdr:grpSp>
        <xdr:nvGrpSpPr>
          <xdr:cNvPr id="132" name="グループ化 131"/>
          <xdr:cNvGrpSpPr/>
        </xdr:nvGrpSpPr>
        <xdr:grpSpPr>
          <a:xfrm>
            <a:off x="3616400" y="22758564"/>
            <a:ext cx="196159" cy="169612"/>
            <a:chOff x="3172227" y="23282298"/>
            <a:chExt cx="304796" cy="143664"/>
          </a:xfrm>
        </xdr:grpSpPr>
        <xdr:sp macro="" textlink="">
          <xdr:nvSpPr>
            <xdr:cNvPr id="40" name="楕円 39"/>
            <xdr:cNvSpPr/>
          </xdr:nvSpPr>
          <xdr:spPr bwMode="auto">
            <a:xfrm>
              <a:off x="3292386" y="23397063"/>
              <a:ext cx="48358" cy="27432"/>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27" name="楕円 126"/>
            <xdr:cNvSpPr/>
          </xdr:nvSpPr>
          <xdr:spPr bwMode="auto">
            <a:xfrm>
              <a:off x="3172227" y="23398530"/>
              <a:ext cx="48358" cy="27432"/>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28" name="楕円 127"/>
            <xdr:cNvSpPr/>
          </xdr:nvSpPr>
          <xdr:spPr bwMode="auto">
            <a:xfrm>
              <a:off x="3428665" y="23398529"/>
              <a:ext cx="48358" cy="27432"/>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29" name="楕円 128"/>
            <xdr:cNvSpPr/>
          </xdr:nvSpPr>
          <xdr:spPr bwMode="auto">
            <a:xfrm>
              <a:off x="3223516" y="23348241"/>
              <a:ext cx="48358" cy="27432"/>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30" name="楕円 129"/>
            <xdr:cNvSpPr/>
          </xdr:nvSpPr>
          <xdr:spPr bwMode="auto">
            <a:xfrm>
              <a:off x="3348075" y="23348241"/>
              <a:ext cx="48358" cy="27432"/>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31" name="楕円 130"/>
            <xdr:cNvSpPr/>
          </xdr:nvSpPr>
          <xdr:spPr bwMode="auto">
            <a:xfrm>
              <a:off x="3289452" y="23282298"/>
              <a:ext cx="48358" cy="27432"/>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sp macro="" textlink="">
        <xdr:nvSpPr>
          <xdr:cNvPr id="133" name="楕円 132"/>
          <xdr:cNvSpPr/>
        </xdr:nvSpPr>
        <xdr:spPr bwMode="auto">
          <a:xfrm>
            <a:off x="3842659" y="22947085"/>
            <a:ext cx="31122" cy="32387"/>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34" name="楕円 133"/>
          <xdr:cNvSpPr/>
        </xdr:nvSpPr>
        <xdr:spPr bwMode="auto">
          <a:xfrm>
            <a:off x="3739247" y="22952527"/>
            <a:ext cx="31122" cy="32387"/>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35" name="楕円 134"/>
          <xdr:cNvSpPr/>
        </xdr:nvSpPr>
        <xdr:spPr bwMode="auto">
          <a:xfrm>
            <a:off x="3641273" y="22957970"/>
            <a:ext cx="31122" cy="32387"/>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36" name="楕円 135"/>
          <xdr:cNvSpPr/>
        </xdr:nvSpPr>
        <xdr:spPr bwMode="auto">
          <a:xfrm>
            <a:off x="3548742" y="22957970"/>
            <a:ext cx="31122" cy="32387"/>
          </a:xfrm>
          <a:prstGeom prst="ellipse">
            <a:avLst/>
          </a:prstGeom>
          <a:solidFill>
            <a:schemeClr val="tx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12</xdr:col>
      <xdr:colOff>30292</xdr:colOff>
      <xdr:row>110</xdr:row>
      <xdr:rowOff>90162</xdr:rowOff>
    </xdr:from>
    <xdr:to>
      <xdr:col>12</xdr:col>
      <xdr:colOff>395200</xdr:colOff>
      <xdr:row>112</xdr:row>
      <xdr:rowOff>134428</xdr:rowOff>
    </xdr:to>
    <xdr:grpSp>
      <xdr:nvGrpSpPr>
        <xdr:cNvPr id="157" name="グループ化 156"/>
        <xdr:cNvGrpSpPr/>
      </xdr:nvGrpSpPr>
      <xdr:grpSpPr>
        <a:xfrm>
          <a:off x="8517067" y="24226512"/>
          <a:ext cx="364908" cy="501466"/>
          <a:chOff x="7948465" y="22917032"/>
          <a:chExt cx="364908" cy="508092"/>
        </a:xfrm>
      </xdr:grpSpPr>
      <xdr:grpSp>
        <xdr:nvGrpSpPr>
          <xdr:cNvPr id="145" name="グループ化 144"/>
          <xdr:cNvGrpSpPr/>
        </xdr:nvGrpSpPr>
        <xdr:grpSpPr>
          <a:xfrm>
            <a:off x="8110868" y="22917032"/>
            <a:ext cx="202505" cy="299609"/>
            <a:chOff x="4392706" y="23902147"/>
            <a:chExt cx="316566" cy="420221"/>
          </a:xfrm>
        </xdr:grpSpPr>
        <xdr:sp macro="" textlink="">
          <xdr:nvSpPr>
            <xdr:cNvPr id="142" name="メモ 141"/>
            <xdr:cNvSpPr/>
          </xdr:nvSpPr>
          <xdr:spPr bwMode="auto">
            <a:xfrm>
              <a:off x="4392706" y="23902147"/>
              <a:ext cx="316566" cy="420221"/>
            </a:xfrm>
            <a:prstGeom prst="foldedCorner">
              <a:avLst>
                <a:gd name="adj" fmla="val 21977"/>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pic>
          <xdr:nvPicPr>
            <xdr:cNvPr id="144" name="図 143"/>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444764" y="23958177"/>
              <a:ext cx="217556" cy="302559"/>
            </a:xfrm>
            <a:prstGeom prst="rect">
              <a:avLst/>
            </a:prstGeom>
          </xdr:spPr>
        </xdr:pic>
      </xdr:grpSp>
      <xdr:grpSp>
        <xdr:nvGrpSpPr>
          <xdr:cNvPr id="149" name="グループ化 148"/>
          <xdr:cNvGrpSpPr/>
        </xdr:nvGrpSpPr>
        <xdr:grpSpPr>
          <a:xfrm>
            <a:off x="7948465" y="23125515"/>
            <a:ext cx="202505" cy="299609"/>
            <a:chOff x="4392706" y="23902147"/>
            <a:chExt cx="316566" cy="420221"/>
          </a:xfrm>
        </xdr:grpSpPr>
        <xdr:sp macro="" textlink="">
          <xdr:nvSpPr>
            <xdr:cNvPr id="150" name="メモ 149"/>
            <xdr:cNvSpPr/>
          </xdr:nvSpPr>
          <xdr:spPr bwMode="auto">
            <a:xfrm>
              <a:off x="4392706" y="23902147"/>
              <a:ext cx="316566" cy="420221"/>
            </a:xfrm>
            <a:prstGeom prst="foldedCorner">
              <a:avLst>
                <a:gd name="adj" fmla="val 21977"/>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pic>
          <xdr:nvPicPr>
            <xdr:cNvPr id="151" name="図 150"/>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4444764" y="23958177"/>
              <a:ext cx="217556" cy="302559"/>
            </a:xfrm>
            <a:prstGeom prst="rect">
              <a:avLst/>
            </a:prstGeom>
          </xdr:spPr>
        </xdr:pic>
      </xdr:grpSp>
    </xdr:grpSp>
    <xdr:clientData/>
  </xdr:twoCellAnchor>
  <xdr:twoCellAnchor>
    <xdr:from>
      <xdr:col>10</xdr:col>
      <xdr:colOff>298173</xdr:colOff>
      <xdr:row>112</xdr:row>
      <xdr:rowOff>0</xdr:rowOff>
    </xdr:from>
    <xdr:to>
      <xdr:col>11</xdr:col>
      <xdr:colOff>190499</xdr:colOff>
      <xdr:row>113</xdr:row>
      <xdr:rowOff>157369</xdr:rowOff>
    </xdr:to>
    <xdr:sp macro="" textlink="">
      <xdr:nvSpPr>
        <xdr:cNvPr id="155" name="横巻き 154"/>
        <xdr:cNvSpPr/>
      </xdr:nvSpPr>
      <xdr:spPr bwMode="auto">
        <a:xfrm>
          <a:off x="7446064" y="23497761"/>
          <a:ext cx="505239" cy="389282"/>
        </a:xfrm>
        <a:prstGeom prst="horizontalScroll">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16</xdr:col>
      <xdr:colOff>115957</xdr:colOff>
      <xdr:row>110</xdr:row>
      <xdr:rowOff>24848</xdr:rowOff>
    </xdr:from>
    <xdr:to>
      <xdr:col>16</xdr:col>
      <xdr:colOff>538369</xdr:colOff>
      <xdr:row>111</xdr:row>
      <xdr:rowOff>215347</xdr:rowOff>
    </xdr:to>
    <xdr:pic>
      <xdr:nvPicPr>
        <xdr:cNvPr id="156" name="図 155"/>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082131" y="24168652"/>
          <a:ext cx="422412" cy="422412"/>
        </a:xfrm>
        <a:prstGeom prst="rect">
          <a:avLst/>
        </a:prstGeom>
      </xdr:spPr>
    </xdr:pic>
    <xdr:clientData/>
  </xdr:twoCellAnchor>
  <xdr:twoCellAnchor>
    <xdr:from>
      <xdr:col>12</xdr:col>
      <xdr:colOff>381000</xdr:colOff>
      <xdr:row>108</xdr:row>
      <xdr:rowOff>8282</xdr:rowOff>
    </xdr:from>
    <xdr:to>
      <xdr:col>13</xdr:col>
      <xdr:colOff>74543</xdr:colOff>
      <xdr:row>108</xdr:row>
      <xdr:rowOff>173935</xdr:rowOff>
    </xdr:to>
    <xdr:cxnSp macro="">
      <xdr:nvCxnSpPr>
        <xdr:cNvPr id="159" name="直線コネクタ 158"/>
        <xdr:cNvCxnSpPr/>
      </xdr:nvCxnSpPr>
      <xdr:spPr bwMode="auto">
        <a:xfrm>
          <a:off x="8754717" y="22578391"/>
          <a:ext cx="306456" cy="165653"/>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248479</xdr:colOff>
      <xdr:row>106</xdr:row>
      <xdr:rowOff>140804</xdr:rowOff>
    </xdr:from>
    <xdr:to>
      <xdr:col>11</xdr:col>
      <xdr:colOff>554935</xdr:colOff>
      <xdr:row>107</xdr:row>
      <xdr:rowOff>74544</xdr:rowOff>
    </xdr:to>
    <xdr:cxnSp macro="">
      <xdr:nvCxnSpPr>
        <xdr:cNvPr id="161" name="直線コネクタ 160"/>
        <xdr:cNvCxnSpPr/>
      </xdr:nvCxnSpPr>
      <xdr:spPr bwMode="auto">
        <a:xfrm>
          <a:off x="8009283" y="22247087"/>
          <a:ext cx="306456" cy="165653"/>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240195</xdr:colOff>
      <xdr:row>107</xdr:row>
      <xdr:rowOff>198783</xdr:rowOff>
    </xdr:from>
    <xdr:to>
      <xdr:col>11</xdr:col>
      <xdr:colOff>530087</xdr:colOff>
      <xdr:row>108</xdr:row>
      <xdr:rowOff>91109</xdr:rowOff>
    </xdr:to>
    <xdr:cxnSp macro="">
      <xdr:nvCxnSpPr>
        <xdr:cNvPr id="162" name="直線コネクタ 161"/>
        <xdr:cNvCxnSpPr/>
      </xdr:nvCxnSpPr>
      <xdr:spPr bwMode="auto">
        <a:xfrm flipV="1">
          <a:off x="8000999" y="22536979"/>
          <a:ext cx="289892" cy="124239"/>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265044</xdr:colOff>
      <xdr:row>111</xdr:row>
      <xdr:rowOff>215347</xdr:rowOff>
    </xdr:from>
    <xdr:to>
      <xdr:col>11</xdr:col>
      <xdr:colOff>554936</xdr:colOff>
      <xdr:row>112</xdr:row>
      <xdr:rowOff>149086</xdr:rowOff>
    </xdr:to>
    <xdr:cxnSp macro="">
      <xdr:nvCxnSpPr>
        <xdr:cNvPr id="164" name="直線コネクタ 163"/>
        <xdr:cNvCxnSpPr/>
      </xdr:nvCxnSpPr>
      <xdr:spPr bwMode="auto">
        <a:xfrm flipV="1">
          <a:off x="8025848" y="23481195"/>
          <a:ext cx="289892" cy="165652"/>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480391</xdr:colOff>
      <xdr:row>110</xdr:row>
      <xdr:rowOff>157370</xdr:rowOff>
    </xdr:from>
    <xdr:to>
      <xdr:col>13</xdr:col>
      <xdr:colOff>157370</xdr:colOff>
      <xdr:row>111</xdr:row>
      <xdr:rowOff>91109</xdr:rowOff>
    </xdr:to>
    <xdr:cxnSp macro="">
      <xdr:nvCxnSpPr>
        <xdr:cNvPr id="166" name="直線コネクタ 165"/>
        <xdr:cNvCxnSpPr/>
      </xdr:nvCxnSpPr>
      <xdr:spPr bwMode="auto">
        <a:xfrm flipV="1">
          <a:off x="8854108" y="23191305"/>
          <a:ext cx="289892" cy="165652"/>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11</xdr:col>
      <xdr:colOff>298174</xdr:colOff>
      <xdr:row>110</xdr:row>
      <xdr:rowOff>16565</xdr:rowOff>
    </xdr:from>
    <xdr:to>
      <xdr:col>11</xdr:col>
      <xdr:colOff>604630</xdr:colOff>
      <xdr:row>110</xdr:row>
      <xdr:rowOff>182218</xdr:rowOff>
    </xdr:to>
    <xdr:cxnSp macro="">
      <xdr:nvCxnSpPr>
        <xdr:cNvPr id="167" name="直線コネクタ 166"/>
        <xdr:cNvCxnSpPr/>
      </xdr:nvCxnSpPr>
      <xdr:spPr bwMode="auto">
        <a:xfrm>
          <a:off x="8058978" y="23050500"/>
          <a:ext cx="306456" cy="165653"/>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314740</xdr:colOff>
      <xdr:row>106</xdr:row>
      <xdr:rowOff>74544</xdr:rowOff>
    </xdr:from>
    <xdr:to>
      <xdr:col>13</xdr:col>
      <xdr:colOff>323023</xdr:colOff>
      <xdr:row>107</xdr:row>
      <xdr:rowOff>173935</xdr:rowOff>
    </xdr:to>
    <xdr:cxnSp macro="">
      <xdr:nvCxnSpPr>
        <xdr:cNvPr id="168" name="直線コネクタ 167"/>
        <xdr:cNvCxnSpPr/>
      </xdr:nvCxnSpPr>
      <xdr:spPr bwMode="auto">
        <a:xfrm>
          <a:off x="9301370" y="22180827"/>
          <a:ext cx="8283" cy="331304"/>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13</xdr:col>
      <xdr:colOff>356152</xdr:colOff>
      <xdr:row>111</xdr:row>
      <xdr:rowOff>215348</xdr:rowOff>
    </xdr:from>
    <xdr:to>
      <xdr:col>13</xdr:col>
      <xdr:colOff>364435</xdr:colOff>
      <xdr:row>113</xdr:row>
      <xdr:rowOff>82826</xdr:rowOff>
    </xdr:to>
    <xdr:cxnSp macro="">
      <xdr:nvCxnSpPr>
        <xdr:cNvPr id="170" name="直線コネクタ 169"/>
        <xdr:cNvCxnSpPr/>
      </xdr:nvCxnSpPr>
      <xdr:spPr bwMode="auto">
        <a:xfrm>
          <a:off x="9342782" y="23481196"/>
          <a:ext cx="8283" cy="331304"/>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16566</xdr:colOff>
      <xdr:row>110</xdr:row>
      <xdr:rowOff>140804</xdr:rowOff>
    </xdr:from>
    <xdr:to>
      <xdr:col>14</xdr:col>
      <xdr:colOff>306458</xdr:colOff>
      <xdr:row>111</xdr:row>
      <xdr:rowOff>74543</xdr:rowOff>
    </xdr:to>
    <xdr:cxnSp macro="">
      <xdr:nvCxnSpPr>
        <xdr:cNvPr id="171" name="直線コネクタ 170"/>
        <xdr:cNvCxnSpPr/>
      </xdr:nvCxnSpPr>
      <xdr:spPr bwMode="auto">
        <a:xfrm flipH="1" flipV="1">
          <a:off x="9616109" y="23174739"/>
          <a:ext cx="289892" cy="165652"/>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53107</xdr:colOff>
      <xdr:row>108</xdr:row>
      <xdr:rowOff>4382</xdr:rowOff>
    </xdr:from>
    <xdr:to>
      <xdr:col>14</xdr:col>
      <xdr:colOff>359563</xdr:colOff>
      <xdr:row>108</xdr:row>
      <xdr:rowOff>170035</xdr:rowOff>
    </xdr:to>
    <xdr:cxnSp macro="">
      <xdr:nvCxnSpPr>
        <xdr:cNvPr id="172" name="直線コネクタ 171"/>
        <xdr:cNvCxnSpPr/>
      </xdr:nvCxnSpPr>
      <xdr:spPr bwMode="auto">
        <a:xfrm flipH="1">
          <a:off x="9652650" y="22574491"/>
          <a:ext cx="306456" cy="165653"/>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463826</xdr:colOff>
      <xdr:row>106</xdr:row>
      <xdr:rowOff>33131</xdr:rowOff>
    </xdr:from>
    <xdr:to>
      <xdr:col>16</xdr:col>
      <xdr:colOff>107673</xdr:colOff>
      <xdr:row>106</xdr:row>
      <xdr:rowOff>190502</xdr:rowOff>
    </xdr:to>
    <xdr:cxnSp macro="">
      <xdr:nvCxnSpPr>
        <xdr:cNvPr id="173" name="直線コネクタ 172"/>
        <xdr:cNvCxnSpPr/>
      </xdr:nvCxnSpPr>
      <xdr:spPr bwMode="auto">
        <a:xfrm flipH="1">
          <a:off x="10676283" y="22139414"/>
          <a:ext cx="256760" cy="157371"/>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273326</xdr:colOff>
      <xdr:row>108</xdr:row>
      <xdr:rowOff>82826</xdr:rowOff>
    </xdr:from>
    <xdr:to>
      <xdr:col>15</xdr:col>
      <xdr:colOff>563218</xdr:colOff>
      <xdr:row>109</xdr:row>
      <xdr:rowOff>16565</xdr:rowOff>
    </xdr:to>
    <xdr:cxnSp macro="">
      <xdr:nvCxnSpPr>
        <xdr:cNvPr id="175" name="直線コネクタ 174"/>
        <xdr:cNvCxnSpPr/>
      </xdr:nvCxnSpPr>
      <xdr:spPr bwMode="auto">
        <a:xfrm flipH="1" flipV="1">
          <a:off x="10485783" y="22652935"/>
          <a:ext cx="289892" cy="165652"/>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380999</xdr:colOff>
      <xdr:row>111</xdr:row>
      <xdr:rowOff>33131</xdr:rowOff>
    </xdr:from>
    <xdr:to>
      <xdr:col>16</xdr:col>
      <xdr:colOff>24846</xdr:colOff>
      <xdr:row>111</xdr:row>
      <xdr:rowOff>190502</xdr:rowOff>
    </xdr:to>
    <xdr:cxnSp macro="">
      <xdr:nvCxnSpPr>
        <xdr:cNvPr id="176" name="直線コネクタ 175"/>
        <xdr:cNvCxnSpPr/>
      </xdr:nvCxnSpPr>
      <xdr:spPr bwMode="auto">
        <a:xfrm flipH="1">
          <a:off x="10593456" y="23298979"/>
          <a:ext cx="256760" cy="157371"/>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15</xdr:col>
      <xdr:colOff>314739</xdr:colOff>
      <xdr:row>112</xdr:row>
      <xdr:rowOff>149087</xdr:rowOff>
    </xdr:from>
    <xdr:to>
      <xdr:col>15</xdr:col>
      <xdr:colOff>604631</xdr:colOff>
      <xdr:row>113</xdr:row>
      <xdr:rowOff>82826</xdr:rowOff>
    </xdr:to>
    <xdr:cxnSp macro="">
      <xdr:nvCxnSpPr>
        <xdr:cNvPr id="177" name="直線コネクタ 176"/>
        <xdr:cNvCxnSpPr/>
      </xdr:nvCxnSpPr>
      <xdr:spPr bwMode="auto">
        <a:xfrm flipH="1" flipV="1">
          <a:off x="10527196" y="23646848"/>
          <a:ext cx="289892" cy="165652"/>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10</xdr:col>
      <xdr:colOff>74544</xdr:colOff>
      <xdr:row>108</xdr:row>
      <xdr:rowOff>24846</xdr:rowOff>
    </xdr:from>
    <xdr:to>
      <xdr:col>11</xdr:col>
      <xdr:colOff>298175</xdr:colOff>
      <xdr:row>109</xdr:row>
      <xdr:rowOff>99390</xdr:rowOff>
    </xdr:to>
    <xdr:sp macro="" textlink="">
      <xdr:nvSpPr>
        <xdr:cNvPr id="178" name="テキスト ボックス 177"/>
        <xdr:cNvSpPr txBox="1"/>
      </xdr:nvSpPr>
      <xdr:spPr>
        <a:xfrm>
          <a:off x="7222435" y="22594955"/>
          <a:ext cx="836544"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10</xdr:col>
      <xdr:colOff>91109</xdr:colOff>
      <xdr:row>109</xdr:row>
      <xdr:rowOff>157370</xdr:rowOff>
    </xdr:from>
    <xdr:to>
      <xdr:col>11</xdr:col>
      <xdr:colOff>314740</xdr:colOff>
      <xdr:row>111</xdr:row>
      <xdr:rowOff>1</xdr:rowOff>
    </xdr:to>
    <xdr:sp macro="" textlink="">
      <xdr:nvSpPr>
        <xdr:cNvPr id="179" name="テキスト ボックス 178"/>
        <xdr:cNvSpPr txBox="1"/>
      </xdr:nvSpPr>
      <xdr:spPr>
        <a:xfrm>
          <a:off x="7239000" y="22959392"/>
          <a:ext cx="836544"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16</xdr:col>
      <xdr:colOff>33129</xdr:colOff>
      <xdr:row>113</xdr:row>
      <xdr:rowOff>24849</xdr:rowOff>
    </xdr:from>
    <xdr:to>
      <xdr:col>17</xdr:col>
      <xdr:colOff>256760</xdr:colOff>
      <xdr:row>114</xdr:row>
      <xdr:rowOff>99393</xdr:rowOff>
    </xdr:to>
    <xdr:sp macro="" textlink="">
      <xdr:nvSpPr>
        <xdr:cNvPr id="180" name="テキスト ボックス 179"/>
        <xdr:cNvSpPr txBox="1"/>
      </xdr:nvSpPr>
      <xdr:spPr>
        <a:xfrm>
          <a:off x="10858499" y="23754523"/>
          <a:ext cx="836544" cy="306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0</xdr:col>
      <xdr:colOff>389283</xdr:colOff>
      <xdr:row>42</xdr:row>
      <xdr:rowOff>115955</xdr:rowOff>
    </xdr:from>
    <xdr:to>
      <xdr:col>18</xdr:col>
      <xdr:colOff>480391</xdr:colOff>
      <xdr:row>56</xdr:row>
      <xdr:rowOff>115957</xdr:rowOff>
    </xdr:to>
    <xdr:sp macro="" textlink="">
      <xdr:nvSpPr>
        <xdr:cNvPr id="181" name="角丸四角形 180"/>
        <xdr:cNvSpPr/>
      </xdr:nvSpPr>
      <xdr:spPr bwMode="auto">
        <a:xfrm>
          <a:off x="389283" y="9168846"/>
          <a:ext cx="12283108" cy="3031437"/>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604637</xdr:colOff>
      <xdr:row>43</xdr:row>
      <xdr:rowOff>49696</xdr:rowOff>
    </xdr:from>
    <xdr:to>
      <xdr:col>7</xdr:col>
      <xdr:colOff>604637</xdr:colOff>
      <xdr:row>55</xdr:row>
      <xdr:rowOff>190499</xdr:rowOff>
    </xdr:to>
    <xdr:cxnSp macro="">
      <xdr:nvCxnSpPr>
        <xdr:cNvPr id="183" name="直線コネクタ 182"/>
        <xdr:cNvCxnSpPr/>
      </xdr:nvCxnSpPr>
      <xdr:spPr bwMode="auto">
        <a:xfrm>
          <a:off x="6236811" y="9367631"/>
          <a:ext cx="0" cy="267528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435250</xdr:colOff>
      <xdr:row>66</xdr:row>
      <xdr:rowOff>41412</xdr:rowOff>
    </xdr:from>
    <xdr:to>
      <xdr:col>5</xdr:col>
      <xdr:colOff>269599</xdr:colOff>
      <xdr:row>66</xdr:row>
      <xdr:rowOff>190499</xdr:rowOff>
    </xdr:to>
    <xdr:sp macro="" textlink="">
      <xdr:nvSpPr>
        <xdr:cNvPr id="186" name="右矢印 185"/>
        <xdr:cNvSpPr/>
      </xdr:nvSpPr>
      <xdr:spPr bwMode="auto">
        <a:xfrm>
          <a:off x="3540400" y="14071737"/>
          <a:ext cx="443949" cy="149087"/>
        </a:xfrm>
        <a:prstGeom prst="rightArrow">
          <a:avLst/>
        </a:prstGeom>
        <a:ln/>
        <a:extLst/>
      </xdr:spPr>
      <xdr:style>
        <a:lnRef idx="1">
          <a:schemeClr val="dk1"/>
        </a:lnRef>
        <a:fillRef idx="3">
          <a:schemeClr val="dk1"/>
        </a:fillRef>
        <a:effectRef idx="2">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430695</xdr:colOff>
      <xdr:row>81</xdr:row>
      <xdr:rowOff>33130</xdr:rowOff>
    </xdr:from>
    <xdr:to>
      <xdr:col>5</xdr:col>
      <xdr:colOff>265044</xdr:colOff>
      <xdr:row>81</xdr:row>
      <xdr:rowOff>182217</xdr:rowOff>
    </xdr:to>
    <xdr:sp macro="" textlink="">
      <xdr:nvSpPr>
        <xdr:cNvPr id="187" name="右矢印 186"/>
        <xdr:cNvSpPr/>
      </xdr:nvSpPr>
      <xdr:spPr bwMode="auto">
        <a:xfrm>
          <a:off x="3404152" y="17542565"/>
          <a:ext cx="447262" cy="149087"/>
        </a:xfrm>
        <a:prstGeom prst="rightArrow">
          <a:avLst/>
        </a:prstGeom>
        <a:ln/>
        <a:extLst/>
      </xdr:spPr>
      <xdr:style>
        <a:lnRef idx="1">
          <a:schemeClr val="dk1"/>
        </a:lnRef>
        <a:fillRef idx="3">
          <a:schemeClr val="dk1"/>
        </a:fillRef>
        <a:effectRef idx="2">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944217</xdr:colOff>
      <xdr:row>97</xdr:row>
      <xdr:rowOff>74544</xdr:rowOff>
    </xdr:from>
    <xdr:to>
      <xdr:col>6</xdr:col>
      <xdr:colOff>1391479</xdr:colOff>
      <xdr:row>97</xdr:row>
      <xdr:rowOff>223631</xdr:rowOff>
    </xdr:to>
    <xdr:sp macro="" textlink="">
      <xdr:nvSpPr>
        <xdr:cNvPr id="188" name="右矢印 187"/>
        <xdr:cNvSpPr/>
      </xdr:nvSpPr>
      <xdr:spPr bwMode="auto">
        <a:xfrm>
          <a:off x="4994413" y="21294587"/>
          <a:ext cx="447262" cy="149087"/>
        </a:xfrm>
        <a:prstGeom prst="rightArrow">
          <a:avLst/>
        </a:prstGeom>
        <a:ln/>
        <a:extLst/>
      </xdr:spPr>
      <xdr:style>
        <a:lnRef idx="1">
          <a:schemeClr val="dk1"/>
        </a:lnRef>
        <a:fillRef idx="3">
          <a:schemeClr val="dk1"/>
        </a:fillRef>
        <a:effectRef idx="2">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438979</xdr:colOff>
      <xdr:row>117</xdr:row>
      <xdr:rowOff>41413</xdr:rowOff>
    </xdr:from>
    <xdr:to>
      <xdr:col>4</xdr:col>
      <xdr:colOff>273327</xdr:colOff>
      <xdr:row>117</xdr:row>
      <xdr:rowOff>190500</xdr:rowOff>
    </xdr:to>
    <xdr:sp macro="" textlink="">
      <xdr:nvSpPr>
        <xdr:cNvPr id="189" name="右矢印 188"/>
        <xdr:cNvSpPr/>
      </xdr:nvSpPr>
      <xdr:spPr bwMode="auto">
        <a:xfrm>
          <a:off x="2799522" y="25676087"/>
          <a:ext cx="447262" cy="149087"/>
        </a:xfrm>
        <a:prstGeom prst="rightArrow">
          <a:avLst/>
        </a:prstGeom>
        <a:ln/>
        <a:extLst/>
      </xdr:spPr>
      <xdr:style>
        <a:lnRef idx="1">
          <a:schemeClr val="dk1"/>
        </a:lnRef>
        <a:fillRef idx="3">
          <a:schemeClr val="dk1"/>
        </a:fillRef>
        <a:effectRef idx="2">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256761</xdr:colOff>
      <xdr:row>143</xdr:row>
      <xdr:rowOff>41413</xdr:rowOff>
    </xdr:from>
    <xdr:to>
      <xdr:col>9</xdr:col>
      <xdr:colOff>339588</xdr:colOff>
      <xdr:row>143</xdr:row>
      <xdr:rowOff>190500</xdr:rowOff>
    </xdr:to>
    <xdr:sp macro="" textlink="">
      <xdr:nvSpPr>
        <xdr:cNvPr id="190" name="右矢印 189"/>
        <xdr:cNvSpPr/>
      </xdr:nvSpPr>
      <xdr:spPr bwMode="auto">
        <a:xfrm>
          <a:off x="6427304" y="31250283"/>
          <a:ext cx="447262" cy="149087"/>
        </a:xfrm>
        <a:prstGeom prst="rightArrow">
          <a:avLst/>
        </a:prstGeom>
        <a:ln/>
        <a:extLst/>
      </xdr:spPr>
      <xdr:style>
        <a:lnRef idx="1">
          <a:schemeClr val="dk1"/>
        </a:lnRef>
        <a:fillRef idx="3">
          <a:schemeClr val="dk1"/>
        </a:fillRef>
        <a:effectRef idx="2">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1377812</xdr:colOff>
      <xdr:row>145</xdr:row>
      <xdr:rowOff>9525</xdr:rowOff>
    </xdr:from>
    <xdr:to>
      <xdr:col>3</xdr:col>
      <xdr:colOff>393011</xdr:colOff>
      <xdr:row>145</xdr:row>
      <xdr:rowOff>158612</xdr:rowOff>
    </xdr:to>
    <xdr:sp macro="" textlink="">
      <xdr:nvSpPr>
        <xdr:cNvPr id="191" name="右矢印 190"/>
        <xdr:cNvSpPr/>
      </xdr:nvSpPr>
      <xdr:spPr bwMode="auto">
        <a:xfrm>
          <a:off x="2444612" y="31489650"/>
          <a:ext cx="443949" cy="149087"/>
        </a:xfrm>
        <a:prstGeom prst="rightArrow">
          <a:avLst/>
        </a:prstGeom>
        <a:ln/>
        <a:extLst/>
      </xdr:spPr>
      <xdr:style>
        <a:lnRef idx="1">
          <a:schemeClr val="dk1"/>
        </a:lnRef>
        <a:fillRef idx="3">
          <a:schemeClr val="dk1"/>
        </a:fillRef>
        <a:effectRef idx="2">
          <a:schemeClr val="dk1"/>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563216</xdr:colOff>
      <xdr:row>144</xdr:row>
      <xdr:rowOff>333375</xdr:rowOff>
    </xdr:from>
    <xdr:to>
      <xdr:col>5</xdr:col>
      <xdr:colOff>267113</xdr:colOff>
      <xdr:row>145</xdr:row>
      <xdr:rowOff>196712</xdr:rowOff>
    </xdr:to>
    <xdr:sp macro="" textlink="">
      <xdr:nvSpPr>
        <xdr:cNvPr id="192" name="メモ 191">
          <a:hlinkClick xmlns:r="http://schemas.openxmlformats.org/officeDocument/2006/relationships" r:id="rId17"/>
        </xdr:cNvPr>
        <xdr:cNvSpPr/>
      </xdr:nvSpPr>
      <xdr:spPr bwMode="auto">
        <a:xfrm>
          <a:off x="3058766" y="31432500"/>
          <a:ext cx="923097" cy="301487"/>
        </a:xfrm>
        <a:prstGeom prst="foldedCorner">
          <a:avLst/>
        </a:prstGeom>
        <a:solidFill>
          <a:srgbClr val="FF0000"/>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chemeClr val="bg1"/>
              </a:solidFill>
              <a:latin typeface="+mj-ea"/>
              <a:ea typeface="+mj-ea"/>
            </a:rPr>
            <a:t>【</a:t>
          </a:r>
          <a:r>
            <a:rPr kumimoji="1" lang="ja-JP" altLang="en-US" sz="1100" b="1">
              <a:solidFill>
                <a:schemeClr val="bg1"/>
              </a:solidFill>
              <a:latin typeface="+mj-ea"/>
              <a:ea typeface="+mj-ea"/>
            </a:rPr>
            <a:t>最終結果</a:t>
          </a:r>
          <a:r>
            <a:rPr kumimoji="1" lang="en-US" altLang="ja-JP" sz="1100" b="1">
              <a:solidFill>
                <a:schemeClr val="bg1"/>
              </a:solidFill>
              <a:latin typeface="+mj-ea"/>
              <a:ea typeface="+mj-ea"/>
            </a:rPr>
            <a:t>】</a:t>
          </a:r>
          <a:endParaRPr kumimoji="1" lang="ja-JP" altLang="en-US" sz="1100" b="1">
            <a:solidFill>
              <a:schemeClr val="bg1"/>
            </a:solidFill>
            <a:latin typeface="+mj-ea"/>
            <a:ea typeface="+mj-ea"/>
          </a:endParaRPr>
        </a:p>
      </xdr:txBody>
    </xdr:sp>
    <xdr:clientData/>
  </xdr:twoCellAnchor>
  <xdr:twoCellAnchor>
    <xdr:from>
      <xdr:col>14</xdr:col>
      <xdr:colOff>554934</xdr:colOff>
      <xdr:row>78</xdr:row>
      <xdr:rowOff>140804</xdr:rowOff>
    </xdr:from>
    <xdr:to>
      <xdr:col>17</xdr:col>
      <xdr:colOff>530087</xdr:colOff>
      <xdr:row>79</xdr:row>
      <xdr:rowOff>223630</xdr:rowOff>
    </xdr:to>
    <xdr:sp macro="" textlink="">
      <xdr:nvSpPr>
        <xdr:cNvPr id="195" name="テキスト ボックス 194"/>
        <xdr:cNvSpPr txBox="1"/>
      </xdr:nvSpPr>
      <xdr:spPr>
        <a:xfrm>
          <a:off x="10260909" y="16914329"/>
          <a:ext cx="1803953" cy="311426"/>
        </a:xfrm>
        <a:prstGeom prst="rect">
          <a:avLst/>
        </a:prstGeom>
        <a:solidFill>
          <a:schemeClr val="lt1"/>
        </a:solidFill>
        <a:ln w="9525"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a:t>
          </a:r>
          <a:r>
            <a:rPr kumimoji="1" lang="en-US" altLang="ja-JP" sz="1000"/>
            <a:t>Ⅱ</a:t>
          </a:r>
          <a:r>
            <a:rPr kumimoji="1" lang="ja-JP" altLang="en-US" sz="1000"/>
            <a:t>入力シート」イメージ</a:t>
          </a:r>
          <a:endParaRPr kumimoji="1" lang="en-US" altLang="ja-JP" sz="1000"/>
        </a:p>
      </xdr:txBody>
    </xdr:sp>
    <xdr:clientData/>
  </xdr:twoCellAnchor>
  <xdr:twoCellAnchor>
    <xdr:from>
      <xdr:col>14</xdr:col>
      <xdr:colOff>571500</xdr:colOff>
      <xdr:row>123</xdr:row>
      <xdr:rowOff>41413</xdr:rowOff>
    </xdr:from>
    <xdr:to>
      <xdr:col>18</xdr:col>
      <xdr:colOff>215348</xdr:colOff>
      <xdr:row>125</xdr:row>
      <xdr:rowOff>57979</xdr:rowOff>
    </xdr:to>
    <xdr:sp macro="" textlink="">
      <xdr:nvSpPr>
        <xdr:cNvPr id="196" name="テキスト ボックス 195"/>
        <xdr:cNvSpPr txBox="1"/>
      </xdr:nvSpPr>
      <xdr:spPr>
        <a:xfrm>
          <a:off x="10311848" y="27067565"/>
          <a:ext cx="2095500" cy="306457"/>
        </a:xfrm>
        <a:prstGeom prst="rect">
          <a:avLst/>
        </a:prstGeom>
        <a:solidFill>
          <a:schemeClr val="lt1"/>
        </a:solidFill>
        <a:ln w="9525"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a:t>
          </a:r>
          <a:r>
            <a:rPr kumimoji="1" lang="en-US" altLang="ja-JP" sz="1000"/>
            <a:t>Ⅴ</a:t>
          </a:r>
          <a:r>
            <a:rPr kumimoji="1" lang="ja-JP" altLang="en-US" sz="1000"/>
            <a:t>二次波及」シート　イメージ</a:t>
          </a:r>
          <a:endParaRPr kumimoji="1" lang="en-US" altLang="ja-JP" sz="1000"/>
        </a:p>
      </xdr:txBody>
    </xdr:sp>
    <xdr:clientData/>
  </xdr:twoCellAnchor>
  <xdr:twoCellAnchor>
    <xdr:from>
      <xdr:col>12</xdr:col>
      <xdr:colOff>209550</xdr:colOff>
      <xdr:row>21</xdr:row>
      <xdr:rowOff>190500</xdr:rowOff>
    </xdr:from>
    <xdr:to>
      <xdr:col>18</xdr:col>
      <xdr:colOff>457200</xdr:colOff>
      <xdr:row>32</xdr:row>
      <xdr:rowOff>200025</xdr:rowOff>
    </xdr:to>
    <xdr:sp macro="" textlink="">
      <xdr:nvSpPr>
        <xdr:cNvPr id="7" name="角丸四角形 6"/>
        <xdr:cNvSpPr/>
      </xdr:nvSpPr>
      <xdr:spPr bwMode="auto">
        <a:xfrm>
          <a:off x="8696325" y="4657725"/>
          <a:ext cx="3905250" cy="23145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「部門分類表」シートでは割り振りが難しい場合は、</a:t>
          </a:r>
          <a:endParaRPr kumimoji="1" lang="en-US" altLang="ja-JP" sz="1100"/>
        </a:p>
        <a:p>
          <a:pPr algn="l"/>
          <a:r>
            <a:rPr kumimoji="1" lang="ja-JP" altLang="en-US" sz="1100"/>
            <a:t>さらに詳しい品目一覧表を</a:t>
          </a:r>
          <a:r>
            <a:rPr kumimoji="1" lang="en-US" altLang="ja-JP" sz="1100"/>
            <a:t>HP</a:t>
          </a:r>
          <a:r>
            <a:rPr kumimoji="1" lang="ja-JP" altLang="en-US" sz="1100"/>
            <a:t>に掲載していますので、</a:t>
          </a:r>
          <a:endParaRPr kumimoji="1" lang="en-US" altLang="ja-JP" sz="1100"/>
        </a:p>
        <a:p>
          <a:pPr algn="l"/>
          <a:r>
            <a:rPr kumimoji="1" lang="ja-JP" altLang="en-US" sz="1100"/>
            <a:t>そちらから検索してください。</a:t>
          </a:r>
          <a:endParaRPr kumimoji="1" lang="en-US" altLang="ja-JP" sz="1100"/>
        </a:p>
        <a:p>
          <a:pPr algn="l"/>
          <a:endParaRPr kumimoji="1" lang="en-US" altLang="ja-JP" sz="1100"/>
        </a:p>
        <a:p>
          <a:pPr algn="l"/>
          <a:r>
            <a:rPr kumimoji="1" lang="ja-JP" altLang="en-US" sz="1100">
              <a:solidFill>
                <a:schemeClr val="tx1">
                  <a:lumMod val="50000"/>
                  <a:lumOff val="50000"/>
                </a:schemeClr>
              </a:solidFill>
            </a:rPr>
            <a:t>「やまなしの統計」＞「最近公表した調査結果」＞「経済」＞山梨県産業連関表「平成２７年」＞経済波及効果の測定＞「部門分類－品目一覧表」</a:t>
          </a:r>
          <a:endParaRPr kumimoji="1" lang="en-US" altLang="ja-JP" sz="1100">
            <a:solidFill>
              <a:schemeClr val="tx1">
                <a:lumMod val="50000"/>
                <a:lumOff val="50000"/>
              </a:schemeClr>
            </a:solidFill>
          </a:endParaRPr>
        </a:p>
        <a:p>
          <a:pPr algn="l"/>
          <a:endParaRPr kumimoji="1" lang="en-US" altLang="ja-JP" sz="1100"/>
        </a:p>
        <a:p>
          <a:pPr algn="l"/>
          <a:r>
            <a:rPr kumimoji="1" lang="en-US" altLang="ja-JP" sz="1100">
              <a:solidFill>
                <a:schemeClr val="tx1">
                  <a:lumMod val="50000"/>
                  <a:lumOff val="50000"/>
                </a:schemeClr>
              </a:solidFill>
            </a:rPr>
            <a:t>https://www.pref.yamanashi.jp/toukei_2/HP/27renkan.html</a:t>
          </a:r>
        </a:p>
      </xdr:txBody>
    </xdr:sp>
    <xdr:clientData/>
  </xdr:twoCellAnchor>
  <xdr:twoCellAnchor>
    <xdr:from>
      <xdr:col>6</xdr:col>
      <xdr:colOff>866775</xdr:colOff>
      <xdr:row>23</xdr:row>
      <xdr:rowOff>123825</xdr:rowOff>
    </xdr:from>
    <xdr:to>
      <xdr:col>12</xdr:col>
      <xdr:colOff>95250</xdr:colOff>
      <xdr:row>23</xdr:row>
      <xdr:rowOff>123825</xdr:rowOff>
    </xdr:to>
    <xdr:cxnSp macro="">
      <xdr:nvCxnSpPr>
        <xdr:cNvPr id="23" name="直線矢印コネクタ 22"/>
        <xdr:cNvCxnSpPr/>
      </xdr:nvCxnSpPr>
      <xdr:spPr bwMode="auto">
        <a:xfrm>
          <a:off x="5048250" y="4933950"/>
          <a:ext cx="3533775" cy="0"/>
        </a:xfrm>
        <a:prstGeom prst="straightConnector1">
          <a:avLst/>
        </a:prstGeom>
        <a:ln>
          <a:prstDash val="sysDash"/>
          <a:headEnd type="none" w="med" len="med"/>
          <a:tailEnd type="triangle"/>
        </a:ln>
        <a:extLst/>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695325</xdr:colOff>
      <xdr:row>1</xdr:row>
      <xdr:rowOff>0</xdr:rowOff>
    </xdr:from>
    <xdr:to>
      <xdr:col>7</xdr:col>
      <xdr:colOff>323850</xdr:colOff>
      <xdr:row>2</xdr:row>
      <xdr:rowOff>9526</xdr:rowOff>
    </xdr:to>
    <xdr:sp macro="" textlink="">
      <xdr:nvSpPr>
        <xdr:cNvPr id="138" name="メモ 137">
          <a:hlinkClick xmlns:r="http://schemas.openxmlformats.org/officeDocument/2006/relationships" r:id="rId18"/>
        </xdr:cNvPr>
        <xdr:cNvSpPr/>
      </xdr:nvSpPr>
      <xdr:spPr bwMode="auto">
        <a:xfrm>
          <a:off x="4876800" y="314325"/>
          <a:ext cx="1066800" cy="285751"/>
        </a:xfrm>
        <a:prstGeom prst="foldedCorner">
          <a:avLst/>
        </a:prstGeom>
        <a:solidFill>
          <a:schemeClr val="accent5">
            <a:lumMod val="75000"/>
          </a:schemeClr>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chemeClr val="bg1"/>
              </a:solidFill>
              <a:latin typeface="+mj-ea"/>
              <a:ea typeface="+mj-ea"/>
            </a:rPr>
            <a:t>【</a:t>
          </a:r>
          <a:r>
            <a:rPr kumimoji="1" lang="ja-JP" altLang="en-US" sz="1100" b="1">
              <a:solidFill>
                <a:schemeClr val="bg1"/>
              </a:solidFill>
              <a:latin typeface="+mj-ea"/>
              <a:ea typeface="+mj-ea"/>
            </a:rPr>
            <a:t>はじめに</a:t>
          </a:r>
          <a:r>
            <a:rPr kumimoji="1" lang="en-US" altLang="ja-JP" sz="1100" b="1">
              <a:solidFill>
                <a:schemeClr val="bg1"/>
              </a:solidFill>
              <a:latin typeface="+mj-ea"/>
              <a:ea typeface="+mj-ea"/>
            </a:rPr>
            <a:t>】</a:t>
          </a:r>
          <a:endParaRPr kumimoji="1" lang="ja-JP" altLang="en-US" sz="1100" b="1">
            <a:solidFill>
              <a:schemeClr val="bg1"/>
            </a:solidFill>
            <a:latin typeface="+mj-ea"/>
            <a:ea typeface="+mj-ea"/>
          </a:endParaRPr>
        </a:p>
      </xdr:txBody>
    </xdr:sp>
    <xdr:clientData/>
  </xdr:twoCellAnchor>
  <xdr:twoCellAnchor editAs="oneCell">
    <xdr:from>
      <xdr:col>8</xdr:col>
      <xdr:colOff>276225</xdr:colOff>
      <xdr:row>61</xdr:row>
      <xdr:rowOff>180975</xdr:rowOff>
    </xdr:from>
    <xdr:to>
      <xdr:col>18</xdr:col>
      <xdr:colOff>231770</xdr:colOff>
      <xdr:row>77</xdr:row>
      <xdr:rowOff>146981</xdr:rowOff>
    </xdr:to>
    <xdr:pic>
      <xdr:nvPicPr>
        <xdr:cNvPr id="83" name="図 82"/>
        <xdr:cNvPicPr>
          <a:picLocks noChangeAspect="1"/>
        </xdr:cNvPicPr>
      </xdr:nvPicPr>
      <xdr:blipFill>
        <a:blip xmlns:r="http://schemas.openxmlformats.org/officeDocument/2006/relationships" r:embed="rId19"/>
        <a:stretch>
          <a:fillRect/>
        </a:stretch>
      </xdr:blipFill>
      <xdr:spPr>
        <a:xfrm>
          <a:off x="6572250" y="13554075"/>
          <a:ext cx="5803895" cy="3414056"/>
        </a:xfrm>
        <a:prstGeom prst="rect">
          <a:avLst/>
        </a:prstGeom>
      </xdr:spPr>
    </xdr:pic>
    <xdr:clientData/>
  </xdr:twoCellAnchor>
  <xdr:twoCellAnchor>
    <xdr:from>
      <xdr:col>13</xdr:col>
      <xdr:colOff>209550</xdr:colOff>
      <xdr:row>61</xdr:row>
      <xdr:rowOff>114300</xdr:rowOff>
    </xdr:from>
    <xdr:to>
      <xdr:col>16</xdr:col>
      <xdr:colOff>184703</xdr:colOff>
      <xdr:row>62</xdr:row>
      <xdr:rowOff>195469</xdr:rowOff>
    </xdr:to>
    <xdr:sp macro="" textlink="">
      <xdr:nvSpPr>
        <xdr:cNvPr id="153" name="テキスト ボックス 152"/>
        <xdr:cNvSpPr txBox="1"/>
      </xdr:nvSpPr>
      <xdr:spPr>
        <a:xfrm>
          <a:off x="9305925" y="13487400"/>
          <a:ext cx="1803953" cy="309769"/>
        </a:xfrm>
        <a:prstGeom prst="rect">
          <a:avLst/>
        </a:prstGeom>
        <a:solidFill>
          <a:schemeClr val="lt1"/>
        </a:solidFill>
        <a:ln w="9525"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a:t>
          </a:r>
          <a:r>
            <a:rPr kumimoji="1" lang="en-US" altLang="ja-JP" sz="1000"/>
            <a:t>Ⅱ</a:t>
          </a:r>
          <a:r>
            <a:rPr kumimoji="1" lang="ja-JP" altLang="en-US" sz="1000"/>
            <a:t>入力シート」イメージ</a:t>
          </a:r>
          <a:endParaRPr kumimoji="1" lang="en-US" altLang="ja-JP" sz="1000"/>
        </a:p>
      </xdr:txBody>
    </xdr:sp>
    <xdr:clientData/>
  </xdr:twoCellAnchor>
  <xdr:twoCellAnchor>
    <xdr:from>
      <xdr:col>8</xdr:col>
      <xdr:colOff>85725</xdr:colOff>
      <xdr:row>32</xdr:row>
      <xdr:rowOff>47625</xdr:rowOff>
    </xdr:from>
    <xdr:to>
      <xdr:col>10</xdr:col>
      <xdr:colOff>180975</xdr:colOff>
      <xdr:row>33</xdr:row>
      <xdr:rowOff>114299</xdr:rowOff>
    </xdr:to>
    <xdr:sp macro="" textlink="">
      <xdr:nvSpPr>
        <xdr:cNvPr id="125" name="メモ 124">
          <a:hlinkClick xmlns:r="http://schemas.openxmlformats.org/officeDocument/2006/relationships" r:id="rId20"/>
        </xdr:cNvPr>
        <xdr:cNvSpPr/>
      </xdr:nvSpPr>
      <xdr:spPr bwMode="auto">
        <a:xfrm>
          <a:off x="6381750" y="7096125"/>
          <a:ext cx="1066800" cy="295274"/>
        </a:xfrm>
        <a:prstGeom prst="foldedCorner">
          <a:avLst/>
        </a:prstGeom>
        <a:solidFill>
          <a:srgbClr val="FFFF00"/>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ysClr val="windowText" lastClr="000000"/>
              </a:solidFill>
              <a:latin typeface="+mj-ea"/>
              <a:ea typeface="+mj-ea"/>
            </a:rPr>
            <a:t>Ⅱ</a:t>
          </a:r>
          <a:r>
            <a:rPr kumimoji="1" lang="ja-JP" altLang="en-US" sz="1100" b="1">
              <a:solidFill>
                <a:sysClr val="windowText" lastClr="000000"/>
              </a:solidFill>
              <a:latin typeface="+mj-ea"/>
              <a:ea typeface="+mj-ea"/>
            </a:rPr>
            <a:t>　入力シート</a:t>
          </a:r>
        </a:p>
      </xdr:txBody>
    </xdr:sp>
    <xdr:clientData/>
  </xdr:twoCellAnchor>
  <xdr:twoCellAnchor editAs="oneCell">
    <xdr:from>
      <xdr:col>10</xdr:col>
      <xdr:colOff>190500</xdr:colOff>
      <xdr:row>145</xdr:row>
      <xdr:rowOff>171450</xdr:rowOff>
    </xdr:from>
    <xdr:to>
      <xdr:col>18</xdr:col>
      <xdr:colOff>361950</xdr:colOff>
      <xdr:row>153</xdr:row>
      <xdr:rowOff>11067</xdr:rowOff>
    </xdr:to>
    <xdr:pic>
      <xdr:nvPicPr>
        <xdr:cNvPr id="141" name="図 140"/>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458075" y="31708725"/>
          <a:ext cx="5048250" cy="1668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171450</xdr:colOff>
      <xdr:row>144</xdr:row>
      <xdr:rowOff>390525</xdr:rowOff>
    </xdr:from>
    <xdr:to>
      <xdr:col>18</xdr:col>
      <xdr:colOff>304800</xdr:colOff>
      <xdr:row>146</xdr:row>
      <xdr:rowOff>26091</xdr:rowOff>
    </xdr:to>
    <xdr:sp macro="" textlink="">
      <xdr:nvSpPr>
        <xdr:cNvPr id="140" name="テキスト ボックス 139"/>
        <xdr:cNvSpPr txBox="1"/>
      </xdr:nvSpPr>
      <xdr:spPr>
        <a:xfrm>
          <a:off x="10487025" y="31489650"/>
          <a:ext cx="1962150" cy="302316"/>
        </a:xfrm>
        <a:prstGeom prst="rect">
          <a:avLst/>
        </a:prstGeom>
        <a:solidFill>
          <a:schemeClr val="lt1"/>
        </a:solidFill>
        <a:ln w="9525"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最終結果</a:t>
          </a:r>
          <a:r>
            <a:rPr kumimoji="1" lang="en-US" altLang="ja-JP" sz="1000"/>
            <a:t>】</a:t>
          </a:r>
          <a:r>
            <a:rPr kumimoji="1" lang="ja-JP" altLang="en-US" sz="1000"/>
            <a:t>シート　イメージ</a:t>
          </a:r>
          <a:endParaRPr kumimoji="1" lang="en-US" altLang="ja-JP"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600075</xdr:colOff>
      <xdr:row>9</xdr:row>
      <xdr:rowOff>9525</xdr:rowOff>
    </xdr:from>
    <xdr:to>
      <xdr:col>7</xdr:col>
      <xdr:colOff>600075</xdr:colOff>
      <xdr:row>9</xdr:row>
      <xdr:rowOff>261525</xdr:rowOff>
    </xdr:to>
    <xdr:sp macro="" textlink="">
      <xdr:nvSpPr>
        <xdr:cNvPr id="100328" name="Line 2"/>
        <xdr:cNvSpPr>
          <a:spLocks noChangeShapeType="1"/>
        </xdr:cNvSpPr>
      </xdr:nvSpPr>
      <xdr:spPr bwMode="auto">
        <a:xfrm>
          <a:off x="5633671" y="2661871"/>
          <a:ext cx="0" cy="25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600075</xdr:colOff>
      <xdr:row>10</xdr:row>
      <xdr:rowOff>257175</xdr:rowOff>
    </xdr:from>
    <xdr:to>
      <xdr:col>7</xdr:col>
      <xdr:colOff>600075</xdr:colOff>
      <xdr:row>12</xdr:row>
      <xdr:rowOff>9525</xdr:rowOff>
    </xdr:to>
    <xdr:sp macro="" textlink="">
      <xdr:nvSpPr>
        <xdr:cNvPr id="100329" name="Line 3"/>
        <xdr:cNvSpPr>
          <a:spLocks noChangeShapeType="1"/>
        </xdr:cNvSpPr>
      </xdr:nvSpPr>
      <xdr:spPr bwMode="auto">
        <a:xfrm>
          <a:off x="5543550" y="3714750"/>
          <a:ext cx="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22936</xdr:colOff>
      <xdr:row>12</xdr:row>
      <xdr:rowOff>256442</xdr:rowOff>
    </xdr:from>
    <xdr:to>
      <xdr:col>10</xdr:col>
      <xdr:colOff>177534</xdr:colOff>
      <xdr:row>16</xdr:row>
      <xdr:rowOff>153865</xdr:rowOff>
    </xdr:to>
    <xdr:sp macro="" textlink="">
      <xdr:nvSpPr>
        <xdr:cNvPr id="100330" name="Line 4"/>
        <xdr:cNvSpPr>
          <a:spLocks noChangeShapeType="1"/>
        </xdr:cNvSpPr>
      </xdr:nvSpPr>
      <xdr:spPr bwMode="auto">
        <a:xfrm flipH="1" flipV="1">
          <a:off x="6317719" y="3180203"/>
          <a:ext cx="1024272" cy="9575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16564</xdr:colOff>
      <xdr:row>8</xdr:row>
      <xdr:rowOff>90696</xdr:rowOff>
    </xdr:from>
    <xdr:to>
      <xdr:col>11</xdr:col>
      <xdr:colOff>954</xdr:colOff>
      <xdr:row>10</xdr:row>
      <xdr:rowOff>140804</xdr:rowOff>
    </xdr:to>
    <xdr:sp macro="" textlink="">
      <xdr:nvSpPr>
        <xdr:cNvPr id="100333" name="Line 9"/>
        <xdr:cNvSpPr>
          <a:spLocks noChangeShapeType="1"/>
        </xdr:cNvSpPr>
      </xdr:nvSpPr>
      <xdr:spPr bwMode="auto">
        <a:xfrm flipH="1">
          <a:off x="6311347" y="1954283"/>
          <a:ext cx="1036281" cy="5801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1250673</xdr:colOff>
      <xdr:row>8</xdr:row>
      <xdr:rowOff>91109</xdr:rowOff>
    </xdr:from>
    <xdr:to>
      <xdr:col>10</xdr:col>
      <xdr:colOff>165650</xdr:colOff>
      <xdr:row>10</xdr:row>
      <xdr:rowOff>107674</xdr:rowOff>
    </xdr:to>
    <xdr:sp macro="" textlink="">
      <xdr:nvSpPr>
        <xdr:cNvPr id="100334" name="Line 10"/>
        <xdr:cNvSpPr>
          <a:spLocks noChangeShapeType="1"/>
        </xdr:cNvSpPr>
      </xdr:nvSpPr>
      <xdr:spPr bwMode="auto">
        <a:xfrm flipH="1" flipV="1">
          <a:off x="6294782" y="1954696"/>
          <a:ext cx="1035325" cy="54665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1250673</xdr:colOff>
      <xdr:row>12</xdr:row>
      <xdr:rowOff>173934</xdr:rowOff>
    </xdr:from>
    <xdr:to>
      <xdr:col>10</xdr:col>
      <xdr:colOff>168964</xdr:colOff>
      <xdr:row>14</xdr:row>
      <xdr:rowOff>118026</xdr:rowOff>
    </xdr:to>
    <xdr:sp macro="" textlink="">
      <xdr:nvSpPr>
        <xdr:cNvPr id="100335" name="Line 13"/>
        <xdr:cNvSpPr>
          <a:spLocks noChangeShapeType="1"/>
        </xdr:cNvSpPr>
      </xdr:nvSpPr>
      <xdr:spPr bwMode="auto">
        <a:xfrm flipH="1" flipV="1">
          <a:off x="6294782" y="3097695"/>
          <a:ext cx="1038639" cy="47417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8283</xdr:colOff>
      <xdr:row>8</xdr:row>
      <xdr:rowOff>198783</xdr:rowOff>
    </xdr:from>
    <xdr:to>
      <xdr:col>10</xdr:col>
      <xdr:colOff>157369</xdr:colOff>
      <xdr:row>12</xdr:row>
      <xdr:rowOff>99391</xdr:rowOff>
    </xdr:to>
    <xdr:sp macro="" textlink="">
      <xdr:nvSpPr>
        <xdr:cNvPr id="100336" name="Line 14"/>
        <xdr:cNvSpPr>
          <a:spLocks noChangeShapeType="1"/>
        </xdr:cNvSpPr>
      </xdr:nvSpPr>
      <xdr:spPr bwMode="auto">
        <a:xfrm flipH="1" flipV="1">
          <a:off x="6303066" y="2062370"/>
          <a:ext cx="1018760" cy="9607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1237293</xdr:colOff>
      <xdr:row>12</xdr:row>
      <xdr:rowOff>117166</xdr:rowOff>
    </xdr:from>
    <xdr:to>
      <xdr:col>10</xdr:col>
      <xdr:colOff>170493</xdr:colOff>
      <xdr:row>12</xdr:row>
      <xdr:rowOff>117166</xdr:rowOff>
    </xdr:to>
    <xdr:sp macro="" textlink="">
      <xdr:nvSpPr>
        <xdr:cNvPr id="100337" name="Line 15"/>
        <xdr:cNvSpPr>
          <a:spLocks noChangeShapeType="1"/>
        </xdr:cNvSpPr>
      </xdr:nvSpPr>
      <xdr:spPr bwMode="auto">
        <a:xfrm flipH="1">
          <a:off x="6281402" y="3040927"/>
          <a:ext cx="10535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838200</xdr:colOff>
      <xdr:row>7</xdr:row>
      <xdr:rowOff>0</xdr:rowOff>
    </xdr:from>
    <xdr:to>
      <xdr:col>11</xdr:col>
      <xdr:colOff>838200</xdr:colOff>
      <xdr:row>7</xdr:row>
      <xdr:rowOff>252000</xdr:rowOff>
    </xdr:to>
    <xdr:sp macro="" textlink="">
      <xdr:nvSpPr>
        <xdr:cNvPr id="100339" name="Line 17"/>
        <xdr:cNvSpPr>
          <a:spLocks noChangeShapeType="1"/>
        </xdr:cNvSpPr>
      </xdr:nvSpPr>
      <xdr:spPr bwMode="auto">
        <a:xfrm>
          <a:off x="8165123" y="2124808"/>
          <a:ext cx="0" cy="25200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1504949</xdr:colOff>
      <xdr:row>4</xdr:row>
      <xdr:rowOff>9525</xdr:rowOff>
    </xdr:from>
    <xdr:to>
      <xdr:col>3</xdr:col>
      <xdr:colOff>1504949</xdr:colOff>
      <xdr:row>5</xdr:row>
      <xdr:rowOff>190500</xdr:rowOff>
    </xdr:to>
    <xdr:sp macro="" textlink="">
      <xdr:nvSpPr>
        <xdr:cNvPr id="100341" name="Line 21"/>
        <xdr:cNvSpPr>
          <a:spLocks noChangeShapeType="1"/>
        </xdr:cNvSpPr>
      </xdr:nvSpPr>
      <xdr:spPr bwMode="auto">
        <a:xfrm>
          <a:off x="2184123" y="1119395"/>
          <a:ext cx="0" cy="3466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847725</xdr:colOff>
      <xdr:row>9</xdr:row>
      <xdr:rowOff>9525</xdr:rowOff>
    </xdr:from>
    <xdr:to>
      <xdr:col>11</xdr:col>
      <xdr:colOff>847725</xdr:colOff>
      <xdr:row>9</xdr:row>
      <xdr:rowOff>261525</xdr:rowOff>
    </xdr:to>
    <xdr:sp macro="" textlink="">
      <xdr:nvSpPr>
        <xdr:cNvPr id="100342" name="Line 22"/>
        <xdr:cNvSpPr>
          <a:spLocks noChangeShapeType="1"/>
        </xdr:cNvSpPr>
      </xdr:nvSpPr>
      <xdr:spPr bwMode="auto">
        <a:xfrm>
          <a:off x="8174648" y="2661871"/>
          <a:ext cx="0" cy="25200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608135</xdr:colOff>
      <xdr:row>13</xdr:row>
      <xdr:rowOff>7328</xdr:rowOff>
    </xdr:from>
    <xdr:to>
      <xdr:col>7</xdr:col>
      <xdr:colOff>608135</xdr:colOff>
      <xdr:row>14</xdr:row>
      <xdr:rowOff>14655</xdr:rowOff>
    </xdr:to>
    <xdr:sp macro="" textlink="">
      <xdr:nvSpPr>
        <xdr:cNvPr id="18" name="Line 3"/>
        <xdr:cNvSpPr>
          <a:spLocks noChangeShapeType="1"/>
        </xdr:cNvSpPr>
      </xdr:nvSpPr>
      <xdr:spPr bwMode="auto">
        <a:xfrm>
          <a:off x="5641731" y="3187213"/>
          <a:ext cx="0" cy="2710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8</xdr:row>
      <xdr:rowOff>157369</xdr:rowOff>
    </xdr:from>
    <xdr:to>
      <xdr:col>6</xdr:col>
      <xdr:colOff>175591</xdr:colOff>
      <xdr:row>8</xdr:row>
      <xdr:rowOff>157369</xdr:rowOff>
    </xdr:to>
    <xdr:sp macro="" textlink="">
      <xdr:nvSpPr>
        <xdr:cNvPr id="19" name="Line 15"/>
        <xdr:cNvSpPr>
          <a:spLocks noChangeShapeType="1"/>
        </xdr:cNvSpPr>
      </xdr:nvSpPr>
      <xdr:spPr bwMode="auto">
        <a:xfrm>
          <a:off x="3975652" y="2020956"/>
          <a:ext cx="105354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8283</xdr:colOff>
      <xdr:row>10</xdr:row>
      <xdr:rowOff>124238</xdr:rowOff>
    </xdr:from>
    <xdr:to>
      <xdr:col>7</xdr:col>
      <xdr:colOff>513521</xdr:colOff>
      <xdr:row>11</xdr:row>
      <xdr:rowOff>240196</xdr:rowOff>
    </xdr:to>
    <xdr:sp macro="" textlink="">
      <xdr:nvSpPr>
        <xdr:cNvPr id="20" name="Line 15"/>
        <xdr:cNvSpPr>
          <a:spLocks noChangeShapeType="1"/>
        </xdr:cNvSpPr>
      </xdr:nvSpPr>
      <xdr:spPr bwMode="auto">
        <a:xfrm>
          <a:off x="3983935" y="2517912"/>
          <a:ext cx="1573695" cy="3810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853108</xdr:colOff>
      <xdr:row>9</xdr:row>
      <xdr:rowOff>0</xdr:rowOff>
    </xdr:from>
    <xdr:to>
      <xdr:col>7</xdr:col>
      <xdr:colOff>853108</xdr:colOff>
      <xdr:row>9</xdr:row>
      <xdr:rowOff>252000</xdr:rowOff>
    </xdr:to>
    <xdr:sp macro="" textlink="">
      <xdr:nvSpPr>
        <xdr:cNvPr id="21" name="Line 2"/>
        <xdr:cNvSpPr>
          <a:spLocks noChangeShapeType="1"/>
        </xdr:cNvSpPr>
      </xdr:nvSpPr>
      <xdr:spPr bwMode="auto">
        <a:xfrm flipV="1">
          <a:off x="5897217" y="2128630"/>
          <a:ext cx="0" cy="25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169332</xdr:colOff>
      <xdr:row>6</xdr:row>
      <xdr:rowOff>42334</xdr:rowOff>
    </xdr:from>
    <xdr:to>
      <xdr:col>16</xdr:col>
      <xdr:colOff>619125</xdr:colOff>
      <xdr:row>16</xdr:row>
      <xdr:rowOff>14654</xdr:rowOff>
    </xdr:to>
    <xdr:sp macro="" textlink="">
      <xdr:nvSpPr>
        <xdr:cNvPr id="7330" name="AutoShape 162"/>
        <xdr:cNvSpPr>
          <a:spLocks noChangeArrowheads="1"/>
        </xdr:cNvSpPr>
      </xdr:nvSpPr>
      <xdr:spPr bwMode="auto">
        <a:xfrm>
          <a:off x="9160932" y="1404409"/>
          <a:ext cx="2859618" cy="1686820"/>
        </a:xfrm>
        <a:prstGeom prst="roundRect">
          <a:avLst/>
        </a:prstGeom>
        <a:solidFill>
          <a:schemeClr val="accent5">
            <a:lumMod val="50000"/>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wrap="square" lIns="27432" tIns="18288" rIns="0" bIns="18288" anchor="ctr" upright="1"/>
        <a:lstStyle/>
        <a:p>
          <a:pPr algn="l" rtl="0">
            <a:lnSpc>
              <a:spcPts val="1100"/>
            </a:lnSpc>
            <a:defRPr sz="1000"/>
          </a:pPr>
          <a:r>
            <a:rPr lang="ja-JP" altLang="en-US" sz="1100" b="0" i="0" u="none" strike="noStrike" baseline="0">
              <a:solidFill>
                <a:sysClr val="windowText" lastClr="000000"/>
              </a:solidFill>
              <a:latin typeface="HGPｺﾞｼｯｸE" panose="020B0900000000000000" pitchFamily="50" charset="-128"/>
              <a:ea typeface="HGPｺﾞｼｯｸE" panose="020B0900000000000000" pitchFamily="50" charset="-128"/>
            </a:rPr>
            <a:t>平均消費性向</a:t>
          </a:r>
          <a:r>
            <a:rPr lang="ja-JP" altLang="en-US" sz="1100" b="0" i="0" u="none" strike="noStrike" baseline="0">
              <a:solidFill>
                <a:sysClr val="windowText" lastClr="000000"/>
              </a:solidFill>
              <a:latin typeface="游ゴシック" panose="020B0400000000000000" pitchFamily="50" charset="-128"/>
              <a:ea typeface="游ゴシック" panose="020B0400000000000000" pitchFamily="50" charset="-128"/>
            </a:rPr>
            <a:t>は、</a:t>
          </a:r>
          <a:endParaRPr lang="en-US" altLang="ja-JP" sz="1100" b="0" i="0" u="none" strike="noStrike" baseline="0">
            <a:solidFill>
              <a:sysClr val="windowText" lastClr="000000"/>
            </a:solidFill>
            <a:latin typeface="游ゴシック" panose="020B0400000000000000" pitchFamily="50" charset="-128"/>
            <a:ea typeface="游ゴシック" panose="020B0400000000000000" pitchFamily="50" charset="-128"/>
          </a:endParaRPr>
        </a:p>
        <a:p>
          <a:pPr algn="l" rtl="0">
            <a:lnSpc>
              <a:spcPts val="1100"/>
            </a:lnSpc>
            <a:defRPr sz="1000"/>
          </a:pPr>
          <a:r>
            <a:rPr lang="ja-JP" altLang="en-US" sz="1100" b="0" i="0" u="none" strike="noStrike" baseline="0">
              <a:solidFill>
                <a:sysClr val="windowText" lastClr="000000"/>
              </a:solidFill>
              <a:latin typeface="游ゴシック" panose="020B0400000000000000" pitchFamily="50" charset="-128"/>
              <a:ea typeface="游ゴシック" panose="020B0400000000000000" pitchFamily="50" charset="-128"/>
            </a:rPr>
            <a:t>①産業連関表が平成</a:t>
          </a:r>
          <a:r>
            <a:rPr lang="en-US" altLang="ja-JP" sz="1100" b="0" i="0" u="none" strike="noStrike" baseline="0">
              <a:solidFill>
                <a:sysClr val="windowText" lastClr="000000"/>
              </a:solidFill>
              <a:latin typeface="游ゴシック" panose="020B0400000000000000" pitchFamily="50" charset="-128"/>
              <a:ea typeface="游ゴシック" panose="020B0400000000000000" pitchFamily="50" charset="-128"/>
            </a:rPr>
            <a:t>27</a:t>
          </a:r>
          <a:r>
            <a:rPr lang="ja-JP" altLang="en-US" sz="1100" b="0" i="0" u="none" strike="noStrike" baseline="0">
              <a:solidFill>
                <a:sysClr val="windowText" lastClr="000000"/>
              </a:solidFill>
              <a:latin typeface="游ゴシック" panose="020B0400000000000000" pitchFamily="50" charset="-128"/>
              <a:ea typeface="游ゴシック" panose="020B0400000000000000" pitchFamily="50" charset="-128"/>
            </a:rPr>
            <a:t>年の産業構造であり、</a:t>
          </a:r>
          <a:r>
            <a:rPr lang="ja-JP" altLang="en-US" sz="1100" b="1" i="0" u="sng" strike="noStrike" baseline="0">
              <a:solidFill>
                <a:sysClr val="windowText" lastClr="000000"/>
              </a:solidFill>
              <a:latin typeface="游ゴシック" panose="020B0400000000000000" pitchFamily="50" charset="-128"/>
              <a:ea typeface="游ゴシック" panose="020B0400000000000000" pitchFamily="50" charset="-128"/>
            </a:rPr>
            <a:t>平成</a:t>
          </a:r>
          <a:r>
            <a:rPr lang="en-US" altLang="ja-JP" sz="1100" b="1" i="0" u="sng" strike="noStrike" baseline="0">
              <a:solidFill>
                <a:sysClr val="windowText" lastClr="000000"/>
              </a:solidFill>
              <a:latin typeface="游ゴシック" panose="020B0400000000000000" pitchFamily="50" charset="-128"/>
              <a:ea typeface="游ゴシック" panose="020B0400000000000000" pitchFamily="50" charset="-128"/>
            </a:rPr>
            <a:t>27</a:t>
          </a:r>
          <a:r>
            <a:rPr lang="ja-JP" altLang="en-US" sz="1100" b="1" i="0" u="sng" strike="noStrike" baseline="0">
              <a:solidFill>
                <a:sysClr val="windowText" lastClr="000000"/>
              </a:solidFill>
              <a:latin typeface="游ゴシック" panose="020B0400000000000000" pitchFamily="50" charset="-128"/>
              <a:ea typeface="游ゴシック" panose="020B0400000000000000" pitchFamily="50" charset="-128"/>
            </a:rPr>
            <a:t>年の値を使うべき</a:t>
          </a:r>
          <a:endParaRPr lang="en-US" altLang="ja-JP" sz="1100" b="1" i="0" u="sng" strike="noStrike" baseline="0">
            <a:solidFill>
              <a:sysClr val="windowText" lastClr="000000"/>
            </a:solidFill>
            <a:latin typeface="游ゴシック" panose="020B0400000000000000" pitchFamily="50" charset="-128"/>
            <a:ea typeface="游ゴシック" panose="020B0400000000000000" pitchFamily="50" charset="-128"/>
          </a:endParaRPr>
        </a:p>
        <a:p>
          <a:pPr algn="l" rtl="0">
            <a:lnSpc>
              <a:spcPts val="1100"/>
            </a:lnSpc>
            <a:defRPr sz="1000"/>
          </a:pPr>
          <a:r>
            <a:rPr lang="ja-JP" altLang="en-US" sz="1100" b="0" i="0" u="none" strike="noStrike" baseline="0">
              <a:solidFill>
                <a:sysClr val="windowText" lastClr="000000"/>
              </a:solidFill>
              <a:latin typeface="游ゴシック" panose="020B0400000000000000" pitchFamily="50" charset="-128"/>
              <a:ea typeface="游ゴシック" panose="020B0400000000000000" pitchFamily="50" charset="-128"/>
            </a:rPr>
            <a:t>②構造は平成</a:t>
          </a:r>
          <a:r>
            <a:rPr lang="en-US" altLang="ja-JP" sz="1100" b="0" i="0" u="none" strike="noStrike" baseline="0">
              <a:solidFill>
                <a:sysClr val="windowText" lastClr="000000"/>
              </a:solidFill>
              <a:latin typeface="游ゴシック" panose="020B0400000000000000" pitchFamily="50" charset="-128"/>
              <a:ea typeface="游ゴシック" panose="020B0400000000000000" pitchFamily="50" charset="-128"/>
            </a:rPr>
            <a:t>27</a:t>
          </a:r>
          <a:r>
            <a:rPr lang="ja-JP" altLang="en-US" sz="1100" b="0" i="0" u="none" strike="noStrike" baseline="0">
              <a:solidFill>
                <a:sysClr val="windowText" lastClr="000000"/>
              </a:solidFill>
              <a:latin typeface="游ゴシック" panose="020B0400000000000000" pitchFamily="50" charset="-128"/>
              <a:ea typeface="游ゴシック" panose="020B0400000000000000" pitchFamily="50" charset="-128"/>
            </a:rPr>
            <a:t>年の構造だが直近年の状況を反映するため、</a:t>
          </a:r>
          <a:r>
            <a:rPr lang="ja-JP" altLang="en-US" sz="1100" b="1" i="0" u="sng" strike="noStrike" baseline="0">
              <a:solidFill>
                <a:sysClr val="windowText" lastClr="000000"/>
              </a:solidFill>
              <a:latin typeface="游ゴシック" panose="020B0400000000000000" pitchFamily="50" charset="-128"/>
              <a:ea typeface="游ゴシック" panose="020B0400000000000000" pitchFamily="50" charset="-128"/>
            </a:rPr>
            <a:t>直近年の値を使うべき</a:t>
          </a:r>
          <a:endParaRPr lang="en-US" altLang="ja-JP" sz="1100" b="1" i="0" u="sng" strike="noStrike" baseline="0">
            <a:solidFill>
              <a:sysClr val="windowText" lastClr="000000"/>
            </a:solidFill>
            <a:latin typeface="游ゴシック" panose="020B0400000000000000" pitchFamily="50" charset="-128"/>
            <a:ea typeface="游ゴシック" panose="020B0400000000000000" pitchFamily="50" charset="-128"/>
          </a:endParaRPr>
        </a:p>
        <a:p>
          <a:pPr algn="l" rtl="0">
            <a:lnSpc>
              <a:spcPts val="1100"/>
            </a:lnSpc>
            <a:defRPr sz="1000"/>
          </a:pPr>
          <a:r>
            <a:rPr lang="ja-JP" altLang="en-US" sz="1100" b="0" i="0" u="none" strike="noStrike" baseline="0">
              <a:solidFill>
                <a:sysClr val="windowText" lastClr="000000"/>
              </a:solidFill>
              <a:latin typeface="游ゴシック" panose="020B0400000000000000" pitchFamily="50" charset="-128"/>
              <a:ea typeface="游ゴシック" panose="020B0400000000000000" pitchFamily="50" charset="-128"/>
            </a:rPr>
            <a:t>という２つの考え方がある。</a:t>
          </a:r>
          <a:endParaRPr lang="en-US" altLang="ja-JP" sz="1100" b="0" i="0" u="none" strike="noStrike" baseline="0">
            <a:solidFill>
              <a:sysClr val="windowText" lastClr="000000"/>
            </a:solidFill>
            <a:latin typeface="游ゴシック" panose="020B0400000000000000" pitchFamily="50" charset="-128"/>
            <a:ea typeface="游ゴシック" panose="020B0400000000000000" pitchFamily="50" charset="-128"/>
          </a:endParaRPr>
        </a:p>
        <a:p>
          <a:pPr algn="l" rtl="0">
            <a:lnSpc>
              <a:spcPts val="1100"/>
            </a:lnSpc>
            <a:defRPr sz="1000"/>
          </a:pPr>
          <a:r>
            <a:rPr lang="ja-JP" altLang="en-US" sz="1100" b="0" i="0" u="none" strike="noStrike" baseline="0">
              <a:solidFill>
                <a:sysClr val="windowText" lastClr="000000"/>
              </a:solidFill>
              <a:latin typeface="游ゴシック" panose="020B0400000000000000" pitchFamily="50" charset="-128"/>
              <a:ea typeface="游ゴシック" panose="020B0400000000000000" pitchFamily="50" charset="-128"/>
            </a:rPr>
            <a:t>また、関東の値を使用する県もある。</a:t>
          </a:r>
        </a:p>
      </xdr:txBody>
    </xdr:sp>
    <xdr:clientData/>
  </xdr:twoCellAnchor>
  <xdr:twoCellAnchor>
    <xdr:from>
      <xdr:col>4</xdr:col>
      <xdr:colOff>285751</xdr:colOff>
      <xdr:row>6</xdr:row>
      <xdr:rowOff>84667</xdr:rowOff>
    </xdr:from>
    <xdr:to>
      <xdr:col>8</xdr:col>
      <xdr:colOff>709083</xdr:colOff>
      <xdr:row>9</xdr:row>
      <xdr:rowOff>21167</xdr:rowOff>
    </xdr:to>
    <xdr:sp macro="" textlink="">
      <xdr:nvSpPr>
        <xdr:cNvPr id="6" name="角丸四角形 5"/>
        <xdr:cNvSpPr/>
      </xdr:nvSpPr>
      <xdr:spPr bwMode="auto">
        <a:xfrm>
          <a:off x="3280834" y="1016000"/>
          <a:ext cx="2677582" cy="444500"/>
        </a:xfrm>
        <a:prstGeom prst="roundRect">
          <a:avLst/>
        </a:prstGeom>
        <a:solidFill>
          <a:schemeClr val="accent5">
            <a:lumMod val="50000"/>
            <a:alpha val="50000"/>
          </a:schemeClr>
        </a:solidFill>
        <a:ln>
          <a:noFill/>
        </a:ln>
        <a:extLst/>
      </xdr:spPr>
      <xdr:style>
        <a:lnRef idx="0">
          <a:scrgbClr r="0" g="0" b="0"/>
        </a:lnRef>
        <a:fillRef idx="0">
          <a:scrgbClr r="0" g="0" b="0"/>
        </a:fillRef>
        <a:effectRef idx="0">
          <a:scrgbClr r="0" g="0" b="0"/>
        </a:effectRef>
        <a:fontRef idx="minor">
          <a:schemeClr val="lt1"/>
        </a:fontRef>
      </xdr:style>
      <xdr:txBody>
        <a:bodyPr vertOverflow="clip" horzOverflow="clip" wrap="square" lIns="18288" tIns="0" rIns="0" bIns="0" rtlCol="0" anchor="ctr" upright="1"/>
        <a:lstStyle/>
        <a:p>
          <a:pPr algn="ctr"/>
          <a:r>
            <a:rPr kumimoji="1" lang="ja-JP" altLang="en-US" sz="1100"/>
            <a:t>増加する需要額が</a:t>
          </a:r>
          <a:endParaRPr kumimoji="1" lang="en-US" altLang="ja-JP" sz="1100"/>
        </a:p>
        <a:p>
          <a:pPr algn="ctr"/>
          <a:r>
            <a:rPr kumimoji="1" lang="ja-JP" altLang="en-US" sz="1100">
              <a:solidFill>
                <a:srgbClr val="FF0000"/>
              </a:solidFill>
            </a:rPr>
            <a:t>　</a:t>
          </a:r>
          <a:r>
            <a:rPr kumimoji="1" lang="ja-JP" altLang="en-US" sz="1100" b="1" u="sng">
              <a:solidFill>
                <a:sysClr val="windowText" lastClr="000000"/>
              </a:solidFill>
            </a:rPr>
            <a:t>生産者価格</a:t>
          </a:r>
          <a:r>
            <a:rPr kumimoji="1" lang="ja-JP" altLang="en-US" sz="1100"/>
            <a:t>　</a:t>
          </a:r>
          <a:r>
            <a:rPr kumimoji="1" lang="en-US" altLang="ja-JP" sz="1100"/>
            <a:t>or</a:t>
          </a:r>
          <a:r>
            <a:rPr kumimoji="1" lang="ja-JP" altLang="en-US" sz="1100"/>
            <a:t>　</a:t>
          </a:r>
          <a:r>
            <a:rPr kumimoji="1" lang="ja-JP" altLang="en-US" sz="1100" b="1" u="sng">
              <a:solidFill>
                <a:sysClr val="windowText" lastClr="000000"/>
              </a:solidFill>
            </a:rPr>
            <a:t>購入者価格</a:t>
          </a:r>
          <a:r>
            <a:rPr kumimoji="1" lang="ja-JP" altLang="en-US" sz="1100"/>
            <a:t>　？</a:t>
          </a:r>
          <a:endParaRPr kumimoji="1" lang="en-US" altLang="ja-JP" sz="1100"/>
        </a:p>
        <a:p>
          <a:pPr algn="ctr"/>
          <a:endParaRPr kumimoji="1" lang="ja-JP" altLang="en-US" sz="1100"/>
        </a:p>
      </xdr:txBody>
    </xdr:sp>
    <xdr:clientData/>
  </xdr:twoCellAnchor>
  <xdr:twoCellAnchor>
    <xdr:from>
      <xdr:col>2</xdr:col>
      <xdr:colOff>462411</xdr:colOff>
      <xdr:row>13</xdr:row>
      <xdr:rowOff>151422</xdr:rowOff>
    </xdr:from>
    <xdr:to>
      <xdr:col>7</xdr:col>
      <xdr:colOff>3419</xdr:colOff>
      <xdr:row>17</xdr:row>
      <xdr:rowOff>4070</xdr:rowOff>
    </xdr:to>
    <xdr:sp macro="" textlink="">
      <xdr:nvSpPr>
        <xdr:cNvPr id="24" name="角丸四角形 23"/>
        <xdr:cNvSpPr/>
      </xdr:nvSpPr>
      <xdr:spPr bwMode="auto">
        <a:xfrm>
          <a:off x="1107180" y="2532672"/>
          <a:ext cx="3035951" cy="526725"/>
        </a:xfrm>
        <a:prstGeom prst="roundRect">
          <a:avLst/>
        </a:prstGeom>
        <a:solidFill>
          <a:schemeClr val="accent5">
            <a:lumMod val="50000"/>
            <a:alpha val="50000"/>
          </a:schemeClr>
        </a:solidFill>
        <a:ln>
          <a:no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100">
              <a:solidFill>
                <a:schemeClr val="bg1"/>
              </a:solidFill>
            </a:rPr>
            <a:t>増加する需要が</a:t>
          </a:r>
          <a:endParaRPr kumimoji="1" lang="en-US" altLang="ja-JP" sz="1100">
            <a:solidFill>
              <a:schemeClr val="bg1"/>
            </a:solidFill>
          </a:endParaRPr>
        </a:p>
        <a:p>
          <a:pPr algn="ctr"/>
          <a:r>
            <a:rPr kumimoji="1" lang="ja-JP" altLang="en-US" sz="1100" b="1" u="sng">
              <a:solidFill>
                <a:sysClr val="windowText" lastClr="000000"/>
              </a:solidFill>
            </a:rPr>
            <a:t>山梨県産品か判別できない</a:t>
          </a:r>
          <a:r>
            <a:rPr kumimoji="1" lang="ja-JP" altLang="en-US" sz="1100">
              <a:solidFill>
                <a:schemeClr val="bg1"/>
              </a:solidFill>
            </a:rPr>
            <a:t>　</a:t>
          </a:r>
          <a:r>
            <a:rPr kumimoji="1" lang="en-US" altLang="ja-JP" sz="1100">
              <a:solidFill>
                <a:schemeClr val="bg1"/>
              </a:solidFill>
            </a:rPr>
            <a:t>or</a:t>
          </a:r>
          <a:r>
            <a:rPr kumimoji="1" lang="ja-JP" altLang="en-US" sz="1100"/>
            <a:t>　</a:t>
          </a:r>
          <a:r>
            <a:rPr kumimoji="1" lang="ja-JP" altLang="en-US" sz="1100" b="1" u="sng">
              <a:solidFill>
                <a:sysClr val="windowText" lastClr="000000"/>
              </a:solidFill>
            </a:rPr>
            <a:t>判別できる</a:t>
          </a:r>
          <a:r>
            <a:rPr kumimoji="1" lang="ja-JP" altLang="en-US" sz="1100">
              <a:solidFill>
                <a:schemeClr val="bg1"/>
              </a:solidFill>
            </a:rPr>
            <a:t>　？</a:t>
          </a:r>
          <a:endParaRPr kumimoji="1" lang="en-US" altLang="ja-JP" sz="1100">
            <a:solidFill>
              <a:schemeClr val="bg1"/>
            </a:solidFill>
          </a:endParaRPr>
        </a:p>
        <a:p>
          <a:pPr algn="ctr"/>
          <a:endParaRPr kumimoji="1" lang="ja-JP" altLang="en-US" sz="1100"/>
        </a:p>
      </xdr:txBody>
    </xdr:sp>
    <xdr:clientData/>
  </xdr:twoCellAnchor>
  <xdr:twoCellAnchor>
    <xdr:from>
      <xdr:col>4</xdr:col>
      <xdr:colOff>212481</xdr:colOff>
      <xdr:row>9</xdr:row>
      <xdr:rowOff>21167</xdr:rowOff>
    </xdr:from>
    <xdr:to>
      <xdr:col>5</xdr:col>
      <xdr:colOff>275167</xdr:colOff>
      <xdr:row>13</xdr:row>
      <xdr:rowOff>109904</xdr:rowOff>
    </xdr:to>
    <xdr:cxnSp macro="">
      <xdr:nvCxnSpPr>
        <xdr:cNvPr id="8" name="直線矢印コネクタ 7"/>
        <xdr:cNvCxnSpPr/>
      </xdr:nvCxnSpPr>
      <xdr:spPr bwMode="auto">
        <a:xfrm flipH="1">
          <a:off x="2945423" y="1896859"/>
          <a:ext cx="399725" cy="594295"/>
        </a:xfrm>
        <a:prstGeom prst="straightConnector1">
          <a:avLst/>
        </a:prstGeom>
        <a:ln>
          <a:solidFill>
            <a:schemeClr val="accent5">
              <a:lumMod val="75000"/>
            </a:schemeClr>
          </a:solidFill>
          <a:headEnd type="none" w="med" len="med"/>
          <a:tailEnd type="triangle"/>
        </a:ln>
        <a:extLst/>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306916</xdr:colOff>
      <xdr:row>10</xdr:row>
      <xdr:rowOff>14408</xdr:rowOff>
    </xdr:from>
    <xdr:to>
      <xdr:col>5</xdr:col>
      <xdr:colOff>100541</xdr:colOff>
      <xdr:row>11</xdr:row>
      <xdr:rowOff>161192</xdr:rowOff>
    </xdr:to>
    <xdr:sp macro="" textlink="">
      <xdr:nvSpPr>
        <xdr:cNvPr id="9" name="テキスト ボックス 8"/>
        <xdr:cNvSpPr txBox="1"/>
      </xdr:nvSpPr>
      <xdr:spPr>
        <a:xfrm>
          <a:off x="2241224" y="2058620"/>
          <a:ext cx="929298" cy="315303"/>
        </a:xfrm>
        <a:prstGeom prst="rect">
          <a:avLst/>
        </a:prstGeom>
        <a:ln w="12700">
          <a:solidFill>
            <a:schemeClr val="accent5">
              <a:lumMod val="5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100"/>
            <a:t>生産者価格</a:t>
          </a:r>
        </a:p>
      </xdr:txBody>
    </xdr:sp>
    <xdr:clientData/>
  </xdr:twoCellAnchor>
  <xdr:twoCellAnchor>
    <xdr:from>
      <xdr:col>8</xdr:col>
      <xdr:colOff>285750</xdr:colOff>
      <xdr:row>9</xdr:row>
      <xdr:rowOff>21167</xdr:rowOff>
    </xdr:from>
    <xdr:to>
      <xdr:col>12</xdr:col>
      <xdr:colOff>84666</xdr:colOff>
      <xdr:row>21</xdr:row>
      <xdr:rowOff>116417</xdr:rowOff>
    </xdr:to>
    <xdr:cxnSp macro="">
      <xdr:nvCxnSpPr>
        <xdr:cNvPr id="29" name="直線矢印コネクタ 28"/>
        <xdr:cNvCxnSpPr/>
      </xdr:nvCxnSpPr>
      <xdr:spPr bwMode="auto">
        <a:xfrm>
          <a:off x="6318250" y="1259417"/>
          <a:ext cx="3566583" cy="1788583"/>
        </a:xfrm>
        <a:prstGeom prst="straightConnector1">
          <a:avLst/>
        </a:prstGeom>
        <a:ln>
          <a:solidFill>
            <a:schemeClr val="accent5">
              <a:lumMod val="75000"/>
            </a:schemeClr>
          </a:solidFill>
          <a:headEnd type="none" w="med" len="med"/>
          <a:tailEnd type="triangle"/>
        </a:ln>
        <a:extLst/>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419100</xdr:colOff>
      <xdr:row>12</xdr:row>
      <xdr:rowOff>1</xdr:rowOff>
    </xdr:from>
    <xdr:to>
      <xdr:col>10</xdr:col>
      <xdr:colOff>931334</xdr:colOff>
      <xdr:row>15</xdr:row>
      <xdr:rowOff>89297</xdr:rowOff>
    </xdr:to>
    <xdr:sp macro="" textlink="">
      <xdr:nvSpPr>
        <xdr:cNvPr id="32" name="テキスト ボックス 31"/>
        <xdr:cNvSpPr txBox="1"/>
      </xdr:nvSpPr>
      <xdr:spPr>
        <a:xfrm>
          <a:off x="5479256" y="2381251"/>
          <a:ext cx="1792156" cy="595312"/>
        </a:xfrm>
        <a:prstGeom prst="rect">
          <a:avLst/>
        </a:prstGeom>
        <a:solidFill>
          <a:schemeClr val="lt1"/>
        </a:solidFill>
        <a:ln w="127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購入者価格</a:t>
          </a:r>
          <a:endParaRPr kumimoji="1" lang="en-US" altLang="ja-JP" sz="800"/>
        </a:p>
        <a:p>
          <a:pPr algn="ctr"/>
          <a:r>
            <a:rPr kumimoji="1" lang="ja-JP" altLang="en-US" sz="1100"/>
            <a:t>（</a:t>
          </a:r>
          <a:r>
            <a:rPr kumimoji="1" lang="en-US" altLang="ja-JP" sz="1100"/>
            <a:t>※</a:t>
          </a:r>
          <a:r>
            <a:rPr kumimoji="1" lang="ja-JP" altLang="en-US" sz="1100"/>
            <a:t>生産者価格に変換）</a:t>
          </a:r>
        </a:p>
      </xdr:txBody>
    </xdr:sp>
    <xdr:clientData/>
  </xdr:twoCellAnchor>
  <xdr:twoCellAnchor>
    <xdr:from>
      <xdr:col>3</xdr:col>
      <xdr:colOff>285750</xdr:colOff>
      <xdr:row>17</xdr:row>
      <xdr:rowOff>74084</xdr:rowOff>
    </xdr:from>
    <xdr:to>
      <xdr:col>3</xdr:col>
      <xdr:colOff>285750</xdr:colOff>
      <xdr:row>22</xdr:row>
      <xdr:rowOff>148166</xdr:rowOff>
    </xdr:to>
    <xdr:cxnSp macro="">
      <xdr:nvCxnSpPr>
        <xdr:cNvPr id="34" name="直線矢印コネクタ 33"/>
        <xdr:cNvCxnSpPr/>
      </xdr:nvCxnSpPr>
      <xdr:spPr bwMode="auto">
        <a:xfrm>
          <a:off x="2476500" y="2698751"/>
          <a:ext cx="0" cy="751415"/>
        </a:xfrm>
        <a:prstGeom prst="straightConnector1">
          <a:avLst/>
        </a:prstGeom>
        <a:ln>
          <a:solidFill>
            <a:schemeClr val="accent5">
              <a:lumMod val="75000"/>
            </a:schemeClr>
          </a:solidFill>
          <a:headEnd type="none" w="med" len="med"/>
          <a:tailEnd type="triangle"/>
        </a:ln>
        <a:extLst/>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42333</xdr:colOff>
      <xdr:row>17</xdr:row>
      <xdr:rowOff>95250</xdr:rowOff>
    </xdr:from>
    <xdr:to>
      <xdr:col>7</xdr:col>
      <xdr:colOff>381000</xdr:colOff>
      <xdr:row>22</xdr:row>
      <xdr:rowOff>169333</xdr:rowOff>
    </xdr:to>
    <xdr:cxnSp macro="">
      <xdr:nvCxnSpPr>
        <xdr:cNvPr id="37" name="直線矢印コネクタ 36"/>
        <xdr:cNvCxnSpPr/>
      </xdr:nvCxnSpPr>
      <xdr:spPr bwMode="auto">
        <a:xfrm>
          <a:off x="4508500" y="2518833"/>
          <a:ext cx="1058333" cy="751417"/>
        </a:xfrm>
        <a:prstGeom prst="straightConnector1">
          <a:avLst/>
        </a:prstGeom>
        <a:ln>
          <a:solidFill>
            <a:schemeClr val="accent5">
              <a:lumMod val="75000"/>
            </a:schemeClr>
          </a:solidFill>
          <a:headEnd type="none" w="med" len="med"/>
          <a:tailEnd type="triangle"/>
        </a:ln>
        <a:extLst/>
      </xdr:spPr>
      <xdr:style>
        <a:lnRef idx="2">
          <a:schemeClr val="dk1"/>
        </a:lnRef>
        <a:fillRef idx="0">
          <a:schemeClr val="dk1"/>
        </a:fillRef>
        <a:effectRef idx="1">
          <a:schemeClr val="dk1"/>
        </a:effectRef>
        <a:fontRef idx="minor">
          <a:schemeClr val="tx1"/>
        </a:fontRef>
      </xdr:style>
    </xdr:cxnSp>
    <xdr:clientData/>
  </xdr:twoCellAnchor>
  <xdr:twoCellAnchor>
    <xdr:from>
      <xdr:col>3</xdr:col>
      <xdr:colOff>74084</xdr:colOff>
      <xdr:row>19</xdr:row>
      <xdr:rowOff>99483</xdr:rowOff>
    </xdr:from>
    <xdr:to>
      <xdr:col>5</xdr:col>
      <xdr:colOff>127000</xdr:colOff>
      <xdr:row>21</xdr:row>
      <xdr:rowOff>31751</xdr:rowOff>
    </xdr:to>
    <xdr:sp macro="" textlink="">
      <xdr:nvSpPr>
        <xdr:cNvPr id="41" name="テキスト ボックス 40"/>
        <xdr:cNvSpPr txBox="1"/>
      </xdr:nvSpPr>
      <xdr:spPr>
        <a:xfrm>
          <a:off x="2264834" y="2893483"/>
          <a:ext cx="1195916" cy="270935"/>
        </a:xfrm>
        <a:prstGeom prst="rect">
          <a:avLst/>
        </a:prstGeom>
        <a:solidFill>
          <a:schemeClr val="lt1"/>
        </a:solidFill>
        <a:ln w="127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判別できない</a:t>
          </a:r>
        </a:p>
      </xdr:txBody>
    </xdr:sp>
    <xdr:clientData/>
  </xdr:twoCellAnchor>
  <xdr:twoCellAnchor>
    <xdr:from>
      <xdr:col>6</xdr:col>
      <xdr:colOff>10583</xdr:colOff>
      <xdr:row>19</xdr:row>
      <xdr:rowOff>88900</xdr:rowOff>
    </xdr:from>
    <xdr:to>
      <xdr:col>7</xdr:col>
      <xdr:colOff>624417</xdr:colOff>
      <xdr:row>21</xdr:row>
      <xdr:rowOff>21168</xdr:rowOff>
    </xdr:to>
    <xdr:sp macro="" textlink="">
      <xdr:nvSpPr>
        <xdr:cNvPr id="42" name="テキスト ボックス 41"/>
        <xdr:cNvSpPr txBox="1"/>
      </xdr:nvSpPr>
      <xdr:spPr>
        <a:xfrm>
          <a:off x="4095750" y="2882900"/>
          <a:ext cx="931334" cy="270935"/>
        </a:xfrm>
        <a:prstGeom prst="rect">
          <a:avLst/>
        </a:prstGeom>
        <a:solidFill>
          <a:schemeClr val="lt1"/>
        </a:solidFill>
        <a:ln w="127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判別できる</a:t>
          </a:r>
        </a:p>
      </xdr:txBody>
    </xdr:sp>
    <xdr:clientData/>
  </xdr:twoCellAnchor>
  <xdr:twoCellAnchor>
    <xdr:from>
      <xdr:col>3</xdr:col>
      <xdr:colOff>211667</xdr:colOff>
      <xdr:row>62</xdr:row>
      <xdr:rowOff>111129</xdr:rowOff>
    </xdr:from>
    <xdr:to>
      <xdr:col>11</xdr:col>
      <xdr:colOff>590553</xdr:colOff>
      <xdr:row>75</xdr:row>
      <xdr:rowOff>57153</xdr:rowOff>
    </xdr:to>
    <xdr:grpSp>
      <xdr:nvGrpSpPr>
        <xdr:cNvPr id="7" name="グループ化 6"/>
        <xdr:cNvGrpSpPr/>
      </xdr:nvGrpSpPr>
      <xdr:grpSpPr>
        <a:xfrm>
          <a:off x="2145242" y="10855329"/>
          <a:ext cx="5989111" cy="2022474"/>
          <a:chOff x="2395089" y="10090403"/>
          <a:chExt cx="5925363" cy="2041525"/>
        </a:xfrm>
      </xdr:grpSpPr>
      <xdr:sp macro="" textlink="">
        <xdr:nvSpPr>
          <xdr:cNvPr id="4" name="屈折矢印 3"/>
          <xdr:cNvSpPr/>
        </xdr:nvSpPr>
        <xdr:spPr bwMode="auto">
          <a:xfrm rot="16200000" flipH="1">
            <a:off x="4973637" y="8785113"/>
            <a:ext cx="2041525" cy="4652105"/>
          </a:xfrm>
          <a:prstGeom prst="bentUpArrow">
            <a:avLst>
              <a:gd name="adj1" fmla="val 13985"/>
              <a:gd name="adj2" fmla="val 19493"/>
              <a:gd name="adj3" fmla="val 0"/>
            </a:avLst>
          </a:prstGeom>
          <a:solidFill>
            <a:schemeClr val="accent5">
              <a:lumMod val="7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5" name="屈折矢印 4"/>
          <xdr:cNvSpPr/>
        </xdr:nvSpPr>
        <xdr:spPr bwMode="auto">
          <a:xfrm>
            <a:off x="3678927" y="10115763"/>
            <a:ext cx="1450730" cy="727669"/>
          </a:xfrm>
          <a:prstGeom prst="bentUpArrow">
            <a:avLst/>
          </a:prstGeom>
          <a:solidFill>
            <a:schemeClr val="accent5">
              <a:lumMod val="7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7" name="屈折矢印 16"/>
          <xdr:cNvSpPr/>
        </xdr:nvSpPr>
        <xdr:spPr bwMode="auto">
          <a:xfrm flipH="1">
            <a:off x="2395089" y="10115759"/>
            <a:ext cx="1848011" cy="727668"/>
          </a:xfrm>
          <a:prstGeom prst="bentUpArrow">
            <a:avLst/>
          </a:prstGeom>
          <a:solidFill>
            <a:schemeClr val="accent5">
              <a:lumMod val="7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2" name="正方形/長方形 1"/>
          <xdr:cNvSpPr/>
        </xdr:nvSpPr>
        <xdr:spPr bwMode="auto">
          <a:xfrm>
            <a:off x="3467262" y="10822565"/>
            <a:ext cx="216000" cy="1052792"/>
          </a:xfrm>
          <a:prstGeom prst="rect">
            <a:avLst/>
          </a:prstGeom>
          <a:solidFill>
            <a:schemeClr val="accent5">
              <a:lumMod val="7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109171</xdr:colOff>
      <xdr:row>70</xdr:row>
      <xdr:rowOff>1465</xdr:rowOff>
    </xdr:from>
    <xdr:to>
      <xdr:col>10</xdr:col>
      <xdr:colOff>1147396</xdr:colOff>
      <xdr:row>76</xdr:row>
      <xdr:rowOff>98180</xdr:rowOff>
    </xdr:to>
    <xdr:sp macro="" textlink="">
      <xdr:nvSpPr>
        <xdr:cNvPr id="23" name="テキスト ボックス 22"/>
        <xdr:cNvSpPr txBox="1"/>
      </xdr:nvSpPr>
      <xdr:spPr>
        <a:xfrm>
          <a:off x="4497998" y="11211657"/>
          <a:ext cx="3163033" cy="1115158"/>
        </a:xfrm>
        <a:prstGeom prst="rect">
          <a:avLst/>
        </a:prstGeom>
        <a:solidFill>
          <a:schemeClr val="bg1"/>
        </a:solidFill>
        <a:ln w="127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変換した生産者価格を</a:t>
          </a:r>
          <a:endParaRPr kumimoji="1" lang="en-US" altLang="ja-JP" sz="1100"/>
        </a:p>
        <a:p>
          <a:pPr algn="ctr"/>
          <a:r>
            <a:rPr kumimoji="1" lang="ja-JP" altLang="en-US" sz="1100"/>
            <a:t>部門ごとにそれぞれ「表①－１」へ転記する</a:t>
          </a:r>
          <a:endParaRPr kumimoji="1" lang="en-US" altLang="ja-JP" sz="1100"/>
        </a:p>
        <a:p>
          <a:pPr algn="ctr"/>
          <a:endParaRPr kumimoji="1" lang="en-US" altLang="ja-JP" sz="1100"/>
        </a:p>
        <a:p>
          <a:pPr algn="l"/>
          <a:r>
            <a:rPr kumimoji="1" lang="ja-JP" altLang="en-US" sz="1100"/>
            <a:t>　山梨県産品か判別できない場合・・・</a:t>
          </a:r>
          <a:r>
            <a:rPr kumimoji="1" lang="en-US" altLang="ja-JP" sz="1100"/>
            <a:t>D</a:t>
          </a:r>
          <a:r>
            <a:rPr kumimoji="1" lang="ja-JP" altLang="en-US" sz="1100"/>
            <a:t>列</a:t>
          </a:r>
          <a:endParaRPr kumimoji="1" lang="en-US" altLang="ja-JP" sz="1100"/>
        </a:p>
        <a:p>
          <a:pPr algn="l"/>
          <a:r>
            <a:rPr kumimoji="1" lang="ja-JP" altLang="en-US" sz="1100">
              <a:solidFill>
                <a:schemeClr val="bg1"/>
              </a:solidFill>
            </a:rPr>
            <a:t>　山梨県産品か</a:t>
          </a:r>
          <a:r>
            <a:rPr kumimoji="1" lang="ja-JP" altLang="en-US" sz="1100"/>
            <a:t>判別できる場合</a:t>
          </a:r>
          <a:r>
            <a:rPr kumimoji="1" lang="ja-JP" altLang="en-US" sz="1100">
              <a:solidFill>
                <a:schemeClr val="bg1"/>
              </a:solidFill>
            </a:rPr>
            <a:t>合</a:t>
          </a:r>
          <a:r>
            <a:rPr kumimoji="1" lang="ja-JP" altLang="en-US" sz="1100"/>
            <a:t>・・・</a:t>
          </a:r>
          <a:r>
            <a:rPr kumimoji="1" lang="en-US" altLang="ja-JP" sz="1100"/>
            <a:t>H</a:t>
          </a:r>
          <a:r>
            <a:rPr kumimoji="1" lang="ja-JP" altLang="en-US" sz="1100"/>
            <a:t>列</a:t>
          </a:r>
        </a:p>
      </xdr:txBody>
    </xdr:sp>
    <xdr:clientData/>
  </xdr:twoCellAnchor>
  <xdr:twoCellAnchor>
    <xdr:from>
      <xdr:col>2</xdr:col>
      <xdr:colOff>489194</xdr:colOff>
      <xdr:row>64</xdr:row>
      <xdr:rowOff>149958</xdr:rowOff>
    </xdr:from>
    <xdr:to>
      <xdr:col>3</xdr:col>
      <xdr:colOff>389710</xdr:colOff>
      <xdr:row>66</xdr:row>
      <xdr:rowOff>118861</xdr:rowOff>
    </xdr:to>
    <xdr:sp macro="" textlink="">
      <xdr:nvSpPr>
        <xdr:cNvPr id="25" name="テキスト ボックス 24"/>
        <xdr:cNvSpPr txBox="1"/>
      </xdr:nvSpPr>
      <xdr:spPr>
        <a:xfrm>
          <a:off x="1383079" y="10436958"/>
          <a:ext cx="1190054" cy="276634"/>
        </a:xfrm>
        <a:prstGeom prst="rect">
          <a:avLst/>
        </a:prstGeom>
        <a:solidFill>
          <a:schemeClr val="lt1"/>
        </a:solidFill>
        <a:ln w="127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判別できない</a:t>
          </a:r>
        </a:p>
      </xdr:txBody>
    </xdr:sp>
    <xdr:clientData/>
  </xdr:twoCellAnchor>
  <xdr:twoCellAnchor>
    <xdr:from>
      <xdr:col>7</xdr:col>
      <xdr:colOff>550252</xdr:colOff>
      <xdr:row>64</xdr:row>
      <xdr:rowOff>104042</xdr:rowOff>
    </xdr:from>
    <xdr:to>
      <xdr:col>8</xdr:col>
      <xdr:colOff>630686</xdr:colOff>
      <xdr:row>66</xdr:row>
      <xdr:rowOff>74410</xdr:rowOff>
    </xdr:to>
    <xdr:sp macro="" textlink="">
      <xdr:nvSpPr>
        <xdr:cNvPr id="26" name="テキスト ボックス 25"/>
        <xdr:cNvSpPr txBox="1"/>
      </xdr:nvSpPr>
      <xdr:spPr>
        <a:xfrm>
          <a:off x="4939079" y="10391042"/>
          <a:ext cx="930357" cy="278099"/>
        </a:xfrm>
        <a:prstGeom prst="rect">
          <a:avLst/>
        </a:prstGeom>
        <a:solidFill>
          <a:schemeClr val="lt1"/>
        </a:solidFill>
        <a:ln w="127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判別できる</a:t>
          </a:r>
        </a:p>
      </xdr:txBody>
    </xdr:sp>
    <xdr:clientData/>
  </xdr:twoCellAnchor>
  <xdr:twoCellAnchor>
    <xdr:from>
      <xdr:col>8</xdr:col>
      <xdr:colOff>29765</xdr:colOff>
      <xdr:row>4</xdr:row>
      <xdr:rowOff>119063</xdr:rowOff>
    </xdr:from>
    <xdr:to>
      <xdr:col>11</xdr:col>
      <xdr:colOff>128984</xdr:colOff>
      <xdr:row>9</xdr:row>
      <xdr:rowOff>29766</xdr:rowOff>
    </xdr:to>
    <xdr:sp macro="" textlink="">
      <xdr:nvSpPr>
        <xdr:cNvPr id="13" name="円弧 12"/>
        <xdr:cNvSpPr/>
      </xdr:nvSpPr>
      <xdr:spPr bwMode="auto">
        <a:xfrm>
          <a:off x="5089921" y="902891"/>
          <a:ext cx="2599532" cy="1002109"/>
        </a:xfrm>
        <a:prstGeom prst="arc">
          <a:avLst>
            <a:gd name="adj1" fmla="val 11106559"/>
            <a:gd name="adj2" fmla="val 0"/>
          </a:avLst>
        </a:prstGeom>
        <a:ln>
          <a:solidFill>
            <a:schemeClr val="accent5">
              <a:lumMod val="75000"/>
            </a:schemeClr>
          </a:solidFill>
          <a:headEnd type="none" w="med" len="med"/>
          <a:tailEnd type="triangle" w="med" len="med"/>
        </a:ln>
        <a:extLst/>
      </xdr:spPr>
      <xdr:style>
        <a:lnRef idx="2">
          <a:schemeClr val="accent5"/>
        </a:lnRef>
        <a:fillRef idx="0">
          <a:schemeClr val="accent5"/>
        </a:fillRef>
        <a:effectRef idx="1">
          <a:schemeClr val="accent5"/>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396874</xdr:colOff>
      <xdr:row>2</xdr:row>
      <xdr:rowOff>168672</xdr:rowOff>
    </xdr:from>
    <xdr:to>
      <xdr:col>10</xdr:col>
      <xdr:colOff>952499</xdr:colOff>
      <xdr:row>4</xdr:row>
      <xdr:rowOff>317500</xdr:rowOff>
    </xdr:to>
    <xdr:sp macro="" textlink="">
      <xdr:nvSpPr>
        <xdr:cNvPr id="27" name="テキスト ボックス 26"/>
        <xdr:cNvSpPr txBox="1"/>
      </xdr:nvSpPr>
      <xdr:spPr>
        <a:xfrm>
          <a:off x="5457030" y="565547"/>
          <a:ext cx="1835547" cy="535781"/>
        </a:xfrm>
        <a:prstGeom prst="rect">
          <a:avLst/>
        </a:prstGeom>
        <a:ln w="12700">
          <a:solidFill>
            <a:schemeClr val="accent5">
              <a:lumMod val="5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lstStyle/>
        <a:p>
          <a:pPr algn="ctr"/>
          <a:r>
            <a:rPr kumimoji="1" lang="ja-JP" altLang="en-US" sz="1100"/>
            <a:t>雇用者所得（直接効果分）</a:t>
          </a:r>
          <a:endParaRPr kumimoji="1" lang="en-US" altLang="ja-JP" sz="1100"/>
        </a:p>
        <a:p>
          <a:pPr algn="ctr"/>
          <a:r>
            <a:rPr kumimoji="1" lang="ja-JP" altLang="en-US" sz="1100"/>
            <a:t>はこちらへ記入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6</xdr:row>
      <xdr:rowOff>38100</xdr:rowOff>
    </xdr:from>
    <xdr:to>
      <xdr:col>5</xdr:col>
      <xdr:colOff>76200</xdr:colOff>
      <xdr:row>7</xdr:row>
      <xdr:rowOff>361950</xdr:rowOff>
    </xdr:to>
    <xdr:sp macro="" textlink="">
      <xdr:nvSpPr>
        <xdr:cNvPr id="167953" name="Line 12"/>
        <xdr:cNvSpPr>
          <a:spLocks noChangeShapeType="1"/>
        </xdr:cNvSpPr>
      </xdr:nvSpPr>
      <xdr:spPr bwMode="auto">
        <a:xfrm flipV="1">
          <a:off x="3124200" y="1190625"/>
          <a:ext cx="257175" cy="476250"/>
        </a:xfrm>
        <a:prstGeom prst="line">
          <a:avLst/>
        </a:prstGeom>
        <a:ln>
          <a:headEnd/>
          <a:tailEnd type="triangle" w="med" len="med"/>
        </a:ln>
        <a:extLst/>
      </xdr:spPr>
      <xdr:style>
        <a:lnRef idx="2">
          <a:schemeClr val="dk1"/>
        </a:lnRef>
        <a:fillRef idx="0">
          <a:schemeClr val="dk1"/>
        </a:fillRef>
        <a:effectRef idx="1">
          <a:schemeClr val="dk1"/>
        </a:effectRef>
        <a:fontRef idx="minor">
          <a:schemeClr val="tx1"/>
        </a:fontRef>
      </xdr:style>
    </xdr:sp>
    <xdr:clientData/>
  </xdr:twoCellAnchor>
  <xdr:twoCellAnchor>
    <xdr:from>
      <xdr:col>6</xdr:col>
      <xdr:colOff>257175</xdr:colOff>
      <xdr:row>6</xdr:row>
      <xdr:rowOff>28575</xdr:rowOff>
    </xdr:from>
    <xdr:to>
      <xdr:col>6</xdr:col>
      <xdr:colOff>314325</xdr:colOff>
      <xdr:row>7</xdr:row>
      <xdr:rowOff>104775</xdr:rowOff>
    </xdr:to>
    <xdr:sp macro="" textlink="">
      <xdr:nvSpPr>
        <xdr:cNvPr id="167954" name="Line 15"/>
        <xdr:cNvSpPr>
          <a:spLocks noChangeShapeType="1"/>
        </xdr:cNvSpPr>
      </xdr:nvSpPr>
      <xdr:spPr bwMode="auto">
        <a:xfrm>
          <a:off x="3771900" y="1181100"/>
          <a:ext cx="57150" cy="228600"/>
        </a:xfrm>
        <a:prstGeom prst="line">
          <a:avLst/>
        </a:prstGeom>
        <a:ln>
          <a:headEnd/>
          <a:tailEnd type="triangle" w="med" len="med"/>
        </a:ln>
        <a:extLst/>
      </xdr:spPr>
      <xdr:style>
        <a:lnRef idx="2">
          <a:schemeClr val="dk1"/>
        </a:lnRef>
        <a:fillRef idx="0">
          <a:schemeClr val="dk1"/>
        </a:fillRef>
        <a:effectRef idx="1">
          <a:schemeClr val="dk1"/>
        </a:effectRef>
        <a:fontRef idx="minor">
          <a:schemeClr val="tx1"/>
        </a:fontRef>
      </xdr:style>
    </xdr:sp>
    <xdr:clientData/>
  </xdr:twoCellAnchor>
  <xdr:twoCellAnchor>
    <xdr:from>
      <xdr:col>10</xdr:col>
      <xdr:colOff>361950</xdr:colOff>
      <xdr:row>45</xdr:row>
      <xdr:rowOff>190500</xdr:rowOff>
    </xdr:from>
    <xdr:to>
      <xdr:col>52</xdr:col>
      <xdr:colOff>628650</xdr:colOff>
      <xdr:row>48</xdr:row>
      <xdr:rowOff>114300</xdr:rowOff>
    </xdr:to>
    <xdr:sp macro="" textlink="">
      <xdr:nvSpPr>
        <xdr:cNvPr id="2" name="U ターン矢印 1"/>
        <xdr:cNvSpPr/>
      </xdr:nvSpPr>
      <xdr:spPr bwMode="auto">
        <a:xfrm rot="10800000" flipH="1">
          <a:off x="5867400" y="7667625"/>
          <a:ext cx="29556075" cy="428625"/>
        </a:xfrm>
        <a:prstGeom prst="uturnArrow">
          <a:avLst/>
        </a:prstGeom>
        <a:solidFill>
          <a:schemeClr val="accent5"/>
        </a:solidFill>
        <a:ln>
          <a:headEnd type="none" w="med" len="med"/>
          <a:tailEnd type="none" w="med" len="med"/>
        </a:ln>
        <a:extLst/>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1228724</xdr:colOff>
      <xdr:row>48</xdr:row>
      <xdr:rowOff>66675</xdr:rowOff>
    </xdr:from>
    <xdr:to>
      <xdr:col>1</xdr:col>
      <xdr:colOff>2000249</xdr:colOff>
      <xdr:row>55</xdr:row>
      <xdr:rowOff>66675</xdr:rowOff>
    </xdr:to>
    <xdr:sp macro="" textlink="">
      <xdr:nvSpPr>
        <xdr:cNvPr id="5326" name="Line 3"/>
        <xdr:cNvSpPr>
          <a:spLocks noChangeShapeType="1"/>
        </xdr:cNvSpPr>
      </xdr:nvSpPr>
      <xdr:spPr bwMode="auto">
        <a:xfrm flipV="1">
          <a:off x="1447799" y="8239125"/>
          <a:ext cx="771525" cy="1181100"/>
        </a:xfrm>
        <a:prstGeom prst="line">
          <a:avLst/>
        </a:prstGeom>
        <a:ln>
          <a:prstDash val="dash"/>
          <a:headEnd type="none" w="med" len="med"/>
          <a:tailEnd type="arrow" w="med" len="med"/>
        </a:ln>
        <a:extLst/>
      </xdr:spPr>
      <xdr:style>
        <a:lnRef idx="2">
          <a:schemeClr val="dk1"/>
        </a:lnRef>
        <a:fillRef idx="0">
          <a:schemeClr val="dk1"/>
        </a:fillRef>
        <a:effectRef idx="1">
          <a:schemeClr val="dk1"/>
        </a:effectRef>
        <a:fontRef idx="minor">
          <a:schemeClr val="tx1"/>
        </a:fontRef>
      </xdr:style>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9526</xdr:colOff>
      <xdr:row>6</xdr:row>
      <xdr:rowOff>133350</xdr:rowOff>
    </xdr:from>
    <xdr:to>
      <xdr:col>10</xdr:col>
      <xdr:colOff>133351</xdr:colOff>
      <xdr:row>43</xdr:row>
      <xdr:rowOff>171450</xdr:rowOff>
    </xdr:to>
    <xdr:sp macro="" textlink="">
      <xdr:nvSpPr>
        <xdr:cNvPr id="5" name="屈折矢印 4"/>
        <xdr:cNvSpPr/>
      </xdr:nvSpPr>
      <xdr:spPr bwMode="auto">
        <a:xfrm>
          <a:off x="6067426" y="1800225"/>
          <a:ext cx="381000" cy="8848725"/>
        </a:xfrm>
        <a:prstGeom prst="bentUpArrow">
          <a:avLst>
            <a:gd name="adj1" fmla="val 25000"/>
            <a:gd name="adj2" fmla="val 1562"/>
            <a:gd name="adj3" fmla="val 0"/>
          </a:avLst>
        </a:prstGeom>
        <a:solidFill>
          <a:schemeClr val="accent5">
            <a:lumMod val="60000"/>
            <a:lumOff val="4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76200</xdr:colOff>
      <xdr:row>6</xdr:row>
      <xdr:rowOff>47625</xdr:rowOff>
    </xdr:from>
    <xdr:to>
      <xdr:col>11</xdr:col>
      <xdr:colOff>47625</xdr:colOff>
      <xdr:row>6</xdr:row>
      <xdr:rowOff>209550</xdr:rowOff>
    </xdr:to>
    <xdr:sp macro="" textlink="">
      <xdr:nvSpPr>
        <xdr:cNvPr id="6" name="右矢印 5"/>
        <xdr:cNvSpPr/>
      </xdr:nvSpPr>
      <xdr:spPr bwMode="auto">
        <a:xfrm>
          <a:off x="6391275" y="1714500"/>
          <a:ext cx="333375" cy="161925"/>
        </a:xfrm>
        <a:prstGeom prst="rightArrow">
          <a:avLst/>
        </a:prstGeom>
        <a:solidFill>
          <a:schemeClr val="accent5">
            <a:lumMod val="60000"/>
            <a:lumOff val="40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323850</xdr:colOff>
      <xdr:row>12</xdr:row>
      <xdr:rowOff>38100</xdr:rowOff>
    </xdr:from>
    <xdr:to>
      <xdr:col>12</xdr:col>
      <xdr:colOff>295275</xdr:colOff>
      <xdr:row>13</xdr:row>
      <xdr:rowOff>95249</xdr:rowOff>
    </xdr:to>
    <xdr:sp macro="" textlink="">
      <xdr:nvSpPr>
        <xdr:cNvPr id="4" name="メモ 3">
          <a:hlinkClick xmlns:r="http://schemas.openxmlformats.org/officeDocument/2006/relationships" r:id="rId1"/>
        </xdr:cNvPr>
        <xdr:cNvSpPr/>
      </xdr:nvSpPr>
      <xdr:spPr bwMode="auto">
        <a:xfrm>
          <a:off x="6734175" y="3200400"/>
          <a:ext cx="1066800" cy="295274"/>
        </a:xfrm>
        <a:prstGeom prst="foldedCorner">
          <a:avLst/>
        </a:prstGeom>
        <a:solidFill>
          <a:srgbClr val="FFFF00"/>
        </a:solidFill>
        <a:ln>
          <a:headEnd type="none" w="med" len="med"/>
          <a:tailEnd type="none" w="med" len="med"/>
        </a:ln>
        <a:extLst/>
      </xdr:spPr>
      <xdr:style>
        <a:lnRef idx="1">
          <a:schemeClr val="dk1"/>
        </a:lnRef>
        <a:fillRef idx="2">
          <a:schemeClr val="dk1"/>
        </a:fillRef>
        <a:effectRef idx="1">
          <a:schemeClr val="dk1"/>
        </a:effectRef>
        <a:fontRef idx="minor">
          <a:schemeClr val="dk1"/>
        </a:fontRef>
      </xdr:style>
      <xdr:txBody>
        <a:bodyPr vertOverflow="clip" horzOverflow="clip" wrap="square" lIns="0" tIns="36000" rIns="0" bIns="0" rtlCol="0" anchor="ctr" upright="1"/>
        <a:lstStyle/>
        <a:p>
          <a:pPr algn="ctr"/>
          <a:r>
            <a:rPr kumimoji="1" lang="en-US" altLang="ja-JP" sz="1100" b="1">
              <a:solidFill>
                <a:sysClr val="windowText" lastClr="000000"/>
              </a:solidFill>
              <a:latin typeface="+mj-ea"/>
              <a:ea typeface="+mj-ea"/>
            </a:rPr>
            <a:t>Ⅱ</a:t>
          </a:r>
          <a:r>
            <a:rPr kumimoji="1" lang="ja-JP" altLang="en-US" sz="1100" b="1">
              <a:solidFill>
                <a:sysClr val="windowText" lastClr="000000"/>
              </a:solidFill>
              <a:latin typeface="+mj-ea"/>
              <a:ea typeface="+mj-ea"/>
            </a:rPr>
            <a:t>　入力シート</a:t>
          </a:r>
        </a:p>
      </xdr:txBody>
    </xdr:sp>
    <xdr:clientData/>
  </xdr:twoCellAnchor>
  <xdr:twoCellAnchor>
    <xdr:from>
      <xdr:col>11</xdr:col>
      <xdr:colOff>247652</xdr:colOff>
      <xdr:row>7</xdr:row>
      <xdr:rowOff>38099</xdr:rowOff>
    </xdr:from>
    <xdr:to>
      <xdr:col>11</xdr:col>
      <xdr:colOff>495302</xdr:colOff>
      <xdr:row>9</xdr:row>
      <xdr:rowOff>142874</xdr:rowOff>
    </xdr:to>
    <xdr:sp macro="" textlink="">
      <xdr:nvSpPr>
        <xdr:cNvPr id="2" name="右矢印 1"/>
        <xdr:cNvSpPr/>
      </xdr:nvSpPr>
      <xdr:spPr bwMode="auto">
        <a:xfrm rot="16200000">
          <a:off x="6853239" y="2176462"/>
          <a:ext cx="581025" cy="247650"/>
        </a:xfrm>
        <a:prstGeom prst="rightArrow">
          <a:avLst/>
        </a:prstGeom>
        <a:solidFill>
          <a:schemeClr val="accent5">
            <a:lumMod val="60000"/>
            <a:lumOff val="40000"/>
          </a:schemeClr>
        </a:solidFill>
        <a:ln>
          <a:noFill/>
          <a:headEnd type="none" w="med" len="med"/>
          <a:tailEnd type="none" w="med" len="med"/>
        </a:ln>
        <a:extLst/>
      </xdr:spPr>
      <xdr:style>
        <a:lnRef idx="3">
          <a:schemeClr val="lt1"/>
        </a:lnRef>
        <a:fillRef idx="1">
          <a:schemeClr val="accent5"/>
        </a:fillRef>
        <a:effectRef idx="1">
          <a:schemeClr val="accent5"/>
        </a:effectRef>
        <a:fontRef idx="minor">
          <a:schemeClr val="lt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R63"/>
  <sheetViews>
    <sheetView showGridLines="0" tabSelected="1" view="pageBreakPreview" zoomScaleNormal="100" zoomScaleSheetLayoutView="100" workbookViewId="0">
      <selection activeCell="G4" sqref="G4"/>
    </sheetView>
  </sheetViews>
  <sheetFormatPr defaultRowHeight="12"/>
  <cols>
    <col min="1" max="1" width="4.5703125" style="3" customWidth="1"/>
    <col min="2" max="2" width="5.140625" style="3" customWidth="1"/>
    <col min="3" max="4" width="10.5703125" style="3" customWidth="1"/>
    <col min="5" max="5" width="6.7109375" style="3" customWidth="1"/>
    <col min="6" max="6" width="12.42578125" style="3" customWidth="1"/>
    <col min="7" max="7" width="11.42578125" style="3" customWidth="1"/>
    <col min="8" max="8" width="8.7109375" style="3" customWidth="1"/>
    <col min="9" max="9" width="12.7109375" style="3" customWidth="1"/>
    <col min="10" max="10" width="10.5703125" style="3" customWidth="1"/>
    <col min="11" max="11" width="15.7109375" style="3" customWidth="1"/>
    <col min="12" max="13" width="10.5703125" style="3" customWidth="1"/>
    <col min="14" max="14" width="13.85546875" style="3" customWidth="1"/>
    <col min="15" max="18" width="10.5703125" style="3" customWidth="1"/>
    <col min="19" max="19" width="9.140625" style="3"/>
    <col min="20" max="20" width="5.5703125" style="3" customWidth="1"/>
    <col min="21" max="16384" width="9.140625" style="3"/>
  </cols>
  <sheetData>
    <row r="1" spans="1:16" ht="11.25" customHeight="1"/>
    <row r="2" spans="1:16" ht="20.25" customHeight="1">
      <c r="A2" s="212" t="s">
        <v>235</v>
      </c>
      <c r="B2" s="212"/>
      <c r="C2" s="212"/>
      <c r="D2" s="212"/>
      <c r="E2" s="212"/>
      <c r="F2" s="212"/>
      <c r="G2" s="212"/>
      <c r="H2" s="212"/>
      <c r="I2" s="151"/>
      <c r="J2" s="151"/>
      <c r="K2" s="20"/>
      <c r="L2" s="20"/>
      <c r="M2" s="20"/>
      <c r="N2" s="20"/>
      <c r="O2" s="20"/>
      <c r="P2" s="89"/>
    </row>
    <row r="3" spans="1:16" ht="18" customHeight="1">
      <c r="A3" s="66"/>
      <c r="B3" s="20"/>
      <c r="C3" s="20"/>
      <c r="D3" s="20"/>
      <c r="E3" s="20"/>
      <c r="F3" s="20"/>
      <c r="G3" s="20"/>
      <c r="H3" s="20"/>
      <c r="I3" s="20"/>
      <c r="J3" s="20"/>
      <c r="K3" s="20"/>
      <c r="L3" s="20"/>
      <c r="M3" s="20"/>
      <c r="N3" s="20"/>
      <c r="O3" s="20"/>
      <c r="P3" s="89"/>
    </row>
    <row r="4" spans="1:16" ht="20.25" customHeight="1">
      <c r="A4" s="66"/>
      <c r="B4" s="150" t="s">
        <v>200</v>
      </c>
    </row>
    <row r="5" spans="1:16" ht="11.25" customHeight="1">
      <c r="A5" s="66"/>
      <c r="B5" s="150"/>
    </row>
    <row r="6" spans="1:16" ht="16.5" customHeight="1">
      <c r="A6" s="66"/>
      <c r="B6" s="150"/>
      <c r="C6" s="3" t="s">
        <v>227</v>
      </c>
    </row>
    <row r="7" spans="1:16" ht="9.75" customHeight="1">
      <c r="A7" s="66"/>
      <c r="B7" s="150"/>
    </row>
    <row r="8" spans="1:16" ht="25.5" customHeight="1">
      <c r="A8" s="66"/>
      <c r="E8" s="152" t="s">
        <v>2019</v>
      </c>
    </row>
    <row r="9" spans="1:16" ht="27" customHeight="1">
      <c r="A9" s="66"/>
      <c r="B9" s="90"/>
      <c r="E9" s="152" t="s">
        <v>201</v>
      </c>
    </row>
    <row r="10" spans="1:16" ht="27.75" customHeight="1">
      <c r="A10" s="66"/>
      <c r="B10" s="90"/>
      <c r="C10" s="67"/>
    </row>
    <row r="11" spans="1:16" ht="27" customHeight="1">
      <c r="A11" s="66"/>
      <c r="B11" s="150" t="s">
        <v>202</v>
      </c>
      <c r="C11" s="67"/>
    </row>
    <row r="12" spans="1:16" ht="8.25" customHeight="1">
      <c r="A12" s="66"/>
      <c r="B12" s="150"/>
      <c r="C12" s="67"/>
    </row>
    <row r="13" spans="1:16" ht="22.5" customHeight="1">
      <c r="A13" s="66"/>
      <c r="B13" s="150"/>
      <c r="C13" s="67"/>
      <c r="E13" s="184" t="s">
        <v>228</v>
      </c>
      <c r="G13" s="179" t="s">
        <v>216</v>
      </c>
      <c r="H13" s="185" t="s">
        <v>213</v>
      </c>
    </row>
    <row r="14" spans="1:16" ht="15.75" customHeight="1">
      <c r="A14" s="66"/>
      <c r="B14" s="90"/>
      <c r="C14" s="67"/>
    </row>
    <row r="15" spans="1:16" ht="23.25" customHeight="1">
      <c r="A15" s="66"/>
      <c r="B15" s="150"/>
      <c r="C15" s="67"/>
      <c r="E15" s="3" t="s">
        <v>218</v>
      </c>
    </row>
    <row r="16" spans="1:16" ht="23.25" customHeight="1">
      <c r="A16" s="66"/>
      <c r="B16" s="150"/>
      <c r="C16" s="67"/>
      <c r="E16" s="3" t="s">
        <v>223</v>
      </c>
    </row>
    <row r="17" spans="1:17" ht="23.25" customHeight="1">
      <c r="A17" s="66"/>
      <c r="B17" s="150"/>
      <c r="C17" s="67"/>
      <c r="F17" s="179" t="s">
        <v>215</v>
      </c>
      <c r="G17" s="3" t="s">
        <v>217</v>
      </c>
      <c r="I17" s="179" t="s">
        <v>216</v>
      </c>
      <c r="J17" s="3" t="s">
        <v>212</v>
      </c>
    </row>
    <row r="18" spans="1:17" s="10" customFormat="1" ht="14.25" customHeight="1">
      <c r="A18" s="180"/>
      <c r="B18" s="181"/>
      <c r="C18" s="182"/>
      <c r="F18" s="183"/>
      <c r="I18" s="183"/>
    </row>
    <row r="19" spans="1:17" ht="19.5" customHeight="1">
      <c r="A19" s="66"/>
      <c r="B19" s="150"/>
      <c r="C19" s="67"/>
      <c r="E19" s="185" t="s">
        <v>230</v>
      </c>
    </row>
    <row r="20" spans="1:17" ht="21" customHeight="1">
      <c r="A20" s="66"/>
      <c r="B20" s="150"/>
      <c r="C20" s="67"/>
      <c r="E20" s="3" t="s">
        <v>224</v>
      </c>
    </row>
    <row r="21" spans="1:17" ht="10.5" customHeight="1">
      <c r="A21" s="66"/>
      <c r="B21" s="150"/>
      <c r="C21" s="67"/>
    </row>
    <row r="22" spans="1:17" ht="22.5" customHeight="1">
      <c r="A22" s="66"/>
      <c r="B22" s="150"/>
      <c r="C22" s="67"/>
      <c r="E22" s="152" t="s">
        <v>203</v>
      </c>
    </row>
    <row r="23" spans="1:17" ht="27.75" customHeight="1">
      <c r="A23" s="66"/>
      <c r="B23" s="150"/>
      <c r="C23" s="67"/>
    </row>
    <row r="24" spans="1:17" ht="22.5" customHeight="1">
      <c r="A24" s="66"/>
      <c r="B24" s="150"/>
      <c r="C24" s="67"/>
      <c r="E24" s="152" t="s">
        <v>204</v>
      </c>
    </row>
    <row r="25" spans="1:17" ht="27.75" customHeight="1">
      <c r="A25" s="66"/>
      <c r="B25" s="150"/>
      <c r="C25" s="67"/>
    </row>
    <row r="26" spans="1:17" ht="22.5" customHeight="1">
      <c r="A26" s="66"/>
      <c r="B26" s="150"/>
      <c r="C26" s="67"/>
      <c r="E26" s="152" t="s">
        <v>1996</v>
      </c>
    </row>
    <row r="27" spans="1:17" ht="27.75" customHeight="1">
      <c r="A27" s="66"/>
      <c r="B27" s="150"/>
      <c r="C27" s="67"/>
    </row>
    <row r="28" spans="1:17" ht="22.5" customHeight="1">
      <c r="A28" s="66"/>
      <c r="B28" s="150"/>
      <c r="C28" s="67"/>
      <c r="E28" s="565" t="s">
        <v>2020</v>
      </c>
    </row>
    <row r="29" spans="1:17" ht="36.75" customHeight="1">
      <c r="A29" s="91"/>
      <c r="B29" s="93"/>
      <c r="C29" s="92"/>
      <c r="D29" s="20"/>
      <c r="E29" s="20"/>
      <c r="F29" s="20"/>
      <c r="G29" s="20"/>
      <c r="H29" s="20"/>
      <c r="I29" s="20"/>
      <c r="J29" s="20"/>
      <c r="K29" s="20"/>
      <c r="L29" s="20"/>
      <c r="M29" s="20"/>
      <c r="N29" s="20"/>
      <c r="O29" s="20"/>
      <c r="P29" s="20"/>
      <c r="Q29" s="20"/>
    </row>
    <row r="30" spans="1:17" ht="14.25" customHeight="1">
      <c r="A30" s="91"/>
      <c r="B30" s="93"/>
      <c r="C30" s="20"/>
      <c r="D30" s="20"/>
      <c r="E30" s="20"/>
      <c r="F30" s="20"/>
      <c r="G30" s="20"/>
      <c r="H30" s="20"/>
      <c r="I30" s="20"/>
      <c r="J30" s="20"/>
      <c r="K30" s="20"/>
      <c r="L30" s="20"/>
      <c r="M30" s="20"/>
      <c r="N30" s="20"/>
      <c r="O30" s="20"/>
      <c r="P30" s="20"/>
      <c r="Q30" s="20"/>
    </row>
    <row r="31" spans="1:17" ht="13.5" customHeight="1">
      <c r="A31" s="91"/>
      <c r="B31" s="91"/>
      <c r="C31" s="203" t="s">
        <v>81</v>
      </c>
    </row>
    <row r="32" spans="1:17" ht="18.75" customHeight="1">
      <c r="A32" s="91"/>
      <c r="B32" s="91"/>
      <c r="C32" s="3">
        <v>1</v>
      </c>
      <c r="D32" s="3" t="s">
        <v>205</v>
      </c>
    </row>
    <row r="33" spans="1:18" ht="18.75" customHeight="1">
      <c r="A33" s="91"/>
      <c r="B33" s="91"/>
      <c r="C33" s="3">
        <v>2</v>
      </c>
      <c r="D33" s="3" t="s">
        <v>219</v>
      </c>
    </row>
    <row r="34" spans="1:18" ht="18.75" customHeight="1">
      <c r="A34" s="91"/>
      <c r="B34" s="91"/>
      <c r="D34" s="174" t="s">
        <v>220</v>
      </c>
    </row>
    <row r="35" spans="1:18" ht="6.75" customHeight="1">
      <c r="A35" s="91"/>
      <c r="B35" s="91"/>
    </row>
    <row r="36" spans="1:18" ht="15" customHeight="1">
      <c r="A36" s="91"/>
      <c r="B36" s="91"/>
      <c r="C36" s="203" t="s">
        <v>82</v>
      </c>
    </row>
    <row r="37" spans="1:18" ht="18.75" customHeight="1">
      <c r="C37" s="3">
        <v>1</v>
      </c>
      <c r="D37" s="3" t="s">
        <v>83</v>
      </c>
    </row>
    <row r="38" spans="1:18" ht="18.75" customHeight="1">
      <c r="C38" s="3">
        <v>2</v>
      </c>
      <c r="D38" s="3" t="s">
        <v>146</v>
      </c>
    </row>
    <row r="39" spans="1:18" ht="18.75" customHeight="1">
      <c r="C39" s="3">
        <v>3</v>
      </c>
      <c r="D39" s="3" t="s">
        <v>84</v>
      </c>
    </row>
    <row r="40" spans="1:18" ht="18.75" customHeight="1">
      <c r="C40" s="3">
        <v>4</v>
      </c>
      <c r="D40" s="3" t="s">
        <v>85</v>
      </c>
    </row>
    <row r="41" spans="1:18" ht="18.75" customHeight="1">
      <c r="C41" s="3">
        <v>5</v>
      </c>
      <c r="D41" s="3" t="s">
        <v>221</v>
      </c>
    </row>
    <row r="42" spans="1:18" ht="14.25" customHeight="1">
      <c r="D42" s="174" t="s">
        <v>222</v>
      </c>
    </row>
    <row r="43" spans="1:18" ht="18.75" customHeight="1">
      <c r="C43" s="3">
        <v>6</v>
      </c>
      <c r="D43" s="3" t="s">
        <v>86</v>
      </c>
    </row>
    <row r="44" spans="1:18" ht="18.75" customHeight="1">
      <c r="D44" s="174" t="s">
        <v>87</v>
      </c>
    </row>
    <row r="45" spans="1:18" ht="8.25" customHeight="1">
      <c r="K45" s="20"/>
      <c r="L45" s="20"/>
      <c r="M45" s="20"/>
      <c r="N45" s="20"/>
      <c r="O45" s="20"/>
      <c r="P45" s="20"/>
      <c r="Q45" s="20"/>
      <c r="R45" s="20"/>
    </row>
    <row r="46" spans="1:18" ht="9" customHeight="1">
      <c r="K46" s="20"/>
      <c r="L46" s="20"/>
      <c r="M46" s="20"/>
      <c r="N46" s="20"/>
      <c r="O46" s="20"/>
      <c r="P46" s="20"/>
      <c r="Q46" s="20"/>
      <c r="R46" s="20"/>
    </row>
    <row r="47" spans="1:18" ht="27.75" customHeight="1">
      <c r="K47" s="20"/>
      <c r="L47" s="20"/>
      <c r="M47" s="20"/>
      <c r="N47" s="20"/>
      <c r="O47" s="20"/>
      <c r="P47" s="20"/>
      <c r="Q47" s="20"/>
      <c r="R47" s="20"/>
    </row>
    <row r="48" spans="1:18" ht="18" customHeight="1">
      <c r="K48" s="20"/>
      <c r="L48" s="20"/>
      <c r="M48" s="20"/>
      <c r="N48" s="20"/>
      <c r="O48" s="20"/>
      <c r="P48" s="20"/>
      <c r="Q48" s="20"/>
      <c r="R48" s="20"/>
    </row>
    <row r="49" spans="2:18">
      <c r="K49" s="20"/>
      <c r="L49" s="20"/>
      <c r="M49" s="20"/>
      <c r="N49" s="20"/>
      <c r="O49" s="20"/>
      <c r="P49" s="20"/>
      <c r="Q49" s="20"/>
      <c r="R49" s="20"/>
    </row>
    <row r="50" spans="2:18">
      <c r="K50" s="20"/>
      <c r="L50" s="20"/>
      <c r="M50" s="20"/>
      <c r="N50" s="20"/>
      <c r="O50" s="20"/>
      <c r="P50" s="20"/>
      <c r="Q50" s="20"/>
      <c r="R50" s="20"/>
    </row>
    <row r="51" spans="2:18">
      <c r="K51" s="20"/>
      <c r="L51" s="20"/>
      <c r="M51" s="20"/>
      <c r="N51" s="20"/>
      <c r="O51" s="20"/>
      <c r="P51" s="20"/>
      <c r="Q51" s="20"/>
      <c r="R51" s="20"/>
    </row>
    <row r="56" spans="2:18" ht="42.75" customHeight="1"/>
    <row r="62" spans="2:18">
      <c r="B62" s="94"/>
    </row>
    <row r="63" spans="2:18">
      <c r="B63" s="94"/>
    </row>
  </sheetData>
  <phoneticPr fontId="4"/>
  <pageMargins left="0.55118110236220474" right="0.39370078740157483" top="0.74803149606299213" bottom="0.59055118110236227" header="0.47244094488188981" footer="0.39370078740157483"/>
  <pageSetup paperSize="9" scale="80" fitToHeight="0" orientation="portrait" cellComments="asDisplayed" r:id="rId1"/>
  <headerFooter alignWithMargins="0">
    <oddFooter>&amp;R&amp;"ＭＳ Ｐゴシック,標準"&amp;11&amp;A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Y159"/>
  <sheetViews>
    <sheetView view="pageBreakPreview" topLeftCell="A22" zoomScaleNormal="100" zoomScaleSheetLayoutView="100" workbookViewId="0">
      <selection activeCell="O160" sqref="O160"/>
    </sheetView>
  </sheetViews>
  <sheetFormatPr defaultRowHeight="13.5"/>
  <cols>
    <col min="1" max="1" width="9.140625" style="374"/>
    <col min="2" max="2" width="6.85546875" style="374" customWidth="1"/>
    <col min="3" max="3" width="21.42578125" style="374" customWidth="1"/>
    <col min="4" max="5" width="9.140625" style="374"/>
    <col min="6" max="6" width="7" style="374" customWidth="1"/>
    <col min="7" max="7" width="21.5703125" style="374" customWidth="1"/>
    <col min="8" max="8" width="10.140625" style="374" customWidth="1"/>
    <col min="9" max="9" width="5.42578125" style="374" customWidth="1"/>
    <col min="10" max="12" width="9.140625" style="374"/>
    <col min="13" max="23" width="9.140625" style="375"/>
    <col min="24" max="24" width="22.28515625" style="375" bestFit="1" customWidth="1"/>
    <col min="25" max="16384" width="9.140625" style="375"/>
  </cols>
  <sheetData>
    <row r="1" spans="1:16" ht="24.75" customHeight="1">
      <c r="A1" s="575" t="s">
        <v>2012</v>
      </c>
      <c r="B1" s="575"/>
      <c r="C1" s="575"/>
      <c r="E1" s="374" t="s">
        <v>1997</v>
      </c>
    </row>
    <row r="2" spans="1:16" ht="21.75" customHeight="1">
      <c r="E2" s="374" t="s">
        <v>1998</v>
      </c>
      <c r="H2" s="375"/>
      <c r="I2" s="374" t="s">
        <v>1999</v>
      </c>
    </row>
    <row r="3" spans="1:16" ht="31.5" customHeight="1">
      <c r="E3" s="375"/>
    </row>
    <row r="4" spans="1:16" ht="18" customHeight="1">
      <c r="B4" s="374" t="s">
        <v>2000</v>
      </c>
    </row>
    <row r="5" spans="1:16" ht="18" customHeight="1">
      <c r="B5" s="374" t="s">
        <v>366</v>
      </c>
      <c r="M5" s="574" t="s">
        <v>319</v>
      </c>
      <c r="N5" s="574"/>
      <c r="O5" s="374">
        <v>2</v>
      </c>
      <c r="P5" s="374" t="s">
        <v>320</v>
      </c>
    </row>
    <row r="6" spans="1:16" ht="18" customHeight="1">
      <c r="B6" s="374" t="s">
        <v>426</v>
      </c>
      <c r="M6" s="381" t="s">
        <v>321</v>
      </c>
      <c r="N6" s="374" t="s">
        <v>308</v>
      </c>
      <c r="O6" s="380">
        <v>10000</v>
      </c>
      <c r="P6" s="374" t="s">
        <v>322</v>
      </c>
    </row>
    <row r="7" spans="1:16" ht="18" customHeight="1">
      <c r="M7" s="374"/>
      <c r="N7" s="374" t="s">
        <v>313</v>
      </c>
      <c r="O7" s="380">
        <v>1000</v>
      </c>
      <c r="P7" s="374" t="s">
        <v>322</v>
      </c>
    </row>
    <row r="8" spans="1:16" ht="18" customHeight="1">
      <c r="B8" s="374" t="s">
        <v>310</v>
      </c>
      <c r="H8" s="376"/>
      <c r="M8" s="374"/>
      <c r="N8" s="374" t="s">
        <v>300</v>
      </c>
      <c r="O8" s="380">
        <v>800</v>
      </c>
      <c r="P8" s="374" t="s">
        <v>322</v>
      </c>
    </row>
    <row r="9" spans="1:16" ht="18" customHeight="1">
      <c r="H9" s="376"/>
      <c r="M9" s="374"/>
      <c r="N9" s="374" t="s">
        <v>323</v>
      </c>
      <c r="O9" s="380">
        <v>700</v>
      </c>
      <c r="P9" s="374" t="s">
        <v>322</v>
      </c>
    </row>
    <row r="10" spans="1:16" ht="18" customHeight="1">
      <c r="B10" s="578" t="s">
        <v>312</v>
      </c>
      <c r="C10" s="578"/>
      <c r="D10" s="378">
        <f>SUM(D12:D17)</f>
        <v>10</v>
      </c>
      <c r="F10" s="578" t="s">
        <v>311</v>
      </c>
      <c r="G10" s="578"/>
      <c r="H10" s="377">
        <f>SUM(H13:H17)</f>
        <v>90</v>
      </c>
      <c r="M10" s="374"/>
      <c r="N10" s="374" t="s">
        <v>324</v>
      </c>
      <c r="O10" s="380">
        <v>300</v>
      </c>
      <c r="P10" s="374" t="s">
        <v>322</v>
      </c>
    </row>
    <row r="11" spans="1:16" ht="7.5" customHeight="1"/>
    <row r="12" spans="1:16" ht="18" customHeight="1">
      <c r="B12" s="376" t="s">
        <v>298</v>
      </c>
      <c r="C12" s="374" t="s">
        <v>313</v>
      </c>
      <c r="D12" s="378">
        <v>0.6</v>
      </c>
      <c r="G12" s="376" t="s">
        <v>317</v>
      </c>
      <c r="H12" s="380">
        <v>30000</v>
      </c>
      <c r="I12" s="374" t="s">
        <v>318</v>
      </c>
    </row>
    <row r="13" spans="1:16" ht="18" customHeight="1">
      <c r="B13" s="376" t="s">
        <v>299</v>
      </c>
      <c r="C13" s="374" t="s">
        <v>314</v>
      </c>
      <c r="D13" s="378">
        <v>3</v>
      </c>
      <c r="F13" s="376" t="s">
        <v>331</v>
      </c>
      <c r="G13" s="374" t="s">
        <v>308</v>
      </c>
      <c r="H13" s="379">
        <f>(H12*O5/100*O6)/1000000</f>
        <v>6</v>
      </c>
      <c r="I13" s="373" t="s">
        <v>325</v>
      </c>
      <c r="J13" s="402" t="s">
        <v>326</v>
      </c>
    </row>
    <row r="14" spans="1:16" ht="18" customHeight="1">
      <c r="B14" s="376" t="s">
        <v>301</v>
      </c>
      <c r="C14" s="374" t="s">
        <v>302</v>
      </c>
      <c r="D14" s="378">
        <v>1.5</v>
      </c>
      <c r="F14" s="376" t="s">
        <v>332</v>
      </c>
      <c r="G14" s="374" t="s">
        <v>313</v>
      </c>
      <c r="H14" s="379">
        <f>(O7*H12)/1000000</f>
        <v>30</v>
      </c>
      <c r="I14" s="373" t="s">
        <v>325</v>
      </c>
      <c r="J14" s="402" t="s">
        <v>327</v>
      </c>
      <c r="L14" s="376"/>
    </row>
    <row r="15" spans="1:16" ht="18" customHeight="1">
      <c r="B15" s="376" t="s">
        <v>303</v>
      </c>
      <c r="C15" s="374" t="s">
        <v>304</v>
      </c>
      <c r="D15" s="378">
        <v>1</v>
      </c>
      <c r="F15" s="376" t="s">
        <v>307</v>
      </c>
      <c r="G15" s="374" t="s">
        <v>300</v>
      </c>
      <c r="H15" s="379">
        <f>(O8*$H$12)/1000000</f>
        <v>24</v>
      </c>
      <c r="I15" s="373" t="s">
        <v>325</v>
      </c>
      <c r="J15" s="402" t="s">
        <v>328</v>
      </c>
      <c r="L15" s="376"/>
    </row>
    <row r="16" spans="1:16" ht="18" customHeight="1">
      <c r="B16" s="376" t="s">
        <v>305</v>
      </c>
      <c r="C16" s="374" t="s">
        <v>309</v>
      </c>
      <c r="D16" s="378">
        <v>1.6</v>
      </c>
      <c r="F16" s="376" t="s">
        <v>316</v>
      </c>
      <c r="G16" s="374" t="s">
        <v>323</v>
      </c>
      <c r="H16" s="379">
        <f>(O9*$H$12)/1000000</f>
        <v>21</v>
      </c>
      <c r="I16" s="373" t="s">
        <v>325</v>
      </c>
      <c r="J16" s="402" t="s">
        <v>329</v>
      </c>
      <c r="L16" s="376"/>
    </row>
    <row r="17" spans="1:12" ht="18" customHeight="1">
      <c r="B17" s="376" t="s">
        <v>315</v>
      </c>
      <c r="C17" s="374" t="s">
        <v>306</v>
      </c>
      <c r="D17" s="378">
        <v>2.2999999999999998</v>
      </c>
      <c r="F17" s="376" t="s">
        <v>333</v>
      </c>
      <c r="G17" s="374" t="s">
        <v>324</v>
      </c>
      <c r="H17" s="379">
        <f>(O10*$H$12)/1000000</f>
        <v>9</v>
      </c>
      <c r="I17" s="373" t="s">
        <v>325</v>
      </c>
      <c r="J17" s="402" t="s">
        <v>330</v>
      </c>
      <c r="L17" s="376"/>
    </row>
    <row r="22" spans="1:12" ht="18" customHeight="1">
      <c r="A22" s="450" t="s">
        <v>375</v>
      </c>
      <c r="B22" s="374" t="s">
        <v>474</v>
      </c>
    </row>
    <row r="23" spans="1:12" ht="9" customHeight="1"/>
    <row r="24" spans="1:12" ht="18" customHeight="1">
      <c r="B24" s="374" t="s">
        <v>360</v>
      </c>
      <c r="E24" s="374" t="s">
        <v>358</v>
      </c>
      <c r="F24" s="374" t="s">
        <v>359</v>
      </c>
    </row>
    <row r="25" spans="1:12" ht="10.5" customHeight="1"/>
    <row r="26" spans="1:12" ht="18" customHeight="1">
      <c r="B26" s="376"/>
      <c r="E26" s="582" t="s">
        <v>357</v>
      </c>
      <c r="F26" s="582"/>
      <c r="G26" s="582"/>
      <c r="I26" s="375"/>
      <c r="J26" s="375"/>
      <c r="K26" s="375"/>
    </row>
    <row r="27" spans="1:12" ht="18" customHeight="1">
      <c r="B27" s="376"/>
      <c r="E27" s="383" t="s">
        <v>355</v>
      </c>
      <c r="F27" s="580" t="s">
        <v>356</v>
      </c>
      <c r="G27" s="581"/>
      <c r="I27" s="375"/>
      <c r="J27" s="375"/>
      <c r="K27" s="375"/>
    </row>
    <row r="28" spans="1:12" ht="18" customHeight="1">
      <c r="B28" s="384" t="s">
        <v>334</v>
      </c>
      <c r="C28" s="375" t="s">
        <v>313</v>
      </c>
      <c r="D28" s="382" t="s">
        <v>345</v>
      </c>
      <c r="E28" s="385">
        <v>67</v>
      </c>
      <c r="F28" s="386" t="s">
        <v>352</v>
      </c>
      <c r="G28" s="387"/>
      <c r="H28" s="375"/>
      <c r="I28" s="375"/>
      <c r="J28" s="375"/>
      <c r="K28" s="375"/>
      <c r="L28" s="375"/>
    </row>
    <row r="29" spans="1:12" ht="18" customHeight="1">
      <c r="B29" s="376" t="s">
        <v>335</v>
      </c>
      <c r="C29" s="374" t="s">
        <v>314</v>
      </c>
      <c r="D29" s="382" t="s">
        <v>345</v>
      </c>
      <c r="E29" s="388">
        <v>57</v>
      </c>
      <c r="F29" s="389" t="s">
        <v>347</v>
      </c>
      <c r="G29" s="390"/>
      <c r="H29" s="375"/>
      <c r="I29" s="375"/>
      <c r="J29" s="375"/>
      <c r="K29" s="375"/>
      <c r="L29" s="375"/>
    </row>
    <row r="30" spans="1:12" ht="18" customHeight="1">
      <c r="B30" s="376" t="s">
        <v>336</v>
      </c>
      <c r="C30" s="374" t="s">
        <v>302</v>
      </c>
      <c r="D30" s="382" t="s">
        <v>345</v>
      </c>
      <c r="E30" s="388">
        <v>66</v>
      </c>
      <c r="F30" s="389" t="s">
        <v>348</v>
      </c>
      <c r="G30" s="391"/>
      <c r="H30" s="375"/>
      <c r="I30" s="375"/>
      <c r="J30" s="375"/>
      <c r="K30" s="375"/>
      <c r="L30" s="375"/>
    </row>
    <row r="31" spans="1:12" ht="18" customHeight="1">
      <c r="B31" s="376" t="s">
        <v>337</v>
      </c>
      <c r="C31" s="374" t="s">
        <v>304</v>
      </c>
      <c r="D31" s="382" t="s">
        <v>345</v>
      </c>
      <c r="E31" s="388">
        <v>66</v>
      </c>
      <c r="F31" s="389" t="s">
        <v>348</v>
      </c>
      <c r="G31" s="390"/>
      <c r="H31" s="375"/>
      <c r="I31" s="375"/>
      <c r="J31" s="375"/>
      <c r="K31" s="375"/>
      <c r="L31" s="375"/>
    </row>
    <row r="32" spans="1:12" ht="18" customHeight="1">
      <c r="B32" s="376" t="s">
        <v>338</v>
      </c>
      <c r="C32" s="374" t="s">
        <v>309</v>
      </c>
      <c r="D32" s="382" t="s">
        <v>345</v>
      </c>
      <c r="E32" s="392" t="s">
        <v>349</v>
      </c>
      <c r="F32" s="393" t="s">
        <v>350</v>
      </c>
      <c r="G32" s="394"/>
      <c r="H32" s="395" t="s">
        <v>325</v>
      </c>
      <c r="I32" s="396" t="s">
        <v>351</v>
      </c>
      <c r="K32" s="375"/>
      <c r="L32" s="375"/>
    </row>
    <row r="33" spans="1:17" ht="18" customHeight="1">
      <c r="B33" s="376" t="s">
        <v>339</v>
      </c>
      <c r="C33" s="374" t="s">
        <v>306</v>
      </c>
      <c r="D33" s="382" t="s">
        <v>345</v>
      </c>
      <c r="E33" s="388">
        <v>66</v>
      </c>
      <c r="F33" s="389" t="s">
        <v>348</v>
      </c>
      <c r="G33" s="390"/>
      <c r="H33" s="375"/>
      <c r="I33" s="375"/>
      <c r="J33" s="375"/>
      <c r="K33" s="375"/>
      <c r="L33" s="375"/>
    </row>
    <row r="34" spans="1:17" ht="18" customHeight="1">
      <c r="B34" s="376" t="s">
        <v>340</v>
      </c>
      <c r="C34" s="374" t="s">
        <v>308</v>
      </c>
      <c r="D34" s="382" t="s">
        <v>345</v>
      </c>
      <c r="E34" s="388">
        <v>67</v>
      </c>
      <c r="F34" s="389" t="s">
        <v>352</v>
      </c>
      <c r="G34" s="390"/>
      <c r="H34" s="375"/>
      <c r="I34" s="375"/>
      <c r="J34" s="375"/>
      <c r="K34" s="375"/>
      <c r="L34" s="375"/>
    </row>
    <row r="35" spans="1:17" ht="18" customHeight="1">
      <c r="B35" s="376" t="s">
        <v>341</v>
      </c>
      <c r="C35" s="374" t="s">
        <v>313</v>
      </c>
      <c r="D35" s="382" t="s">
        <v>345</v>
      </c>
      <c r="E35" s="388">
        <v>67</v>
      </c>
      <c r="F35" s="389" t="s">
        <v>352</v>
      </c>
      <c r="G35" s="390"/>
      <c r="H35" s="375"/>
      <c r="I35" s="375"/>
      <c r="J35" s="375"/>
      <c r="K35" s="375"/>
      <c r="L35" s="375"/>
    </row>
    <row r="36" spans="1:17" ht="18" customHeight="1">
      <c r="B36" s="376" t="s">
        <v>342</v>
      </c>
      <c r="C36" s="374" t="s">
        <v>300</v>
      </c>
      <c r="D36" s="382" t="s">
        <v>345</v>
      </c>
      <c r="E36" s="388">
        <v>57</v>
      </c>
      <c r="F36" s="389" t="s">
        <v>347</v>
      </c>
      <c r="G36" s="390"/>
      <c r="H36" s="375"/>
      <c r="I36" s="375"/>
      <c r="J36" s="375"/>
      <c r="K36" s="375"/>
      <c r="L36" s="375"/>
    </row>
    <row r="37" spans="1:17" ht="18" customHeight="1">
      <c r="B37" s="376" t="s">
        <v>343</v>
      </c>
      <c r="C37" s="374" t="s">
        <v>323</v>
      </c>
      <c r="D37" s="382" t="s">
        <v>345</v>
      </c>
      <c r="E37" s="397" t="s">
        <v>353</v>
      </c>
      <c r="F37" s="389" t="s">
        <v>354</v>
      </c>
      <c r="G37" s="390"/>
      <c r="H37" s="375"/>
      <c r="I37" s="375"/>
      <c r="J37" s="375"/>
      <c r="K37" s="375"/>
      <c r="L37" s="375"/>
    </row>
    <row r="38" spans="1:17" ht="18" customHeight="1">
      <c r="B38" s="376" t="s">
        <v>344</v>
      </c>
      <c r="C38" s="374" t="s">
        <v>324</v>
      </c>
      <c r="D38" s="382" t="s">
        <v>345</v>
      </c>
      <c r="E38" s="398">
        <v>11</v>
      </c>
      <c r="F38" s="399" t="s">
        <v>346</v>
      </c>
      <c r="G38" s="400"/>
      <c r="H38" s="375"/>
      <c r="I38" s="375"/>
      <c r="J38" s="375"/>
      <c r="K38" s="375"/>
      <c r="L38" s="375"/>
    </row>
    <row r="39" spans="1:17" ht="18" customHeight="1">
      <c r="B39" s="376"/>
      <c r="H39" s="375"/>
      <c r="I39" s="375"/>
      <c r="J39" s="375"/>
      <c r="K39" s="375"/>
      <c r="L39" s="375"/>
    </row>
    <row r="40" spans="1:17" ht="18" customHeight="1">
      <c r="A40" s="450" t="s">
        <v>374</v>
      </c>
      <c r="C40" s="375"/>
      <c r="D40" s="374" t="s">
        <v>361</v>
      </c>
      <c r="H40" s="375"/>
      <c r="I40" s="375"/>
      <c r="J40" s="375"/>
      <c r="K40" s="375"/>
      <c r="L40" s="375"/>
    </row>
    <row r="41" spans="1:17" ht="10.5" customHeight="1">
      <c r="B41" s="376"/>
      <c r="C41" s="401"/>
      <c r="I41" s="375"/>
      <c r="J41" s="375"/>
      <c r="K41" s="375"/>
      <c r="L41" s="375"/>
    </row>
    <row r="42" spans="1:17" ht="18" customHeight="1">
      <c r="B42" s="374" t="s">
        <v>440</v>
      </c>
      <c r="C42" s="401"/>
      <c r="I42" s="375"/>
      <c r="J42" s="375"/>
      <c r="K42" s="375"/>
      <c r="L42" s="375"/>
    </row>
    <row r="43" spans="1:17" ht="21" customHeight="1">
      <c r="B43" s="442"/>
      <c r="C43" s="401"/>
      <c r="I43" s="375"/>
      <c r="J43" s="375"/>
      <c r="K43" s="375"/>
      <c r="L43" s="375"/>
    </row>
    <row r="44" spans="1:17" ht="18" customHeight="1">
      <c r="B44" s="404" t="s">
        <v>362</v>
      </c>
      <c r="C44" s="405" t="s">
        <v>438</v>
      </c>
      <c r="I44" s="404" t="s">
        <v>364</v>
      </c>
      <c r="J44" s="405" t="s">
        <v>439</v>
      </c>
    </row>
    <row r="45" spans="1:17" ht="18" customHeight="1">
      <c r="B45" s="376"/>
      <c r="C45" s="374" t="s">
        <v>450</v>
      </c>
      <c r="I45" s="444"/>
      <c r="J45" s="374" t="s">
        <v>365</v>
      </c>
    </row>
    <row r="46" spans="1:17" ht="18" customHeight="1">
      <c r="B46" s="444"/>
      <c r="C46" s="374" t="s">
        <v>451</v>
      </c>
      <c r="I46" s="444"/>
      <c r="J46" s="374" t="s">
        <v>420</v>
      </c>
    </row>
    <row r="47" spans="1:17" ht="18" customHeight="1">
      <c r="B47" s="376"/>
      <c r="C47" s="374" t="s">
        <v>471</v>
      </c>
      <c r="I47" s="444"/>
      <c r="J47" s="374" t="s">
        <v>421</v>
      </c>
    </row>
    <row r="48" spans="1:17" ht="18" customHeight="1">
      <c r="B48" s="376"/>
      <c r="C48" s="374" t="s">
        <v>470</v>
      </c>
      <c r="I48" s="444"/>
      <c r="J48" s="374" t="s">
        <v>2015</v>
      </c>
      <c r="K48" s="375"/>
      <c r="M48" s="402"/>
      <c r="N48" s="402"/>
      <c r="O48" s="402"/>
      <c r="P48" s="402"/>
      <c r="Q48" s="402"/>
    </row>
    <row r="49" spans="2:17" ht="18" customHeight="1">
      <c r="B49" s="376"/>
      <c r="C49" s="375" t="s">
        <v>472</v>
      </c>
      <c r="I49" s="444"/>
      <c r="J49" s="374" t="s">
        <v>2014</v>
      </c>
      <c r="K49" s="402"/>
      <c r="M49" s="402"/>
      <c r="N49" s="402"/>
      <c r="O49" s="402"/>
      <c r="P49" s="402"/>
      <c r="Q49" s="402"/>
    </row>
    <row r="50" spans="2:17" ht="9" customHeight="1">
      <c r="B50" s="376"/>
      <c r="C50" s="374" t="s">
        <v>363</v>
      </c>
      <c r="I50" s="444"/>
    </row>
    <row r="51" spans="2:17" ht="18" customHeight="1">
      <c r="B51" s="376"/>
      <c r="C51" s="374" t="s">
        <v>436</v>
      </c>
      <c r="J51" s="375"/>
      <c r="K51" s="402" t="s">
        <v>448</v>
      </c>
    </row>
    <row r="52" spans="2:17" ht="18" customHeight="1">
      <c r="B52" s="376"/>
      <c r="C52" s="374" t="s">
        <v>460</v>
      </c>
      <c r="J52" s="375"/>
      <c r="K52" s="402" t="s">
        <v>449</v>
      </c>
    </row>
    <row r="53" spans="2:17" ht="18" customHeight="1">
      <c r="B53" s="444"/>
      <c r="C53" s="374" t="s">
        <v>452</v>
      </c>
      <c r="J53" s="375"/>
      <c r="K53" s="402"/>
    </row>
    <row r="54" spans="2:17" ht="7.5" customHeight="1">
      <c r="B54" s="381"/>
    </row>
    <row r="55" spans="2:17" ht="18" customHeight="1">
      <c r="B55" s="376"/>
      <c r="C55" s="374" t="s">
        <v>453</v>
      </c>
    </row>
    <row r="56" spans="2:17" ht="18" customHeight="1">
      <c r="B56" s="444"/>
      <c r="C56" s="374" t="s">
        <v>454</v>
      </c>
    </row>
    <row r="57" spans="2:17" ht="18" customHeight="1">
      <c r="B57" s="381"/>
    </row>
    <row r="58" spans="2:17" ht="18" customHeight="1">
      <c r="B58" s="444"/>
    </row>
    <row r="59" spans="2:17" ht="18" customHeight="1">
      <c r="B59" s="374" t="s">
        <v>463</v>
      </c>
    </row>
    <row r="60" spans="2:17" ht="18" customHeight="1">
      <c r="B60" s="452" t="s">
        <v>464</v>
      </c>
      <c r="C60" s="374" t="s">
        <v>466</v>
      </c>
    </row>
    <row r="61" spans="2:17" ht="18" customHeight="1">
      <c r="B61" s="452" t="s">
        <v>465</v>
      </c>
      <c r="C61" s="374" t="s">
        <v>468</v>
      </c>
    </row>
    <row r="62" spans="2:17" ht="18" customHeight="1">
      <c r="B62" s="374" t="s">
        <v>467</v>
      </c>
    </row>
    <row r="63" spans="2:17" ht="18" customHeight="1">
      <c r="B63" s="406"/>
    </row>
    <row r="64" spans="2:17" ht="9" customHeight="1">
      <c r="B64" s="376"/>
    </row>
    <row r="65" spans="2:7" ht="18" customHeight="1">
      <c r="B65" s="375" t="s">
        <v>427</v>
      </c>
      <c r="C65" s="375"/>
      <c r="D65" s="375"/>
      <c r="E65" s="375"/>
      <c r="F65" s="375"/>
      <c r="G65" s="375"/>
    </row>
    <row r="66" spans="2:7" ht="10.5" customHeight="1">
      <c r="C66" s="375"/>
      <c r="D66" s="375"/>
      <c r="E66" s="375"/>
      <c r="F66" s="375"/>
      <c r="G66" s="375"/>
    </row>
    <row r="67" spans="2:7" ht="18" customHeight="1">
      <c r="C67" s="407" t="s">
        <v>368</v>
      </c>
      <c r="D67" s="375" t="s">
        <v>361</v>
      </c>
      <c r="E67" s="375"/>
      <c r="F67" s="375"/>
      <c r="G67" s="375"/>
    </row>
    <row r="68" spans="2:7" ht="18" customHeight="1">
      <c r="C68" s="375"/>
      <c r="D68" s="375"/>
      <c r="E68" s="375"/>
      <c r="F68" s="375"/>
      <c r="G68" s="375"/>
    </row>
    <row r="69" spans="2:7" ht="18" customHeight="1">
      <c r="C69" s="374" t="s">
        <v>415</v>
      </c>
    </row>
    <row r="70" spans="2:7" ht="18" customHeight="1">
      <c r="C70" s="374" t="s">
        <v>369</v>
      </c>
    </row>
    <row r="71" spans="2:7" ht="18" customHeight="1">
      <c r="C71" s="374" t="s">
        <v>367</v>
      </c>
    </row>
    <row r="72" spans="2:7" ht="18" customHeight="1"/>
    <row r="73" spans="2:7" ht="18" customHeight="1">
      <c r="C73" s="374" t="s">
        <v>2013</v>
      </c>
    </row>
    <row r="74" spans="2:7" ht="18" customHeight="1">
      <c r="C74" s="374" t="s">
        <v>2017</v>
      </c>
    </row>
    <row r="75" spans="2:7" ht="18" customHeight="1">
      <c r="C75" s="374" t="s">
        <v>2016</v>
      </c>
    </row>
    <row r="76" spans="2:7" ht="18" customHeight="1">
      <c r="C76" s="375"/>
      <c r="D76" s="375"/>
      <c r="E76" s="375"/>
      <c r="F76" s="375"/>
      <c r="G76" s="375"/>
    </row>
    <row r="77" spans="2:7" ht="18" customHeight="1">
      <c r="C77" s="375"/>
      <c r="D77" s="375"/>
      <c r="E77" s="375"/>
      <c r="F77" s="375"/>
      <c r="G77" s="375"/>
    </row>
    <row r="78" spans="2:7" ht="18" customHeight="1">
      <c r="C78" s="375"/>
      <c r="D78" s="375"/>
      <c r="E78" s="375"/>
      <c r="F78" s="375"/>
      <c r="G78" s="375"/>
    </row>
    <row r="79" spans="2:7" ht="18" customHeight="1">
      <c r="C79" s="375"/>
      <c r="D79" s="375"/>
      <c r="E79" s="375"/>
      <c r="F79" s="375"/>
      <c r="G79" s="375"/>
    </row>
    <row r="80" spans="2:7" ht="18" customHeight="1">
      <c r="B80" s="375" t="s">
        <v>428</v>
      </c>
      <c r="C80" s="375"/>
      <c r="D80" s="375"/>
      <c r="E80" s="375"/>
      <c r="F80" s="375"/>
      <c r="G80" s="375"/>
    </row>
    <row r="81" spans="2:7" ht="6" customHeight="1">
      <c r="B81" s="375"/>
      <c r="C81" s="375"/>
      <c r="D81" s="375"/>
      <c r="E81" s="375"/>
      <c r="F81" s="375"/>
      <c r="G81" s="375"/>
    </row>
    <row r="82" spans="2:7" ht="18" customHeight="1">
      <c r="C82" s="407" t="s">
        <v>370</v>
      </c>
      <c r="D82" s="374" t="s">
        <v>361</v>
      </c>
    </row>
    <row r="83" spans="2:7" ht="18" customHeight="1"/>
    <row r="84" spans="2:7" ht="18" customHeight="1">
      <c r="C84" s="374" t="s">
        <v>469</v>
      </c>
    </row>
    <row r="85" spans="2:7" ht="18" customHeight="1">
      <c r="C85" s="374" t="s">
        <v>422</v>
      </c>
    </row>
    <row r="86" spans="2:7" ht="18" customHeight="1">
      <c r="C86" s="374" t="s">
        <v>371</v>
      </c>
    </row>
    <row r="87" spans="2:7" ht="18" customHeight="1"/>
    <row r="88" spans="2:7" ht="18" customHeight="1">
      <c r="C88" s="375" t="s">
        <v>417</v>
      </c>
      <c r="D88" s="375"/>
      <c r="E88" s="375"/>
      <c r="F88" s="375"/>
    </row>
    <row r="89" spans="2:7" ht="18" customHeight="1">
      <c r="C89" s="375"/>
      <c r="D89" s="375"/>
      <c r="E89" s="375"/>
      <c r="F89" s="375"/>
    </row>
    <row r="90" spans="2:7" ht="18" customHeight="1"/>
    <row r="91" spans="2:7" ht="18" customHeight="1">
      <c r="C91" s="374" t="s">
        <v>416</v>
      </c>
    </row>
    <row r="92" spans="2:7" ht="18" customHeight="1">
      <c r="C92" s="413" t="s">
        <v>418</v>
      </c>
      <c r="D92" s="374" t="s">
        <v>372</v>
      </c>
    </row>
    <row r="93" spans="2:7" ht="18" customHeight="1"/>
    <row r="94" spans="2:7" ht="18" customHeight="1"/>
    <row r="95" spans="2:7" ht="18" customHeight="1"/>
    <row r="96" spans="2:7" ht="18" customHeight="1"/>
    <row r="97" spans="1:4" ht="18" customHeight="1">
      <c r="A97" s="450" t="s">
        <v>373</v>
      </c>
      <c r="B97" s="374" t="s">
        <v>376</v>
      </c>
    </row>
    <row r="98" spans="1:4" ht="21.75" customHeight="1">
      <c r="A98" s="382"/>
      <c r="B98" s="374" t="s">
        <v>382</v>
      </c>
    </row>
    <row r="99" spans="1:4" ht="12" customHeight="1">
      <c r="A99" s="443"/>
    </row>
    <row r="100" spans="1:4" ht="18" customHeight="1">
      <c r="B100" s="374" t="s">
        <v>380</v>
      </c>
      <c r="C100" s="375"/>
    </row>
    <row r="101" spans="1:4" ht="18" customHeight="1">
      <c r="B101" s="374" t="s">
        <v>379</v>
      </c>
      <c r="C101" s="375"/>
    </row>
    <row r="102" spans="1:4" ht="18" customHeight="1">
      <c r="B102" s="374" t="s">
        <v>383</v>
      </c>
      <c r="C102" s="375"/>
    </row>
    <row r="103" spans="1:4" ht="18" customHeight="1">
      <c r="C103" s="375"/>
    </row>
    <row r="104" spans="1:4" ht="14.25" customHeight="1"/>
    <row r="105" spans="1:4" ht="18" customHeight="1">
      <c r="C105" s="414" t="s">
        <v>377</v>
      </c>
      <c r="D105" s="374" t="s">
        <v>378</v>
      </c>
    </row>
    <row r="106" spans="1:4" ht="18" customHeight="1">
      <c r="D106" s="418" t="s">
        <v>1992</v>
      </c>
    </row>
    <row r="107" spans="1:4" ht="18" customHeight="1">
      <c r="D107" s="418" t="s">
        <v>1993</v>
      </c>
    </row>
    <row r="108" spans="1:4" ht="18" customHeight="1">
      <c r="D108" s="418" t="s">
        <v>441</v>
      </c>
    </row>
    <row r="109" spans="1:4" ht="18" customHeight="1">
      <c r="D109" s="418" t="s">
        <v>442</v>
      </c>
    </row>
    <row r="110" spans="1:4" ht="18" customHeight="1">
      <c r="D110" s="418" t="s">
        <v>443</v>
      </c>
    </row>
    <row r="111" spans="1:4" ht="18" customHeight="1">
      <c r="D111" s="418" t="s">
        <v>446</v>
      </c>
    </row>
    <row r="112" spans="1:4" ht="18" customHeight="1">
      <c r="D112" s="418" t="s">
        <v>444</v>
      </c>
    </row>
    <row r="113" spans="1:25" ht="18" customHeight="1">
      <c r="D113" s="418" t="s">
        <v>1994</v>
      </c>
    </row>
    <row r="114" spans="1:25" ht="18" customHeight="1">
      <c r="D114" s="418" t="s">
        <v>445</v>
      </c>
    </row>
    <row r="115" spans="1:25" ht="12.75" customHeight="1"/>
    <row r="116" spans="1:25" ht="12.75" customHeight="1"/>
    <row r="117" spans="1:25" ht="10.5" customHeight="1">
      <c r="C117" s="375"/>
      <c r="W117" s="578" t="s">
        <v>312</v>
      </c>
      <c r="X117" s="578"/>
      <c r="Y117" s="378">
        <v>10</v>
      </c>
    </row>
    <row r="118" spans="1:25" ht="18" customHeight="1">
      <c r="A118" s="450" t="s">
        <v>384</v>
      </c>
      <c r="B118" s="374" t="s">
        <v>385</v>
      </c>
      <c r="W118" s="381" t="s">
        <v>298</v>
      </c>
      <c r="X118" s="374" t="s">
        <v>313</v>
      </c>
      <c r="Y118" s="378">
        <v>0.6</v>
      </c>
    </row>
    <row r="119" spans="1:25" ht="18" customHeight="1">
      <c r="W119" s="579" t="s">
        <v>423</v>
      </c>
      <c r="X119" s="579"/>
      <c r="Y119" s="579"/>
    </row>
    <row r="120" spans="1:25" ht="18" customHeight="1">
      <c r="C120" s="414" t="s">
        <v>386</v>
      </c>
      <c r="D120" s="374" t="s">
        <v>387</v>
      </c>
      <c r="W120" s="381" t="s">
        <v>305</v>
      </c>
      <c r="X120" s="374" t="s">
        <v>309</v>
      </c>
      <c r="Y120" s="378">
        <v>1.6</v>
      </c>
    </row>
    <row r="121" spans="1:25" ht="18" customHeight="1">
      <c r="D121" s="418" t="s">
        <v>388</v>
      </c>
      <c r="W121" s="579" t="s">
        <v>423</v>
      </c>
      <c r="X121" s="579"/>
      <c r="Y121" s="579"/>
    </row>
    <row r="122" spans="1:25" ht="18" customHeight="1">
      <c r="D122" s="418" t="s">
        <v>419</v>
      </c>
      <c r="W122" s="381"/>
      <c r="X122" s="374"/>
      <c r="Y122" s="378"/>
    </row>
    <row r="123" spans="1:25" ht="18" customHeight="1">
      <c r="D123" s="418" t="s">
        <v>390</v>
      </c>
      <c r="W123" s="381"/>
      <c r="X123" s="374"/>
      <c r="Y123" s="378"/>
    </row>
    <row r="124" spans="1:25" ht="13.5" customHeight="1"/>
    <row r="125" spans="1:25" ht="9" customHeight="1"/>
    <row r="126" spans="1:25" ht="18" customHeight="1">
      <c r="B126" s="374" t="s">
        <v>425</v>
      </c>
    </row>
    <row r="127" spans="1:25" ht="18" customHeight="1">
      <c r="B127" s="374" t="s">
        <v>424</v>
      </c>
    </row>
    <row r="128" spans="1:25" ht="15.75" customHeight="1"/>
    <row r="129" spans="2:7" ht="18" customHeight="1">
      <c r="B129" s="405" t="s">
        <v>391</v>
      </c>
      <c r="D129" s="374" t="s">
        <v>393</v>
      </c>
    </row>
    <row r="130" spans="2:7" ht="9.75" customHeight="1"/>
    <row r="131" spans="2:7" ht="18.75" customHeight="1">
      <c r="D131" s="576" t="s">
        <v>229</v>
      </c>
      <c r="E131" s="577"/>
      <c r="F131" s="577"/>
      <c r="G131" s="374" t="s">
        <v>394</v>
      </c>
    </row>
    <row r="132" spans="2:7" ht="18" customHeight="1">
      <c r="C132" s="374" t="s">
        <v>392</v>
      </c>
    </row>
    <row r="133" spans="2:7" ht="9.75" customHeight="1"/>
    <row r="134" spans="2:7" ht="18" customHeight="1">
      <c r="C134" s="374" t="s">
        <v>407</v>
      </c>
    </row>
    <row r="135" spans="2:7" ht="18" customHeight="1">
      <c r="C135" s="374" t="s">
        <v>405</v>
      </c>
    </row>
    <row r="136" spans="2:7" ht="18" customHeight="1">
      <c r="C136" s="374" t="s">
        <v>406</v>
      </c>
    </row>
    <row r="137" spans="2:7" ht="18" customHeight="1">
      <c r="C137" s="374" t="s">
        <v>408</v>
      </c>
    </row>
    <row r="138" spans="2:7" ht="11.25" customHeight="1"/>
    <row r="139" spans="2:7" ht="10.5" customHeight="1"/>
    <row r="140" spans="2:7" ht="18" customHeight="1">
      <c r="B140" s="374" t="s">
        <v>437</v>
      </c>
    </row>
    <row r="141" spans="2:7" ht="18" customHeight="1">
      <c r="B141" s="374" t="s">
        <v>411</v>
      </c>
    </row>
    <row r="142" spans="2:7" ht="18" customHeight="1"/>
    <row r="143" spans="2:7" ht="18" customHeight="1">
      <c r="B143" s="374" t="s">
        <v>1995</v>
      </c>
    </row>
    <row r="144" spans="2:7" ht="18" customHeight="1">
      <c r="B144" s="374" t="s">
        <v>412</v>
      </c>
    </row>
    <row r="145" spans="1:12" ht="34.5" customHeight="1"/>
    <row r="146" spans="1:12" ht="18" customHeight="1">
      <c r="A146" s="450" t="s">
        <v>410</v>
      </c>
      <c r="B146" s="374" t="s">
        <v>434</v>
      </c>
    </row>
    <row r="147" spans="1:12" ht="18" customHeight="1">
      <c r="B147" s="375"/>
      <c r="C147" s="374" t="s">
        <v>447</v>
      </c>
    </row>
    <row r="148" spans="1:12" ht="18" customHeight="1">
      <c r="B148" s="375"/>
      <c r="C148" s="374" t="s">
        <v>2007</v>
      </c>
    </row>
    <row r="149" spans="1:12" ht="18" customHeight="1">
      <c r="B149" s="375"/>
      <c r="C149" s="374" t="s">
        <v>2008</v>
      </c>
    </row>
    <row r="150" spans="1:12" ht="18" customHeight="1"/>
    <row r="151" spans="1:12" ht="18" customHeight="1">
      <c r="B151" s="374" t="s">
        <v>458</v>
      </c>
    </row>
    <row r="152" spans="1:12" ht="18" customHeight="1">
      <c r="C152" s="382" t="s">
        <v>429</v>
      </c>
      <c r="D152" s="444" t="s">
        <v>455</v>
      </c>
      <c r="E152" s="448">
        <v>7289</v>
      </c>
      <c r="F152" s="374" t="s">
        <v>456</v>
      </c>
      <c r="G152" s="375"/>
      <c r="H152" s="375"/>
      <c r="I152" s="375"/>
      <c r="J152" s="375"/>
      <c r="K152" s="375"/>
    </row>
    <row r="153" spans="1:12" ht="18" customHeight="1">
      <c r="C153" s="382" t="s">
        <v>430</v>
      </c>
      <c r="D153" s="444" t="s">
        <v>455</v>
      </c>
      <c r="E153" s="380">
        <v>1816</v>
      </c>
      <c r="F153" s="374" t="s">
        <v>456</v>
      </c>
      <c r="G153" s="446"/>
    </row>
    <row r="154" spans="1:12" ht="18" customHeight="1">
      <c r="B154" s="441" t="s">
        <v>433</v>
      </c>
      <c r="C154" s="440" t="s">
        <v>431</v>
      </c>
      <c r="D154" s="447" t="s">
        <v>455</v>
      </c>
      <c r="E154" s="449">
        <v>1185</v>
      </c>
      <c r="F154" s="439" t="s">
        <v>456</v>
      </c>
      <c r="G154" s="446"/>
    </row>
    <row r="155" spans="1:12" ht="18" customHeight="1">
      <c r="C155" s="454" t="s">
        <v>432</v>
      </c>
      <c r="D155" s="455" t="s">
        <v>455</v>
      </c>
      <c r="E155" s="456" t="s">
        <v>457</v>
      </c>
      <c r="F155" s="453" t="s">
        <v>456</v>
      </c>
      <c r="G155" s="445" t="s">
        <v>459</v>
      </c>
      <c r="H155" s="453" t="s">
        <v>435</v>
      </c>
      <c r="I155" s="453"/>
      <c r="J155" s="573" t="s">
        <v>2004</v>
      </c>
      <c r="K155" s="573"/>
      <c r="L155" s="374" t="s">
        <v>473</v>
      </c>
    </row>
    <row r="156" spans="1:12" ht="18" customHeight="1">
      <c r="H156" s="451" t="s">
        <v>461</v>
      </c>
    </row>
    <row r="157" spans="1:12" ht="18" customHeight="1">
      <c r="H157" s="451" t="s">
        <v>462</v>
      </c>
    </row>
    <row r="158" spans="1:12" ht="18" customHeight="1"/>
    <row r="159" spans="1:12" ht="18" customHeight="1"/>
  </sheetData>
  <mergeCells count="11">
    <mergeCell ref="J155:K155"/>
    <mergeCell ref="M5:N5"/>
    <mergeCell ref="A1:C1"/>
    <mergeCell ref="D131:F131"/>
    <mergeCell ref="W117:X117"/>
    <mergeCell ref="W119:Y119"/>
    <mergeCell ref="W121:Y121"/>
    <mergeCell ref="F27:G27"/>
    <mergeCell ref="B10:C10"/>
    <mergeCell ref="F10:G10"/>
    <mergeCell ref="E26:G26"/>
  </mergeCells>
  <phoneticPr fontId="4"/>
  <pageMargins left="0.70866141732283472" right="0.31496062992125984" top="0.62992125984251968" bottom="0.47244094488188981" header="0.31496062992125984" footer="0.2"/>
  <pageSetup paperSize="9" scale="79" fitToHeight="0" orientation="landscape" r:id="rId1"/>
  <headerFooter>
    <oddFooter>&amp;P / &amp;N ページ</oddFooter>
  </headerFooter>
  <rowBreaks count="3" manualBreakCount="3">
    <brk id="38" max="18" man="1"/>
    <brk id="78" max="18" man="1"/>
    <brk id="116" max="18" man="1"/>
  </rowBreaks>
  <ignoredErrors>
    <ignoredError sqref="E3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2:U19"/>
  <sheetViews>
    <sheetView zoomScale="115" zoomScaleNormal="115" zoomScaleSheetLayoutView="100" workbookViewId="0">
      <selection activeCell="D17" sqref="D17"/>
    </sheetView>
  </sheetViews>
  <sheetFormatPr defaultRowHeight="12"/>
  <cols>
    <col min="1" max="1" width="3" style="3" customWidth="1"/>
    <col min="2" max="2" width="2.85546875" style="3" customWidth="1"/>
    <col min="3" max="3" width="4.28515625" style="3" customWidth="1"/>
    <col min="4" max="4" width="49.42578125" style="3" customWidth="1"/>
    <col min="5" max="5" width="4" style="3" customWidth="1"/>
    <col min="6" max="6" width="9.140625" style="3"/>
    <col min="7" max="7" width="2.85546875" style="3" customWidth="1"/>
    <col min="8" max="8" width="18.7109375" style="3" customWidth="1"/>
    <col min="9" max="9" width="2.85546875" style="3" customWidth="1"/>
    <col min="10" max="10" width="10.140625" style="3" customWidth="1"/>
    <col min="11" max="11" width="2.7109375" style="3" customWidth="1"/>
    <col min="12" max="12" width="26.42578125" style="3" customWidth="1"/>
    <col min="13" max="13" width="2.5703125" style="3" customWidth="1"/>
    <col min="14" max="14" width="1.7109375" style="3" customWidth="1"/>
    <col min="15" max="16384" width="9.140625" style="3"/>
  </cols>
  <sheetData>
    <row r="2" spans="1:21" ht="18.75">
      <c r="A2" s="66" t="s">
        <v>2009</v>
      </c>
      <c r="B2" s="66"/>
      <c r="C2" s="66"/>
    </row>
    <row r="3" spans="1:21" ht="32.25" customHeight="1" thickBot="1"/>
    <row r="4" spans="1:21" ht="24.75" customHeight="1" thickBot="1">
      <c r="C4" s="583" t="s">
        <v>2010</v>
      </c>
      <c r="D4" s="584"/>
      <c r="E4" s="585"/>
    </row>
    <row r="5" spans="1:21" ht="12.75" customHeight="1" thickBot="1">
      <c r="B5" s="20"/>
      <c r="C5" s="20"/>
      <c r="D5" s="20"/>
      <c r="E5" s="20"/>
      <c r="F5" s="20"/>
      <c r="G5" s="20"/>
      <c r="H5" s="20"/>
      <c r="I5" s="20"/>
      <c r="K5" s="87"/>
      <c r="L5" s="87"/>
      <c r="M5" s="87"/>
      <c r="N5" s="20"/>
      <c r="O5" s="20"/>
      <c r="P5" s="20"/>
      <c r="Q5" s="20"/>
      <c r="R5" s="20"/>
      <c r="S5" s="20"/>
      <c r="T5" s="20"/>
      <c r="U5" s="20"/>
    </row>
    <row r="6" spans="1:21" ht="16.5" customHeight="1" thickBot="1">
      <c r="K6" s="76"/>
      <c r="L6" s="20"/>
      <c r="M6" s="77"/>
    </row>
    <row r="7" spans="1:21" ht="20.25" customHeight="1" thickTop="1" thickBot="1">
      <c r="C7" s="586" t="s">
        <v>88</v>
      </c>
      <c r="D7" s="587"/>
      <c r="E7" s="588"/>
      <c r="G7" s="589" t="s">
        <v>236</v>
      </c>
      <c r="H7" s="590"/>
      <c r="I7" s="591"/>
      <c r="K7" s="76"/>
      <c r="L7" s="568" t="s">
        <v>114</v>
      </c>
      <c r="M7" s="77"/>
      <c r="N7" s="20"/>
    </row>
    <row r="8" spans="1:21" ht="18" customHeight="1" thickBot="1">
      <c r="C8" s="72"/>
      <c r="D8" s="20"/>
      <c r="E8" s="73"/>
      <c r="G8" s="74"/>
      <c r="H8" s="20"/>
      <c r="I8" s="75"/>
      <c r="K8" s="76"/>
      <c r="L8" s="20"/>
      <c r="M8" s="77"/>
    </row>
    <row r="9" spans="1:21" ht="21" customHeight="1" thickBot="1">
      <c r="C9" s="72"/>
      <c r="D9" s="78" t="s">
        <v>237</v>
      </c>
      <c r="E9" s="73"/>
      <c r="G9" s="74"/>
      <c r="H9" s="221" t="s">
        <v>117</v>
      </c>
      <c r="I9" s="75"/>
      <c r="K9" s="76"/>
      <c r="L9" s="568" t="s">
        <v>90</v>
      </c>
      <c r="M9" s="77"/>
    </row>
    <row r="10" spans="1:21" ht="21" customHeight="1" thickBot="1">
      <c r="C10" s="72"/>
      <c r="D10" s="20"/>
      <c r="E10" s="73"/>
      <c r="G10" s="74"/>
      <c r="H10" s="20"/>
      <c r="I10" s="75"/>
      <c r="K10" s="76"/>
      <c r="L10" s="20"/>
      <c r="M10" s="77"/>
    </row>
    <row r="11" spans="1:21" ht="21" customHeight="1" thickBot="1">
      <c r="C11" s="72"/>
      <c r="D11" s="78" t="s">
        <v>238</v>
      </c>
      <c r="E11" s="73"/>
      <c r="G11" s="74"/>
      <c r="H11" s="221" t="s">
        <v>118</v>
      </c>
      <c r="I11" s="75"/>
      <c r="K11" s="76"/>
      <c r="L11" s="568" t="s">
        <v>91</v>
      </c>
      <c r="M11" s="77"/>
    </row>
    <row r="12" spans="1:21" ht="21" customHeight="1" thickBot="1">
      <c r="C12" s="80"/>
      <c r="D12" s="81"/>
      <c r="E12" s="82"/>
      <c r="G12" s="74"/>
      <c r="H12" s="20"/>
      <c r="I12" s="75"/>
      <c r="K12" s="76"/>
      <c r="L12" s="20"/>
      <c r="M12" s="77"/>
    </row>
    <row r="13" spans="1:21" ht="21" customHeight="1" thickBot="1">
      <c r="G13" s="74"/>
      <c r="H13" s="221" t="s">
        <v>119</v>
      </c>
      <c r="I13" s="79"/>
      <c r="K13" s="76"/>
      <c r="L13" s="568" t="s">
        <v>92</v>
      </c>
      <c r="M13" s="77"/>
    </row>
    <row r="14" spans="1:21" ht="21" customHeight="1" thickBot="1">
      <c r="C14" s="3" t="s">
        <v>97</v>
      </c>
      <c r="G14" s="74"/>
      <c r="I14" s="75"/>
      <c r="K14" s="76"/>
      <c r="L14" s="20"/>
      <c r="M14" s="77"/>
    </row>
    <row r="15" spans="1:21" ht="21" customHeight="1" thickBot="1">
      <c r="G15" s="74"/>
      <c r="H15" s="569" t="s">
        <v>2025</v>
      </c>
      <c r="I15" s="75"/>
      <c r="K15" s="76"/>
      <c r="L15" s="568" t="s">
        <v>116</v>
      </c>
      <c r="M15" s="77"/>
    </row>
    <row r="16" spans="1:21" ht="21" customHeight="1" thickBot="1">
      <c r="G16" s="83"/>
      <c r="H16" s="84"/>
      <c r="I16" s="85"/>
      <c r="K16" s="76"/>
      <c r="L16" s="20"/>
      <c r="M16" s="77"/>
    </row>
    <row r="17" spans="11:13" ht="21" customHeight="1" thickTop="1" thickBot="1">
      <c r="K17" s="76"/>
      <c r="L17" s="568" t="s">
        <v>2011</v>
      </c>
      <c r="M17" s="77"/>
    </row>
    <row r="18" spans="11:13" ht="15" customHeight="1" thickBot="1">
      <c r="K18" s="86"/>
      <c r="L18" s="87"/>
      <c r="M18" s="88"/>
    </row>
    <row r="19" spans="11:13" ht="21" customHeight="1"/>
  </sheetData>
  <mergeCells count="3">
    <mergeCell ref="C4:E4"/>
    <mergeCell ref="C7:E7"/>
    <mergeCell ref="G7:I7"/>
  </mergeCells>
  <phoneticPr fontId="4"/>
  <pageMargins left="1.1811023622047245" right="0.39370078740157483" top="1.1811023622047245" bottom="0.59055118110236227" header="0.59055118110236227" footer="0.39370078740157483"/>
  <pageSetup paperSize="9" orientation="landscape" cellComments="asDisplayed" r:id="rId1"/>
  <headerFooter alignWithMargins="0">
    <oddFooter>&amp;R&amp;"ＭＳ Ｐゴシック,標準"&amp;11&amp;A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152"/>
  <sheetViews>
    <sheetView view="pageBreakPreview" zoomScaleNormal="100" zoomScaleSheetLayoutView="100" workbookViewId="0">
      <selection activeCell="H17" sqref="H17"/>
    </sheetView>
  </sheetViews>
  <sheetFormatPr defaultRowHeight="12"/>
  <cols>
    <col min="1" max="1" width="5.42578125" style="65" customWidth="1"/>
    <col min="2" max="2" width="4.28515625" style="3" customWidth="1"/>
    <col min="3" max="3" width="19.28515625" style="3" customWidth="1"/>
    <col min="4" max="4" width="12" style="3" customWidth="1"/>
    <col min="5" max="5" width="5" style="3" customWidth="1"/>
    <col min="6" max="6" width="12.28515625" style="3" customWidth="1"/>
    <col min="7" max="7" width="4.7109375" style="3" customWidth="1"/>
    <col min="8" max="8" width="12.7109375" style="3" customWidth="1"/>
    <col min="9" max="9" width="13.85546875" style="3" customWidth="1"/>
    <col min="10" max="10" width="5.28515625" style="3" customWidth="1"/>
    <col min="11" max="11" width="18.28515625" style="3" customWidth="1"/>
    <col min="12" max="13" width="10.85546875" style="3" customWidth="1"/>
    <col min="14" max="14" width="12.42578125" style="3" customWidth="1"/>
    <col min="15" max="15" width="11.5703125" style="3" customWidth="1"/>
    <col min="16" max="16" width="12.140625" style="3" customWidth="1"/>
    <col min="17" max="17" width="13" style="3" customWidth="1"/>
    <col min="18" max="18" width="11.140625" style="3" customWidth="1"/>
    <col min="19" max="19" width="10.85546875" style="3" customWidth="1"/>
    <col min="20" max="20" width="10.7109375" style="3" customWidth="1"/>
    <col min="21" max="21" width="11.5703125" style="3" customWidth="1"/>
    <col min="22" max="22" width="10.85546875" style="3" customWidth="1"/>
    <col min="23" max="23" width="5.28515625" style="3" customWidth="1"/>
    <col min="24" max="24" width="5.7109375" style="3" customWidth="1"/>
    <col min="25" max="25" width="15.140625" style="3" customWidth="1"/>
    <col min="26" max="26" width="7.28515625" style="3" customWidth="1"/>
    <col min="27" max="27" width="16.5703125" style="3" customWidth="1"/>
    <col min="28" max="28" width="15.42578125" style="3" customWidth="1"/>
    <col min="29" max="16384" width="9.140625" style="3"/>
  </cols>
  <sheetData>
    <row r="1" spans="1:27" ht="9" customHeight="1" thickBot="1"/>
    <row r="2" spans="1:27" ht="21.75" customHeight="1" thickBot="1">
      <c r="A2" s="175" t="s">
        <v>88</v>
      </c>
      <c r="D2" s="586"/>
      <c r="E2" s="608"/>
      <c r="F2" s="3" t="s">
        <v>120</v>
      </c>
      <c r="G2" s="20"/>
      <c r="H2" s="20"/>
    </row>
    <row r="3" spans="1:27" ht="15" customHeight="1" thickBot="1">
      <c r="A3" s="175"/>
      <c r="G3" s="20"/>
      <c r="H3" s="20"/>
      <c r="L3" s="20"/>
      <c r="M3" s="20"/>
      <c r="N3" s="20"/>
      <c r="O3" s="20"/>
      <c r="P3" s="20"/>
      <c r="Q3" s="20"/>
      <c r="R3" s="211"/>
      <c r="S3" s="20"/>
      <c r="T3" s="20"/>
      <c r="U3" s="20"/>
      <c r="V3" s="20"/>
      <c r="W3" s="20"/>
      <c r="X3" s="20"/>
      <c r="Y3" s="20"/>
      <c r="Z3" s="20"/>
      <c r="AA3" s="20"/>
    </row>
    <row r="4" spans="1:27" customFormat="1" ht="15.75" customHeight="1" thickBot="1">
      <c r="L4" s="3"/>
      <c r="M4" s="3"/>
      <c r="N4" s="176"/>
      <c r="O4" s="177"/>
      <c r="P4" s="177"/>
      <c r="Q4" s="177"/>
      <c r="R4" s="177"/>
      <c r="S4" s="177"/>
      <c r="T4" s="177" t="s">
        <v>75</v>
      </c>
      <c r="U4" s="177"/>
      <c r="V4" s="177"/>
      <c r="W4" s="177"/>
      <c r="X4" s="177"/>
      <c r="Y4" s="177"/>
      <c r="Z4" s="178"/>
      <c r="AA4" s="3"/>
    </row>
    <row r="5" spans="1:27" ht="26.25" customHeight="1" thickBot="1">
      <c r="A5" s="95"/>
      <c r="B5" s="611" t="s">
        <v>234</v>
      </c>
      <c r="C5" s="611"/>
      <c r="D5" s="611"/>
      <c r="E5" s="214" t="s">
        <v>2021</v>
      </c>
      <c r="F5"/>
      <c r="G5" s="20"/>
      <c r="H5" s="20"/>
      <c r="N5" s="598" t="s">
        <v>229</v>
      </c>
      <c r="O5" s="599"/>
      <c r="P5" s="599"/>
      <c r="Q5" s="20"/>
      <c r="R5" s="436">
        <f>U11</f>
        <v>0.70699999999999996</v>
      </c>
      <c r="S5" s="20"/>
      <c r="T5" s="174" t="s">
        <v>233</v>
      </c>
      <c r="U5" s="20"/>
      <c r="V5" s="20"/>
      <c r="X5" s="20"/>
      <c r="Y5" s="20"/>
      <c r="Z5" s="73"/>
    </row>
    <row r="6" spans="1:27" s="10" customFormat="1" ht="19.5" customHeight="1">
      <c r="A6" s="207"/>
      <c r="B6" s="208"/>
      <c r="C6" s="208"/>
      <c r="D6" s="208"/>
      <c r="E6" s="208"/>
      <c r="F6" s="208"/>
      <c r="G6" s="44"/>
      <c r="H6" s="44"/>
      <c r="N6" s="72"/>
      <c r="O6" s="208"/>
      <c r="P6" s="208"/>
      <c r="Q6" s="44"/>
      <c r="R6" s="168"/>
      <c r="S6" s="44"/>
      <c r="T6" s="209"/>
      <c r="U6" s="44"/>
      <c r="V6" s="44"/>
      <c r="Z6" s="210"/>
    </row>
    <row r="7" spans="1:27" ht="13.5" customHeight="1" thickBot="1">
      <c r="A7" s="95"/>
      <c r="B7" s="53"/>
      <c r="D7" s="44"/>
      <c r="F7" s="20"/>
      <c r="G7" s="20"/>
      <c r="H7" s="20"/>
      <c r="N7" s="72"/>
      <c r="O7" s="169"/>
      <c r="P7" s="20"/>
      <c r="Q7" s="20"/>
      <c r="R7" s="170" t="s">
        <v>207</v>
      </c>
      <c r="T7" s="20"/>
      <c r="U7" s="20"/>
      <c r="V7" s="20"/>
      <c r="W7" s="160" t="s">
        <v>206</v>
      </c>
      <c r="Z7" s="73"/>
    </row>
    <row r="8" spans="1:27" ht="13.5" customHeight="1" thickBot="1">
      <c r="A8" s="95"/>
      <c r="B8" s="53"/>
      <c r="D8" s="44"/>
      <c r="F8" s="20"/>
      <c r="G8" s="20"/>
      <c r="H8" s="20"/>
      <c r="K8" s="12" t="s">
        <v>389</v>
      </c>
      <c r="L8" s="403"/>
      <c r="N8" s="72"/>
      <c r="O8" s="20"/>
      <c r="P8" s="20"/>
      <c r="R8" s="157" t="s">
        <v>74</v>
      </c>
      <c r="S8" s="570" t="s">
        <v>398</v>
      </c>
      <c r="T8" s="570" t="s">
        <v>399</v>
      </c>
      <c r="U8" s="571" t="s">
        <v>147</v>
      </c>
      <c r="V8" s="20"/>
      <c r="W8" s="600" t="s">
        <v>74</v>
      </c>
      <c r="X8" s="601"/>
      <c r="Y8" s="571" t="s">
        <v>147</v>
      </c>
      <c r="Z8" s="73"/>
    </row>
    <row r="9" spans="1:27" ht="13.5" customHeight="1">
      <c r="A9" s="95"/>
      <c r="D9" s="44"/>
      <c r="F9" s="20"/>
      <c r="G9" s="20"/>
      <c r="H9" s="20"/>
      <c r="L9" s="431" t="s">
        <v>395</v>
      </c>
      <c r="N9" s="72"/>
      <c r="O9" s="20"/>
      <c r="P9" s="20"/>
      <c r="Q9" s="20"/>
      <c r="R9" s="158" t="s">
        <v>148</v>
      </c>
      <c r="S9" s="432">
        <v>307857</v>
      </c>
      <c r="T9" s="432">
        <v>389465</v>
      </c>
      <c r="U9" s="434">
        <v>0.79</v>
      </c>
      <c r="V9" s="20"/>
      <c r="W9" s="602" t="s">
        <v>150</v>
      </c>
      <c r="X9" s="603"/>
      <c r="Y9" s="434">
        <v>0.74099999999999999</v>
      </c>
      <c r="Z9" s="73"/>
    </row>
    <row r="10" spans="1:27" ht="13.5" customHeight="1">
      <c r="A10" s="95"/>
      <c r="B10" s="156"/>
      <c r="D10" s="44"/>
      <c r="F10" s="20"/>
      <c r="G10" s="20"/>
      <c r="H10" s="20"/>
      <c r="L10" s="431" t="s">
        <v>396</v>
      </c>
      <c r="N10" s="72"/>
      <c r="O10" s="20"/>
      <c r="P10" s="20"/>
      <c r="Q10" s="20"/>
      <c r="R10" s="158" t="s">
        <v>149</v>
      </c>
      <c r="S10" s="432">
        <v>334976</v>
      </c>
      <c r="T10" s="432">
        <v>412734</v>
      </c>
      <c r="U10" s="434">
        <v>0.81200000000000006</v>
      </c>
      <c r="V10" s="20"/>
      <c r="W10" s="604" t="s">
        <v>400</v>
      </c>
      <c r="X10" s="605"/>
      <c r="Y10" s="434">
        <v>0.71299999999999997</v>
      </c>
      <c r="Z10" s="73"/>
    </row>
    <row r="11" spans="1:27" ht="13.5" customHeight="1">
      <c r="A11" s="95"/>
      <c r="B11" s="156"/>
      <c r="D11" s="44"/>
      <c r="F11" s="20"/>
      <c r="G11" s="20"/>
      <c r="H11" s="20"/>
      <c r="L11" s="12" t="s">
        <v>397</v>
      </c>
      <c r="N11" s="72"/>
      <c r="O11" s="20"/>
      <c r="P11" s="20"/>
      <c r="Q11" s="20"/>
      <c r="R11" s="158" t="s">
        <v>150</v>
      </c>
      <c r="S11" s="432">
        <v>310586</v>
      </c>
      <c r="T11" s="432">
        <v>439065</v>
      </c>
      <c r="U11" s="563">
        <v>0.70699999999999996</v>
      </c>
      <c r="V11" s="20"/>
      <c r="W11" s="604" t="s">
        <v>401</v>
      </c>
      <c r="X11" s="605"/>
      <c r="Y11" s="434">
        <v>0.72199999999999998</v>
      </c>
      <c r="Z11" s="73"/>
    </row>
    <row r="12" spans="1:27" ht="13.5" customHeight="1">
      <c r="A12" s="95"/>
      <c r="B12" s="156"/>
      <c r="D12" s="44"/>
      <c r="F12" s="20"/>
      <c r="G12" s="20"/>
      <c r="H12" s="20"/>
      <c r="N12" s="72"/>
      <c r="O12" s="20"/>
      <c r="P12" s="20"/>
      <c r="Q12" s="20"/>
      <c r="R12" s="158" t="s">
        <v>400</v>
      </c>
      <c r="S12" s="432">
        <v>298710</v>
      </c>
      <c r="T12" s="432">
        <v>448694</v>
      </c>
      <c r="U12" s="434">
        <v>0.66600000000000004</v>
      </c>
      <c r="V12" s="20"/>
      <c r="W12" s="604" t="s">
        <v>402</v>
      </c>
      <c r="X12" s="605"/>
      <c r="Y12" s="434">
        <v>0.68600000000000005</v>
      </c>
      <c r="Z12" s="73"/>
    </row>
    <row r="13" spans="1:27" ht="13.5" customHeight="1" thickBot="1">
      <c r="A13" s="95"/>
      <c r="B13" s="156"/>
      <c r="D13" s="44"/>
      <c r="F13" s="20"/>
      <c r="G13" s="20"/>
      <c r="H13" s="20"/>
      <c r="N13" s="72"/>
      <c r="O13" s="20"/>
      <c r="P13" s="20"/>
      <c r="Q13" s="20"/>
      <c r="R13" s="158" t="s">
        <v>401</v>
      </c>
      <c r="S13" s="432">
        <v>315007</v>
      </c>
      <c r="T13" s="432">
        <v>437657</v>
      </c>
      <c r="U13" s="434">
        <v>0.72</v>
      </c>
      <c r="V13" s="20"/>
      <c r="W13" s="606" t="s">
        <v>403</v>
      </c>
      <c r="X13" s="607"/>
      <c r="Y13" s="435">
        <v>0.67500000000000004</v>
      </c>
      <c r="Z13" s="73"/>
    </row>
    <row r="14" spans="1:27" ht="13.5" customHeight="1">
      <c r="A14" s="95"/>
      <c r="B14" s="156"/>
      <c r="D14" s="44"/>
      <c r="F14" s="20"/>
      <c r="G14" s="20"/>
      <c r="H14" s="20"/>
      <c r="N14" s="72"/>
      <c r="O14" s="20"/>
      <c r="P14" s="20"/>
      <c r="Q14" s="20"/>
      <c r="R14" s="158" t="s">
        <v>402</v>
      </c>
      <c r="S14" s="432">
        <v>296315</v>
      </c>
      <c r="T14" s="432">
        <v>436357</v>
      </c>
      <c r="U14" s="434">
        <v>0.67900000000000005</v>
      </c>
      <c r="V14" s="20"/>
      <c r="Y14" s="5"/>
      <c r="Z14" s="73"/>
    </row>
    <row r="15" spans="1:27" ht="13.5" customHeight="1" thickBot="1">
      <c r="A15" s="95"/>
      <c r="B15" s="156"/>
      <c r="D15" s="44"/>
      <c r="F15" s="20"/>
      <c r="G15" s="20"/>
      <c r="H15" s="20"/>
      <c r="N15" s="72"/>
      <c r="O15" s="20"/>
      <c r="P15" s="20"/>
      <c r="Q15" s="20"/>
      <c r="R15" s="159" t="s">
        <v>404</v>
      </c>
      <c r="S15" s="433">
        <v>328322</v>
      </c>
      <c r="T15" s="433">
        <v>490735</v>
      </c>
      <c r="U15" s="435">
        <v>0.66900000000000004</v>
      </c>
      <c r="V15" s="20"/>
      <c r="W15" s="20"/>
      <c r="X15" s="20"/>
      <c r="Y15" s="20"/>
      <c r="Z15" s="73"/>
    </row>
    <row r="16" spans="1:27" ht="13.5" customHeight="1">
      <c r="A16" s="95"/>
      <c r="B16" s="156"/>
      <c r="D16" s="44"/>
      <c r="F16" s="20"/>
      <c r="G16" s="20"/>
      <c r="H16" s="20"/>
      <c r="N16" s="72"/>
      <c r="O16" s="20"/>
      <c r="P16" s="20"/>
      <c r="Q16" s="20"/>
      <c r="V16" s="20"/>
      <c r="W16" s="20"/>
      <c r="X16" s="20"/>
      <c r="Y16" s="20"/>
      <c r="Z16" s="73"/>
    </row>
    <row r="17" spans="1:27" ht="13.5" customHeight="1" thickBot="1">
      <c r="A17" s="95"/>
      <c r="C17" s="153"/>
      <c r="D17" s="44"/>
      <c r="F17" s="20"/>
      <c r="G17" s="20"/>
      <c r="H17" s="20"/>
      <c r="N17" s="80"/>
      <c r="O17" s="81"/>
      <c r="P17" s="81"/>
      <c r="Q17" s="81"/>
      <c r="R17" s="81"/>
      <c r="S17" s="81"/>
      <c r="T17" s="81"/>
      <c r="U17" s="81"/>
      <c r="V17" s="81"/>
      <c r="W17" s="81"/>
      <c r="X17" s="81"/>
      <c r="Y17" s="81"/>
      <c r="Z17" s="82"/>
    </row>
    <row r="18" spans="1:27" ht="13.5" customHeight="1">
      <c r="A18" s="95"/>
      <c r="C18" s="153"/>
      <c r="D18" s="44"/>
      <c r="F18" s="20"/>
      <c r="G18" s="20"/>
      <c r="H18" s="20"/>
      <c r="L18" s="20"/>
      <c r="M18" s="20"/>
      <c r="N18" s="20"/>
      <c r="O18" s="20"/>
      <c r="P18" s="20"/>
      <c r="Q18" s="20"/>
      <c r="R18" s="20"/>
      <c r="S18" s="20"/>
      <c r="T18" s="20"/>
      <c r="U18" s="20"/>
      <c r="V18" s="20"/>
      <c r="W18" s="20"/>
      <c r="X18" s="20"/>
      <c r="Y18" s="20"/>
      <c r="Z18" s="20"/>
      <c r="AA18" s="20"/>
    </row>
    <row r="19" spans="1:27" ht="13.5" customHeight="1">
      <c r="A19" s="95"/>
      <c r="C19" s="153"/>
      <c r="D19" s="44"/>
      <c r="F19" s="20"/>
      <c r="G19" s="20"/>
      <c r="H19" s="20"/>
      <c r="L19" s="20"/>
      <c r="M19" s="20"/>
      <c r="N19" s="20"/>
      <c r="O19" s="20"/>
      <c r="P19" s="20"/>
      <c r="Q19" s="20"/>
      <c r="R19" s="20"/>
      <c r="S19" s="20"/>
      <c r="T19" s="20"/>
      <c r="U19" s="20"/>
      <c r="V19" s="20"/>
      <c r="W19" s="20"/>
      <c r="X19" s="20"/>
      <c r="Y19" s="20"/>
      <c r="Z19" s="20"/>
      <c r="AA19" s="20"/>
    </row>
    <row r="20" spans="1:27" ht="13.5" customHeight="1">
      <c r="A20" s="95"/>
      <c r="D20" s="44"/>
      <c r="F20" s="20"/>
      <c r="G20" s="20"/>
      <c r="H20" s="20"/>
      <c r="Y20" s="20"/>
      <c r="Z20" s="20"/>
      <c r="AA20" s="20"/>
    </row>
    <row r="21" spans="1:27" ht="13.5" customHeight="1">
      <c r="E21" s="20"/>
      <c r="F21" s="20"/>
      <c r="G21" s="20"/>
      <c r="H21" s="20"/>
      <c r="N21" s="592" t="s">
        <v>208</v>
      </c>
      <c r="O21" s="593"/>
      <c r="P21" s="593"/>
      <c r="Q21" s="593"/>
      <c r="R21" s="593"/>
      <c r="S21" s="594"/>
      <c r="Y21" s="20"/>
      <c r="Z21" s="20"/>
      <c r="AA21" s="20"/>
    </row>
    <row r="22" spans="1:27" ht="13.5" customHeight="1">
      <c r="B22" s="609" t="s">
        <v>214</v>
      </c>
      <c r="C22" s="609"/>
      <c r="J22" s="609" t="s">
        <v>215</v>
      </c>
      <c r="K22" s="609"/>
      <c r="N22" s="595" t="s">
        <v>231</v>
      </c>
      <c r="O22" s="596"/>
      <c r="P22" s="596"/>
      <c r="Q22" s="596"/>
      <c r="R22" s="596"/>
      <c r="S22" s="597"/>
    </row>
    <row r="23" spans="1:27" ht="18" customHeight="1">
      <c r="B23" s="610"/>
      <c r="C23" s="610"/>
      <c r="F23" s="307" t="s">
        <v>273</v>
      </c>
      <c r="H23" s="67"/>
      <c r="J23" s="610"/>
      <c r="K23" s="610"/>
      <c r="L23" s="186" t="s">
        <v>101</v>
      </c>
      <c r="M23" s="187" t="s">
        <v>100</v>
      </c>
      <c r="N23" s="204" t="s">
        <v>76</v>
      </c>
      <c r="O23" s="204" t="s">
        <v>77</v>
      </c>
      <c r="P23" s="204" t="s">
        <v>78</v>
      </c>
      <c r="Q23" s="205" t="s">
        <v>102</v>
      </c>
      <c r="R23" s="206" t="s">
        <v>103</v>
      </c>
      <c r="S23" s="206" t="s">
        <v>126</v>
      </c>
      <c r="T23" s="10"/>
      <c r="U23" s="188" t="s">
        <v>104</v>
      </c>
      <c r="V23" s="213" t="s">
        <v>232</v>
      </c>
    </row>
    <row r="24" spans="1:27" ht="35.25" thickBot="1">
      <c r="B24" s="197"/>
      <c r="C24" s="198"/>
      <c r="D24" s="201" t="s">
        <v>211</v>
      </c>
      <c r="E24" s="68"/>
      <c r="F24" s="202" t="s">
        <v>276</v>
      </c>
      <c r="G24" s="68"/>
      <c r="H24" s="201" t="s">
        <v>121</v>
      </c>
      <c r="J24" s="193"/>
      <c r="K24" s="194" t="s">
        <v>105</v>
      </c>
      <c r="L24" s="189" t="s">
        <v>210</v>
      </c>
      <c r="M24" s="190" t="s">
        <v>209</v>
      </c>
      <c r="N24" s="191" t="s">
        <v>2026</v>
      </c>
      <c r="O24" s="192" t="s">
        <v>142</v>
      </c>
      <c r="P24" s="192" t="s">
        <v>143</v>
      </c>
      <c r="Q24" s="191" t="s">
        <v>144</v>
      </c>
      <c r="R24" s="189" t="s">
        <v>79</v>
      </c>
      <c r="S24" s="191" t="s">
        <v>127</v>
      </c>
      <c r="T24" s="10"/>
      <c r="U24" s="192" t="s">
        <v>225</v>
      </c>
      <c r="V24" s="192" t="s">
        <v>226</v>
      </c>
    </row>
    <row r="25" spans="1:27">
      <c r="B25" s="199" t="s">
        <v>0</v>
      </c>
      <c r="C25" s="200" t="s">
        <v>241</v>
      </c>
      <c r="D25" s="146"/>
      <c r="E25" s="38" t="s">
        <v>98</v>
      </c>
      <c r="F25" s="61">
        <f>Ⅸ自給率!E6</f>
        <v>0.22682296890620057</v>
      </c>
      <c r="G25" s="38" t="s">
        <v>99</v>
      </c>
      <c r="H25" s="408">
        <f t="shared" ref="H25:H61" si="0">D25*F25</f>
        <v>0</v>
      </c>
      <c r="J25" s="195" t="s">
        <v>0</v>
      </c>
      <c r="K25" s="196" t="s">
        <v>241</v>
      </c>
      <c r="L25" s="309">
        <f t="shared" ref="L25:L48" si="1">M25-SUM(U25:V25)</f>
        <v>0</v>
      </c>
      <c r="M25" s="163"/>
      <c r="N25" s="215">
        <v>12887622</v>
      </c>
      <c r="O25" s="216">
        <v>5735453</v>
      </c>
      <c r="P25" s="216">
        <v>880168</v>
      </c>
      <c r="Q25" s="141">
        <f>N25+O25+P25</f>
        <v>19503243</v>
      </c>
      <c r="R25" s="171">
        <f>IF(O25&gt;0,O25/Q25,0)</f>
        <v>0.29407688762325324</v>
      </c>
      <c r="S25" s="172">
        <f>IF(P25&gt;0,P25/Q25,0)</f>
        <v>4.5129315160560735E-2</v>
      </c>
      <c r="T25" s="145"/>
      <c r="U25" s="70">
        <f t="shared" ref="U25:U61" si="2">M25*R25</f>
        <v>0</v>
      </c>
      <c r="V25" s="48">
        <f t="shared" ref="V25:V61" si="3">M25*S25</f>
        <v>0</v>
      </c>
    </row>
    <row r="26" spans="1:27">
      <c r="B26" s="199" t="s">
        <v>1</v>
      </c>
      <c r="C26" s="200" t="s">
        <v>20</v>
      </c>
      <c r="D26" s="147"/>
      <c r="E26" s="69"/>
      <c r="F26" s="61">
        <f>Ⅸ自給率!E7</f>
        <v>0.29064451609680519</v>
      </c>
      <c r="G26" s="69"/>
      <c r="H26" s="409">
        <f t="shared" si="0"/>
        <v>0</v>
      </c>
      <c r="J26" s="195" t="s">
        <v>1</v>
      </c>
      <c r="K26" s="196" t="s">
        <v>20</v>
      </c>
      <c r="L26" s="309">
        <f t="shared" si="1"/>
        <v>0</v>
      </c>
      <c r="M26" s="164"/>
      <c r="N26" s="215">
        <v>847915</v>
      </c>
      <c r="O26" s="216">
        <v>522764</v>
      </c>
      <c r="P26" s="216">
        <v>1540876</v>
      </c>
      <c r="Q26" s="141">
        <f t="shared" ref="Q26:Q61" si="4">N26+O26+P26</f>
        <v>2911555</v>
      </c>
      <c r="R26" s="171">
        <f t="shared" ref="R26:R61" si="5">IF(O26&gt;0,O26/Q26,0)</f>
        <v>0.17954804219738249</v>
      </c>
      <c r="S26" s="171">
        <f t="shared" ref="S26:S61" si="6">IF(P26&gt;0,P26/Q26,0)</f>
        <v>0.52922785247058701</v>
      </c>
      <c r="T26" s="145"/>
      <c r="U26" s="70">
        <f t="shared" si="2"/>
        <v>0</v>
      </c>
      <c r="V26" s="71">
        <f t="shared" si="3"/>
        <v>0</v>
      </c>
    </row>
    <row r="27" spans="1:27">
      <c r="B27" s="199" t="s">
        <v>2</v>
      </c>
      <c r="C27" s="200" t="s">
        <v>128</v>
      </c>
      <c r="D27" s="147"/>
      <c r="E27" s="69"/>
      <c r="F27" s="61">
        <f>Ⅸ自給率!E8</f>
        <v>6.9030458654101845E-2</v>
      </c>
      <c r="G27" s="69"/>
      <c r="H27" s="409">
        <f t="shared" si="0"/>
        <v>0</v>
      </c>
      <c r="J27" s="195" t="s">
        <v>2</v>
      </c>
      <c r="K27" s="196" t="s">
        <v>128</v>
      </c>
      <c r="L27" s="309">
        <f t="shared" si="1"/>
        <v>0</v>
      </c>
      <c r="M27" s="164"/>
      <c r="N27" s="215">
        <v>38340649</v>
      </c>
      <c r="O27" s="216">
        <v>23069758</v>
      </c>
      <c r="P27" s="216">
        <v>2300814</v>
      </c>
      <c r="Q27" s="141">
        <f t="shared" si="4"/>
        <v>63711221</v>
      </c>
      <c r="R27" s="171">
        <f t="shared" si="5"/>
        <v>0.3620988208654799</v>
      </c>
      <c r="S27" s="171">
        <f t="shared" si="6"/>
        <v>3.6113167569022102E-2</v>
      </c>
      <c r="T27" s="145"/>
      <c r="U27" s="70">
        <f t="shared" si="2"/>
        <v>0</v>
      </c>
      <c r="V27" s="71">
        <f t="shared" si="3"/>
        <v>0</v>
      </c>
    </row>
    <row r="28" spans="1:27">
      <c r="B28" s="199" t="s">
        <v>3</v>
      </c>
      <c r="C28" s="200" t="s">
        <v>21</v>
      </c>
      <c r="D28" s="147"/>
      <c r="E28" s="69"/>
      <c r="F28" s="61">
        <f>Ⅸ自給率!E9</f>
        <v>6.678015954797667E-3</v>
      </c>
      <c r="G28" s="69"/>
      <c r="H28" s="409">
        <f t="shared" si="0"/>
        <v>0</v>
      </c>
      <c r="J28" s="195" t="s">
        <v>3</v>
      </c>
      <c r="K28" s="196" t="s">
        <v>21</v>
      </c>
      <c r="L28" s="309">
        <f t="shared" si="1"/>
        <v>0</v>
      </c>
      <c r="M28" s="164"/>
      <c r="N28" s="215">
        <v>3586000</v>
      </c>
      <c r="O28" s="216">
        <v>7166041</v>
      </c>
      <c r="P28" s="216">
        <v>400310</v>
      </c>
      <c r="Q28" s="141">
        <f t="shared" si="4"/>
        <v>11152351</v>
      </c>
      <c r="R28" s="171">
        <f t="shared" si="5"/>
        <v>0.64255877527527605</v>
      </c>
      <c r="S28" s="171">
        <f t="shared" si="6"/>
        <v>3.5894673688086035E-2</v>
      </c>
      <c r="T28" s="145"/>
      <c r="U28" s="70">
        <f t="shared" si="2"/>
        <v>0</v>
      </c>
      <c r="V28" s="71">
        <f t="shared" si="3"/>
        <v>0</v>
      </c>
    </row>
    <row r="29" spans="1:27">
      <c r="B29" s="199" t="s">
        <v>4</v>
      </c>
      <c r="C29" s="200" t="s">
        <v>67</v>
      </c>
      <c r="D29" s="147"/>
      <c r="E29" s="69"/>
      <c r="F29" s="61">
        <f>Ⅸ自給率!E10</f>
        <v>4.2019672965234789E-2</v>
      </c>
      <c r="G29" s="69"/>
      <c r="H29" s="409">
        <f t="shared" si="0"/>
        <v>0</v>
      </c>
      <c r="J29" s="195" t="s">
        <v>4</v>
      </c>
      <c r="K29" s="196" t="s">
        <v>67</v>
      </c>
      <c r="L29" s="309">
        <f t="shared" si="1"/>
        <v>0</v>
      </c>
      <c r="M29" s="164"/>
      <c r="N29" s="215">
        <v>11953629</v>
      </c>
      <c r="O29" s="216">
        <v>4785314</v>
      </c>
      <c r="P29" s="216">
        <v>1188740</v>
      </c>
      <c r="Q29" s="141">
        <f t="shared" si="4"/>
        <v>17927683</v>
      </c>
      <c r="R29" s="171">
        <f t="shared" si="5"/>
        <v>0.26692317127651133</v>
      </c>
      <c r="S29" s="171">
        <f t="shared" si="6"/>
        <v>6.6307508895600178E-2</v>
      </c>
      <c r="T29" s="145"/>
      <c r="U29" s="70">
        <f t="shared" si="2"/>
        <v>0</v>
      </c>
      <c r="V29" s="71">
        <f t="shared" si="3"/>
        <v>0</v>
      </c>
    </row>
    <row r="30" spans="1:27">
      <c r="B30" s="199" t="s">
        <v>5</v>
      </c>
      <c r="C30" s="200" t="s">
        <v>22</v>
      </c>
      <c r="D30" s="147"/>
      <c r="E30" s="69"/>
      <c r="F30" s="61">
        <f>Ⅸ自給率!E11</f>
        <v>0.20018918593073698</v>
      </c>
      <c r="G30" s="69"/>
      <c r="H30" s="409">
        <f t="shared" si="0"/>
        <v>0</v>
      </c>
      <c r="J30" s="195" t="s">
        <v>5</v>
      </c>
      <c r="K30" s="196" t="s">
        <v>22</v>
      </c>
      <c r="L30" s="309">
        <f t="shared" si="1"/>
        <v>0</v>
      </c>
      <c r="M30" s="164"/>
      <c r="N30" s="215">
        <v>28006932</v>
      </c>
      <c r="O30" s="216">
        <v>9261724</v>
      </c>
      <c r="P30" s="216">
        <v>1245678</v>
      </c>
      <c r="Q30" s="141">
        <f t="shared" si="4"/>
        <v>38514334</v>
      </c>
      <c r="R30" s="171">
        <f t="shared" si="5"/>
        <v>0.24047472818821169</v>
      </c>
      <c r="S30" s="171">
        <f t="shared" si="6"/>
        <v>3.2343230964346936E-2</v>
      </c>
      <c r="T30" s="145"/>
      <c r="U30" s="70">
        <f t="shared" si="2"/>
        <v>0</v>
      </c>
      <c r="V30" s="71">
        <f t="shared" si="3"/>
        <v>0</v>
      </c>
    </row>
    <row r="31" spans="1:27">
      <c r="B31" s="199" t="s">
        <v>6</v>
      </c>
      <c r="C31" s="200" t="s">
        <v>23</v>
      </c>
      <c r="D31" s="147"/>
      <c r="E31" s="69"/>
      <c r="F31" s="61">
        <f>Ⅸ自給率!E12</f>
        <v>1.1495846723392988E-2</v>
      </c>
      <c r="G31" s="69"/>
      <c r="H31" s="409">
        <f t="shared" si="0"/>
        <v>0</v>
      </c>
      <c r="J31" s="195" t="s">
        <v>6</v>
      </c>
      <c r="K31" s="196" t="s">
        <v>23</v>
      </c>
      <c r="L31" s="309">
        <f t="shared" si="1"/>
        <v>0</v>
      </c>
      <c r="M31" s="164"/>
      <c r="N31" s="215">
        <v>16834612</v>
      </c>
      <c r="O31" s="216">
        <v>5066181</v>
      </c>
      <c r="P31" s="216">
        <v>547462</v>
      </c>
      <c r="Q31" s="141">
        <f t="shared" si="4"/>
        <v>22448255</v>
      </c>
      <c r="R31" s="171">
        <f t="shared" si="5"/>
        <v>0.22568261987401694</v>
      </c>
      <c r="S31" s="171">
        <f t="shared" si="6"/>
        <v>2.4387730805802053E-2</v>
      </c>
      <c r="T31" s="145"/>
      <c r="U31" s="70">
        <f t="shared" si="2"/>
        <v>0</v>
      </c>
      <c r="V31" s="71">
        <f t="shared" si="3"/>
        <v>0</v>
      </c>
    </row>
    <row r="32" spans="1:27">
      <c r="B32" s="199" t="s">
        <v>7</v>
      </c>
      <c r="C32" s="200" t="s">
        <v>242</v>
      </c>
      <c r="D32" s="147"/>
      <c r="E32" s="69"/>
      <c r="F32" s="61">
        <f>Ⅸ自給率!E13</f>
        <v>0.1681099631050984</v>
      </c>
      <c r="G32" s="69"/>
      <c r="H32" s="409">
        <f t="shared" si="0"/>
        <v>0</v>
      </c>
      <c r="J32" s="195" t="s">
        <v>7</v>
      </c>
      <c r="K32" s="196" t="s">
        <v>242</v>
      </c>
      <c r="L32" s="309">
        <f t="shared" si="1"/>
        <v>0</v>
      </c>
      <c r="M32" s="164"/>
      <c r="N32" s="215">
        <v>13997987</v>
      </c>
      <c r="O32" s="216">
        <v>3686551</v>
      </c>
      <c r="P32" s="216">
        <v>615789</v>
      </c>
      <c r="Q32" s="141">
        <f t="shared" si="4"/>
        <v>18300327</v>
      </c>
      <c r="R32" s="171">
        <f t="shared" si="5"/>
        <v>0.20144727468531026</v>
      </c>
      <c r="S32" s="171">
        <f t="shared" si="6"/>
        <v>3.3649070860864945E-2</v>
      </c>
      <c r="T32" s="145"/>
      <c r="U32" s="70">
        <f t="shared" si="2"/>
        <v>0</v>
      </c>
      <c r="V32" s="71">
        <f t="shared" si="3"/>
        <v>0</v>
      </c>
    </row>
    <row r="33" spans="2:22">
      <c r="B33" s="199" t="s">
        <v>8</v>
      </c>
      <c r="C33" s="200" t="s">
        <v>24</v>
      </c>
      <c r="D33" s="147"/>
      <c r="E33" s="69"/>
      <c r="F33" s="61">
        <f>Ⅸ自給率!E14</f>
        <v>8.6232712653915966E-2</v>
      </c>
      <c r="G33" s="69"/>
      <c r="H33" s="409">
        <f t="shared" si="0"/>
        <v>0</v>
      </c>
      <c r="J33" s="195" t="s">
        <v>8</v>
      </c>
      <c r="K33" s="196" t="s">
        <v>24</v>
      </c>
      <c r="L33" s="309">
        <f t="shared" si="1"/>
        <v>0</v>
      </c>
      <c r="M33" s="164"/>
      <c r="N33" s="215">
        <v>6310618</v>
      </c>
      <c r="O33" s="216">
        <v>1590716</v>
      </c>
      <c r="P33" s="216">
        <v>479349</v>
      </c>
      <c r="Q33" s="141">
        <f t="shared" si="4"/>
        <v>8380683</v>
      </c>
      <c r="R33" s="171">
        <f t="shared" si="5"/>
        <v>0.18980744170850991</v>
      </c>
      <c r="S33" s="171">
        <f t="shared" si="6"/>
        <v>5.7196889561387777E-2</v>
      </c>
      <c r="T33" s="145"/>
      <c r="U33" s="70">
        <f t="shared" si="2"/>
        <v>0</v>
      </c>
      <c r="V33" s="71">
        <f t="shared" si="3"/>
        <v>0</v>
      </c>
    </row>
    <row r="34" spans="2:22">
      <c r="B34" s="199" t="s">
        <v>9</v>
      </c>
      <c r="C34" s="200" t="s">
        <v>25</v>
      </c>
      <c r="D34" s="147"/>
      <c r="E34" s="69"/>
      <c r="F34" s="61">
        <f>Ⅸ自給率!E15</f>
        <v>1.3740120936528433E-3</v>
      </c>
      <c r="G34" s="69"/>
      <c r="H34" s="409">
        <f t="shared" si="0"/>
        <v>0</v>
      </c>
      <c r="J34" s="195" t="s">
        <v>9</v>
      </c>
      <c r="K34" s="196" t="s">
        <v>25</v>
      </c>
      <c r="L34" s="309">
        <f t="shared" si="1"/>
        <v>0</v>
      </c>
      <c r="M34" s="164"/>
      <c r="N34" s="215">
        <v>27342722</v>
      </c>
      <c r="O34" s="216">
        <v>1837641</v>
      </c>
      <c r="P34" s="216">
        <v>841231</v>
      </c>
      <c r="Q34" s="141">
        <f t="shared" si="4"/>
        <v>30021594</v>
      </c>
      <c r="R34" s="171">
        <f t="shared" si="5"/>
        <v>6.1210640580909859E-2</v>
      </c>
      <c r="S34" s="171">
        <f t="shared" si="6"/>
        <v>2.8020863915486968E-2</v>
      </c>
      <c r="T34" s="145"/>
      <c r="U34" s="70">
        <f t="shared" si="2"/>
        <v>0</v>
      </c>
      <c r="V34" s="71">
        <f t="shared" si="3"/>
        <v>0</v>
      </c>
    </row>
    <row r="35" spans="2:22">
      <c r="B35" s="199" t="s">
        <v>10</v>
      </c>
      <c r="C35" s="200" t="s">
        <v>26</v>
      </c>
      <c r="D35" s="147"/>
      <c r="E35" s="69"/>
      <c r="F35" s="61">
        <f>Ⅸ自給率!E16</f>
        <v>7.5263297404364993E-2</v>
      </c>
      <c r="G35" s="69"/>
      <c r="H35" s="409">
        <f t="shared" si="0"/>
        <v>0</v>
      </c>
      <c r="J35" s="195" t="s">
        <v>10</v>
      </c>
      <c r="K35" s="196" t="s">
        <v>26</v>
      </c>
      <c r="L35" s="309">
        <f t="shared" si="1"/>
        <v>0</v>
      </c>
      <c r="M35" s="164"/>
      <c r="N35" s="215">
        <v>8806635</v>
      </c>
      <c r="O35" s="216">
        <v>1457178</v>
      </c>
      <c r="P35" s="216">
        <v>421742</v>
      </c>
      <c r="Q35" s="141">
        <f t="shared" si="4"/>
        <v>10685555</v>
      </c>
      <c r="R35" s="171">
        <f t="shared" si="5"/>
        <v>0.13636895790625755</v>
      </c>
      <c r="S35" s="171">
        <f t="shared" si="6"/>
        <v>3.9468422557368335E-2</v>
      </c>
      <c r="T35" s="145"/>
      <c r="U35" s="70">
        <f t="shared" si="2"/>
        <v>0</v>
      </c>
      <c r="V35" s="71">
        <f t="shared" si="3"/>
        <v>0</v>
      </c>
    </row>
    <row r="36" spans="2:22">
      <c r="B36" s="199" t="s">
        <v>11</v>
      </c>
      <c r="C36" s="200" t="s">
        <v>27</v>
      </c>
      <c r="D36" s="147"/>
      <c r="E36" s="69"/>
      <c r="F36" s="61">
        <f>Ⅸ自給率!E17</f>
        <v>5.5959112216060092E-2</v>
      </c>
      <c r="G36" s="69"/>
      <c r="H36" s="409">
        <f t="shared" si="0"/>
        <v>0</v>
      </c>
      <c r="J36" s="195" t="s">
        <v>11</v>
      </c>
      <c r="K36" s="196" t="s">
        <v>27</v>
      </c>
      <c r="L36" s="309">
        <f t="shared" si="1"/>
        <v>0</v>
      </c>
      <c r="M36" s="164"/>
      <c r="N36" s="215">
        <v>11736949</v>
      </c>
      <c r="O36" s="216">
        <v>2094105</v>
      </c>
      <c r="P36" s="216">
        <v>691088</v>
      </c>
      <c r="Q36" s="141">
        <f t="shared" si="4"/>
        <v>14522142</v>
      </c>
      <c r="R36" s="171">
        <f t="shared" si="5"/>
        <v>0.14420083483552221</v>
      </c>
      <c r="S36" s="171">
        <f t="shared" si="6"/>
        <v>4.7588571988898057E-2</v>
      </c>
      <c r="T36" s="145"/>
      <c r="U36" s="70">
        <f t="shared" si="2"/>
        <v>0</v>
      </c>
      <c r="V36" s="71">
        <f t="shared" si="3"/>
        <v>0</v>
      </c>
    </row>
    <row r="37" spans="2:22">
      <c r="B37" s="199" t="s">
        <v>12</v>
      </c>
      <c r="C37" s="200" t="s">
        <v>166</v>
      </c>
      <c r="D37" s="147"/>
      <c r="E37" s="69"/>
      <c r="F37" s="61">
        <f>Ⅸ自給率!E18</f>
        <v>3.6900333947811781E-2</v>
      </c>
      <c r="G37" s="69"/>
      <c r="H37" s="409">
        <f t="shared" si="0"/>
        <v>0</v>
      </c>
      <c r="J37" s="195" t="s">
        <v>12</v>
      </c>
      <c r="K37" s="196" t="s">
        <v>166</v>
      </c>
      <c r="L37" s="309">
        <f t="shared" si="1"/>
        <v>0</v>
      </c>
      <c r="M37" s="164"/>
      <c r="N37" s="215">
        <v>10458558</v>
      </c>
      <c r="O37" s="216">
        <v>1395896</v>
      </c>
      <c r="P37" s="216">
        <v>179084</v>
      </c>
      <c r="Q37" s="141">
        <f t="shared" si="4"/>
        <v>12033538</v>
      </c>
      <c r="R37" s="171">
        <f t="shared" si="5"/>
        <v>0.1160004647012375</v>
      </c>
      <c r="S37" s="171">
        <f t="shared" si="6"/>
        <v>1.4882073750878586E-2</v>
      </c>
      <c r="T37" s="145"/>
      <c r="U37" s="70">
        <f t="shared" si="2"/>
        <v>0</v>
      </c>
      <c r="V37" s="71">
        <f t="shared" si="3"/>
        <v>0</v>
      </c>
    </row>
    <row r="38" spans="2:22">
      <c r="B38" s="199" t="s">
        <v>13</v>
      </c>
      <c r="C38" s="200" t="s">
        <v>167</v>
      </c>
      <c r="D38" s="147"/>
      <c r="E38" s="69"/>
      <c r="F38" s="61">
        <f>Ⅸ自給率!E19</f>
        <v>8.7743484515421688E-2</v>
      </c>
      <c r="G38" s="69"/>
      <c r="H38" s="409">
        <f t="shared" si="0"/>
        <v>0</v>
      </c>
      <c r="J38" s="195" t="s">
        <v>13</v>
      </c>
      <c r="K38" s="196" t="s">
        <v>167</v>
      </c>
      <c r="L38" s="309">
        <f t="shared" si="1"/>
        <v>0</v>
      </c>
      <c r="M38" s="164"/>
      <c r="N38" s="215">
        <v>16704923</v>
      </c>
      <c r="O38" s="216">
        <v>2648839</v>
      </c>
      <c r="P38" s="216">
        <v>251687</v>
      </c>
      <c r="Q38" s="141">
        <f t="shared" si="4"/>
        <v>19605449</v>
      </c>
      <c r="R38" s="171">
        <f t="shared" si="5"/>
        <v>0.13510728573469549</v>
      </c>
      <c r="S38" s="171">
        <f t="shared" si="6"/>
        <v>1.2837604484345143E-2</v>
      </c>
      <c r="T38" s="145"/>
      <c r="U38" s="70">
        <f t="shared" si="2"/>
        <v>0</v>
      </c>
      <c r="V38" s="71">
        <f t="shared" si="3"/>
        <v>0</v>
      </c>
    </row>
    <row r="39" spans="2:22">
      <c r="B39" s="199" t="s">
        <v>14</v>
      </c>
      <c r="C39" s="200" t="s">
        <v>168</v>
      </c>
      <c r="D39" s="147"/>
      <c r="E39" s="69"/>
      <c r="F39" s="61">
        <f>Ⅸ自給率!E20</f>
        <v>3.4670058622454314E-2</v>
      </c>
      <c r="G39" s="69"/>
      <c r="H39" s="409">
        <f t="shared" si="0"/>
        <v>0</v>
      </c>
      <c r="J39" s="195" t="s">
        <v>14</v>
      </c>
      <c r="K39" s="196" t="s">
        <v>168</v>
      </c>
      <c r="L39" s="309">
        <f t="shared" si="1"/>
        <v>0</v>
      </c>
      <c r="M39" s="164"/>
      <c r="N39" s="215">
        <v>6903300</v>
      </c>
      <c r="O39" s="216">
        <v>1954066</v>
      </c>
      <c r="P39" s="216">
        <v>154137</v>
      </c>
      <c r="Q39" s="141">
        <f t="shared" si="4"/>
        <v>9011503</v>
      </c>
      <c r="R39" s="171">
        <f t="shared" si="5"/>
        <v>0.21684129717317965</v>
      </c>
      <c r="S39" s="171">
        <f t="shared" si="6"/>
        <v>1.71044719177256E-2</v>
      </c>
      <c r="T39" s="145"/>
      <c r="U39" s="70">
        <f t="shared" si="2"/>
        <v>0</v>
      </c>
      <c r="V39" s="71">
        <f t="shared" si="3"/>
        <v>0</v>
      </c>
    </row>
    <row r="40" spans="2:22">
      <c r="B40" s="199" t="s">
        <v>15</v>
      </c>
      <c r="C40" s="200" t="s">
        <v>129</v>
      </c>
      <c r="D40" s="147"/>
      <c r="E40" s="69"/>
      <c r="F40" s="61">
        <f>Ⅸ自給率!E21</f>
        <v>3.5402965726834656E-2</v>
      </c>
      <c r="G40" s="69"/>
      <c r="H40" s="409">
        <f t="shared" si="0"/>
        <v>0</v>
      </c>
      <c r="J40" s="195" t="s">
        <v>15</v>
      </c>
      <c r="K40" s="196" t="s">
        <v>129</v>
      </c>
      <c r="L40" s="309">
        <f t="shared" si="1"/>
        <v>0</v>
      </c>
      <c r="M40" s="164"/>
      <c r="N40" s="215">
        <v>13536084</v>
      </c>
      <c r="O40" s="216">
        <v>1120479</v>
      </c>
      <c r="P40" s="216">
        <v>180831</v>
      </c>
      <c r="Q40" s="141">
        <f t="shared" si="4"/>
        <v>14837394</v>
      </c>
      <c r="R40" s="171">
        <f t="shared" si="5"/>
        <v>7.5517237056588235E-2</v>
      </c>
      <c r="S40" s="171">
        <f t="shared" si="6"/>
        <v>1.2187517565416138E-2</v>
      </c>
      <c r="T40" s="145"/>
      <c r="U40" s="70">
        <f t="shared" si="2"/>
        <v>0</v>
      </c>
      <c r="V40" s="71">
        <f t="shared" si="3"/>
        <v>0</v>
      </c>
    </row>
    <row r="41" spans="2:22">
      <c r="B41" s="199" t="s">
        <v>16</v>
      </c>
      <c r="C41" s="200" t="s">
        <v>28</v>
      </c>
      <c r="D41" s="147"/>
      <c r="E41" s="69"/>
      <c r="F41" s="61">
        <f>Ⅸ自給率!E22</f>
        <v>8.38971058449135E-2</v>
      </c>
      <c r="G41" s="69"/>
      <c r="H41" s="409">
        <f t="shared" si="0"/>
        <v>0</v>
      </c>
      <c r="J41" s="195" t="s">
        <v>16</v>
      </c>
      <c r="K41" s="196" t="s">
        <v>28</v>
      </c>
      <c r="L41" s="309">
        <f t="shared" si="1"/>
        <v>0</v>
      </c>
      <c r="M41" s="164"/>
      <c r="N41" s="215">
        <v>16062710</v>
      </c>
      <c r="O41" s="216">
        <v>4410384</v>
      </c>
      <c r="P41" s="216">
        <v>231756</v>
      </c>
      <c r="Q41" s="141">
        <f t="shared" si="4"/>
        <v>20704850</v>
      </c>
      <c r="R41" s="171">
        <f t="shared" si="5"/>
        <v>0.21301212034861397</v>
      </c>
      <c r="S41" s="171">
        <f t="shared" si="6"/>
        <v>1.1193319439648198E-2</v>
      </c>
      <c r="T41" s="145"/>
      <c r="U41" s="70">
        <f t="shared" si="2"/>
        <v>0</v>
      </c>
      <c r="V41" s="71">
        <f t="shared" si="3"/>
        <v>0</v>
      </c>
    </row>
    <row r="42" spans="2:22">
      <c r="B42" s="199" t="s">
        <v>17</v>
      </c>
      <c r="C42" s="200" t="s">
        <v>243</v>
      </c>
      <c r="D42" s="147"/>
      <c r="E42" s="69"/>
      <c r="F42" s="61">
        <f>Ⅸ自給率!E23</f>
        <v>1.236515941551819E-2</v>
      </c>
      <c r="G42" s="69"/>
      <c r="H42" s="409">
        <f t="shared" si="0"/>
        <v>0</v>
      </c>
      <c r="J42" s="195" t="s">
        <v>17</v>
      </c>
      <c r="K42" s="196" t="s">
        <v>243</v>
      </c>
      <c r="L42" s="309">
        <f t="shared" si="1"/>
        <v>0</v>
      </c>
      <c r="M42" s="164"/>
      <c r="N42" s="215">
        <v>5456460</v>
      </c>
      <c r="O42" s="216">
        <v>2593955</v>
      </c>
      <c r="P42" s="216">
        <v>115301</v>
      </c>
      <c r="Q42" s="141">
        <f t="shared" si="4"/>
        <v>8165716</v>
      </c>
      <c r="R42" s="171">
        <f t="shared" si="5"/>
        <v>0.31766412155406826</v>
      </c>
      <c r="S42" s="171">
        <f t="shared" si="6"/>
        <v>1.4120133494723549E-2</v>
      </c>
      <c r="T42" s="145"/>
      <c r="U42" s="70">
        <f t="shared" si="2"/>
        <v>0</v>
      </c>
      <c r="V42" s="71">
        <f t="shared" si="3"/>
        <v>0</v>
      </c>
    </row>
    <row r="43" spans="2:22">
      <c r="B43" s="199" t="s">
        <v>18</v>
      </c>
      <c r="C43" s="200" t="s">
        <v>29</v>
      </c>
      <c r="D43" s="147"/>
      <c r="E43" s="69"/>
      <c r="F43" s="61">
        <f>Ⅸ自給率!E24</f>
        <v>4.7349930031244436E-2</v>
      </c>
      <c r="G43" s="69"/>
      <c r="H43" s="409">
        <f t="shared" si="0"/>
        <v>0</v>
      </c>
      <c r="J43" s="195" t="s">
        <v>18</v>
      </c>
      <c r="K43" s="196" t="s">
        <v>29</v>
      </c>
      <c r="L43" s="309">
        <f t="shared" si="1"/>
        <v>0</v>
      </c>
      <c r="M43" s="164"/>
      <c r="N43" s="215">
        <v>55377713</v>
      </c>
      <c r="O43" s="216">
        <v>5788348</v>
      </c>
      <c r="P43" s="216">
        <v>1051807</v>
      </c>
      <c r="Q43" s="141">
        <f t="shared" si="4"/>
        <v>62217868</v>
      </c>
      <c r="R43" s="171">
        <f t="shared" si="5"/>
        <v>9.3033531782220499E-2</v>
      </c>
      <c r="S43" s="171">
        <f t="shared" si="6"/>
        <v>1.6905224074859011E-2</v>
      </c>
      <c r="T43" s="145"/>
      <c r="U43" s="70">
        <f t="shared" si="2"/>
        <v>0</v>
      </c>
      <c r="V43" s="71">
        <f t="shared" si="3"/>
        <v>0</v>
      </c>
    </row>
    <row r="44" spans="2:22">
      <c r="B44" s="199" t="s">
        <v>19</v>
      </c>
      <c r="C44" s="200" t="s">
        <v>40</v>
      </c>
      <c r="D44" s="147"/>
      <c r="E44" s="69"/>
      <c r="F44" s="61">
        <f>Ⅸ自給率!E25</f>
        <v>6.4427295377744498E-2</v>
      </c>
      <c r="G44" s="69"/>
      <c r="H44" s="409">
        <f t="shared" si="0"/>
        <v>0</v>
      </c>
      <c r="J44" s="195" t="s">
        <v>19</v>
      </c>
      <c r="K44" s="196" t="s">
        <v>40</v>
      </c>
      <c r="L44" s="309">
        <f t="shared" si="1"/>
        <v>0</v>
      </c>
      <c r="M44" s="164"/>
      <c r="N44" s="215">
        <v>9929313</v>
      </c>
      <c r="O44" s="216">
        <v>6525089</v>
      </c>
      <c r="P44" s="216">
        <v>735829</v>
      </c>
      <c r="Q44" s="141">
        <f t="shared" si="4"/>
        <v>17190231</v>
      </c>
      <c r="R44" s="171">
        <f t="shared" si="5"/>
        <v>0.37958122843142711</v>
      </c>
      <c r="S44" s="171">
        <f t="shared" si="6"/>
        <v>4.2805067599149774E-2</v>
      </c>
      <c r="T44" s="145"/>
      <c r="U44" s="70">
        <f t="shared" si="2"/>
        <v>0</v>
      </c>
      <c r="V44" s="71">
        <f t="shared" si="3"/>
        <v>0</v>
      </c>
    </row>
    <row r="45" spans="2:22">
      <c r="B45" s="199" t="s">
        <v>131</v>
      </c>
      <c r="C45" s="200" t="s">
        <v>30</v>
      </c>
      <c r="D45" s="147"/>
      <c r="E45" s="69"/>
      <c r="F45" s="61">
        <f>Ⅸ自給率!E26</f>
        <v>1</v>
      </c>
      <c r="G45" s="69"/>
      <c r="H45" s="409">
        <f t="shared" si="0"/>
        <v>0</v>
      </c>
      <c r="J45" s="195" t="s">
        <v>131</v>
      </c>
      <c r="K45" s="196" t="s">
        <v>30</v>
      </c>
      <c r="L45" s="309">
        <f t="shared" si="1"/>
        <v>0</v>
      </c>
      <c r="M45" s="164"/>
      <c r="N45" s="215">
        <v>60836569</v>
      </c>
      <c r="O45" s="216">
        <v>0</v>
      </c>
      <c r="P45" s="216">
        <v>0</v>
      </c>
      <c r="Q45" s="141">
        <f t="shared" si="4"/>
        <v>60836569</v>
      </c>
      <c r="R45" s="171">
        <f t="shared" si="5"/>
        <v>0</v>
      </c>
      <c r="S45" s="171">
        <f t="shared" si="6"/>
        <v>0</v>
      </c>
      <c r="T45" s="145"/>
      <c r="U45" s="70">
        <f t="shared" si="2"/>
        <v>0</v>
      </c>
      <c r="V45" s="71">
        <f t="shared" si="3"/>
        <v>0</v>
      </c>
    </row>
    <row r="46" spans="2:22">
      <c r="B46" s="199" t="s">
        <v>133</v>
      </c>
      <c r="C46" s="200" t="s">
        <v>41</v>
      </c>
      <c r="D46" s="147"/>
      <c r="E46" s="69"/>
      <c r="F46" s="61">
        <f>Ⅸ自給率!E27</f>
        <v>0.63752530449045519</v>
      </c>
      <c r="G46" s="69"/>
      <c r="H46" s="409">
        <f t="shared" si="0"/>
        <v>0</v>
      </c>
      <c r="J46" s="195" t="s">
        <v>133</v>
      </c>
      <c r="K46" s="196" t="s">
        <v>41</v>
      </c>
      <c r="L46" s="309">
        <f t="shared" si="1"/>
        <v>0</v>
      </c>
      <c r="M46" s="164"/>
      <c r="N46" s="215">
        <v>24633709</v>
      </c>
      <c r="O46" s="217">
        <v>0</v>
      </c>
      <c r="P46" s="216">
        <v>0</v>
      </c>
      <c r="Q46" s="141">
        <f t="shared" si="4"/>
        <v>24633709</v>
      </c>
      <c r="R46" s="171">
        <f t="shared" si="5"/>
        <v>0</v>
      </c>
      <c r="S46" s="171">
        <f t="shared" si="6"/>
        <v>0</v>
      </c>
      <c r="T46" s="145"/>
      <c r="U46" s="70">
        <f t="shared" si="2"/>
        <v>0</v>
      </c>
      <c r="V46" s="71">
        <f t="shared" si="3"/>
        <v>0</v>
      </c>
    </row>
    <row r="47" spans="2:22">
      <c r="B47" s="199" t="s">
        <v>151</v>
      </c>
      <c r="C47" s="200" t="s">
        <v>169</v>
      </c>
      <c r="D47" s="147"/>
      <c r="E47" s="69"/>
      <c r="F47" s="61">
        <f>Ⅸ自給率!E28</f>
        <v>0.9997578104860585</v>
      </c>
      <c r="G47" s="69"/>
      <c r="H47" s="409">
        <f t="shared" si="0"/>
        <v>0</v>
      </c>
      <c r="J47" s="195" t="s">
        <v>151</v>
      </c>
      <c r="K47" s="196" t="s">
        <v>169</v>
      </c>
      <c r="L47" s="309">
        <f t="shared" si="1"/>
        <v>0</v>
      </c>
      <c r="M47" s="164"/>
      <c r="N47" s="215">
        <v>4545590</v>
      </c>
      <c r="O47" s="216">
        <v>0</v>
      </c>
      <c r="P47" s="216">
        <v>0</v>
      </c>
      <c r="Q47" s="141">
        <f t="shared" si="4"/>
        <v>4545590</v>
      </c>
      <c r="R47" s="171">
        <f t="shared" si="5"/>
        <v>0</v>
      </c>
      <c r="S47" s="171">
        <f t="shared" si="6"/>
        <v>0</v>
      </c>
      <c r="T47" s="145"/>
      <c r="U47" s="70">
        <f t="shared" si="2"/>
        <v>0</v>
      </c>
      <c r="V47" s="71">
        <f t="shared" si="3"/>
        <v>0</v>
      </c>
    </row>
    <row r="48" spans="2:22">
      <c r="B48" s="199" t="s">
        <v>152</v>
      </c>
      <c r="C48" s="200" t="s">
        <v>170</v>
      </c>
      <c r="D48" s="147"/>
      <c r="E48" s="69"/>
      <c r="F48" s="61">
        <f>Ⅸ自給率!E29</f>
        <v>0.8495121052738599</v>
      </c>
      <c r="G48" s="69"/>
      <c r="H48" s="409">
        <f t="shared" si="0"/>
        <v>0</v>
      </c>
      <c r="J48" s="195" t="s">
        <v>152</v>
      </c>
      <c r="K48" s="196" t="s">
        <v>170</v>
      </c>
      <c r="L48" s="309">
        <f t="shared" si="1"/>
        <v>0</v>
      </c>
      <c r="M48" s="164"/>
      <c r="N48" s="215">
        <v>4901980</v>
      </c>
      <c r="O48" s="218">
        <v>0</v>
      </c>
      <c r="P48" s="218">
        <v>0</v>
      </c>
      <c r="Q48" s="141">
        <f t="shared" si="4"/>
        <v>4901980</v>
      </c>
      <c r="R48" s="171">
        <f t="shared" si="5"/>
        <v>0</v>
      </c>
      <c r="S48" s="171">
        <f t="shared" si="6"/>
        <v>0</v>
      </c>
      <c r="T48" s="145"/>
      <c r="U48" s="70">
        <f t="shared" si="2"/>
        <v>0</v>
      </c>
      <c r="V48" s="71">
        <f t="shared" si="3"/>
        <v>0</v>
      </c>
    </row>
    <row r="49" spans="2:22">
      <c r="B49" s="199" t="s">
        <v>153</v>
      </c>
      <c r="C49" s="200" t="s">
        <v>31</v>
      </c>
      <c r="D49" s="147"/>
      <c r="E49" s="69"/>
      <c r="F49" s="61">
        <f>Ⅸ自給率!E30</f>
        <v>0.514551244306936</v>
      </c>
      <c r="G49" s="69"/>
      <c r="H49" s="409">
        <f t="shared" si="0"/>
        <v>0</v>
      </c>
      <c r="J49" s="195" t="s">
        <v>153</v>
      </c>
      <c r="K49" s="196" t="s">
        <v>31</v>
      </c>
      <c r="L49" s="310">
        <f>M49+U$62</f>
        <v>0</v>
      </c>
      <c r="M49" s="164"/>
      <c r="N49" s="215">
        <v>95478881</v>
      </c>
      <c r="O49" s="218">
        <v>-95118672</v>
      </c>
      <c r="P49" s="218">
        <v>0</v>
      </c>
      <c r="Q49" s="141">
        <f t="shared" si="4"/>
        <v>360209</v>
      </c>
      <c r="R49" s="171">
        <f t="shared" si="5"/>
        <v>0</v>
      </c>
      <c r="S49" s="171">
        <f t="shared" si="6"/>
        <v>0</v>
      </c>
      <c r="T49" s="145"/>
      <c r="U49" s="70">
        <f t="shared" si="2"/>
        <v>0</v>
      </c>
      <c r="V49" s="71">
        <f t="shared" si="3"/>
        <v>0</v>
      </c>
    </row>
    <row r="50" spans="2:22">
      <c r="B50" s="199" t="s">
        <v>154</v>
      </c>
      <c r="C50" s="200" t="s">
        <v>32</v>
      </c>
      <c r="D50" s="147"/>
      <c r="E50" s="69"/>
      <c r="F50" s="61">
        <f>Ⅸ自給率!E31</f>
        <v>0.74582608344331236</v>
      </c>
      <c r="G50" s="69"/>
      <c r="H50" s="409">
        <f t="shared" si="0"/>
        <v>0</v>
      </c>
      <c r="J50" s="195" t="s">
        <v>154</v>
      </c>
      <c r="K50" s="196" t="s">
        <v>32</v>
      </c>
      <c r="L50" s="309">
        <f>M50-SUM(U50:V50)</f>
        <v>0</v>
      </c>
      <c r="M50" s="164"/>
      <c r="N50" s="215">
        <v>35448224</v>
      </c>
      <c r="O50" s="218">
        <v>0</v>
      </c>
      <c r="P50" s="218">
        <v>0</v>
      </c>
      <c r="Q50" s="141">
        <f t="shared" si="4"/>
        <v>35448224</v>
      </c>
      <c r="R50" s="171">
        <f t="shared" si="5"/>
        <v>0</v>
      </c>
      <c r="S50" s="171">
        <f t="shared" si="6"/>
        <v>0</v>
      </c>
      <c r="T50" s="145"/>
      <c r="U50" s="70">
        <f t="shared" si="2"/>
        <v>0</v>
      </c>
      <c r="V50" s="71">
        <f t="shared" si="3"/>
        <v>0</v>
      </c>
    </row>
    <row r="51" spans="2:22">
      <c r="B51" s="199" t="s">
        <v>155</v>
      </c>
      <c r="C51" s="200" t="s">
        <v>33</v>
      </c>
      <c r="D51" s="147"/>
      <c r="E51" s="69"/>
      <c r="F51" s="61">
        <f>Ⅸ自給率!E32</f>
        <v>0.99473113138041125</v>
      </c>
      <c r="G51" s="69"/>
      <c r="H51" s="409">
        <f t="shared" si="0"/>
        <v>0</v>
      </c>
      <c r="J51" s="195" t="s">
        <v>155</v>
      </c>
      <c r="K51" s="196" t="s">
        <v>33</v>
      </c>
      <c r="L51" s="309">
        <f>M51-SUM(U51:V51)</f>
        <v>0</v>
      </c>
      <c r="M51" s="164"/>
      <c r="N51" s="215">
        <v>80718943</v>
      </c>
      <c r="O51" s="218">
        <v>0</v>
      </c>
      <c r="P51" s="218">
        <v>0</v>
      </c>
      <c r="Q51" s="141">
        <f t="shared" si="4"/>
        <v>80718943</v>
      </c>
      <c r="R51" s="171">
        <f t="shared" si="5"/>
        <v>0</v>
      </c>
      <c r="S51" s="171">
        <f t="shared" si="6"/>
        <v>0</v>
      </c>
      <c r="T51" s="145"/>
      <c r="U51" s="70">
        <f t="shared" si="2"/>
        <v>0</v>
      </c>
      <c r="V51" s="71">
        <f t="shared" si="3"/>
        <v>0</v>
      </c>
    </row>
    <row r="52" spans="2:22">
      <c r="B52" s="199" t="s">
        <v>156</v>
      </c>
      <c r="C52" s="200" t="s">
        <v>171</v>
      </c>
      <c r="D52" s="147"/>
      <c r="E52" s="69"/>
      <c r="F52" s="61">
        <f>Ⅸ自給率!E33</f>
        <v>0.63246344361980733</v>
      </c>
      <c r="G52" s="69"/>
      <c r="H52" s="409">
        <f t="shared" si="0"/>
        <v>0</v>
      </c>
      <c r="J52" s="195" t="s">
        <v>156</v>
      </c>
      <c r="K52" s="196" t="s">
        <v>171</v>
      </c>
      <c r="L52" s="310">
        <f>M52+V$62</f>
        <v>0</v>
      </c>
      <c r="M52" s="164"/>
      <c r="N52" s="215">
        <v>55009418</v>
      </c>
      <c r="O52" s="218">
        <v>0</v>
      </c>
      <c r="P52" s="218">
        <v>-14430703</v>
      </c>
      <c r="Q52" s="141">
        <f t="shared" si="4"/>
        <v>40578715</v>
      </c>
      <c r="R52" s="171">
        <f t="shared" si="5"/>
        <v>0</v>
      </c>
      <c r="S52" s="171">
        <f t="shared" si="6"/>
        <v>0</v>
      </c>
      <c r="T52" s="145"/>
      <c r="U52" s="70">
        <f t="shared" si="2"/>
        <v>0</v>
      </c>
      <c r="V52" s="71">
        <f t="shared" si="3"/>
        <v>0</v>
      </c>
    </row>
    <row r="53" spans="2:22">
      <c r="B53" s="199" t="s">
        <v>157</v>
      </c>
      <c r="C53" s="200" t="s">
        <v>130</v>
      </c>
      <c r="D53" s="147"/>
      <c r="E53" s="69"/>
      <c r="F53" s="61">
        <f>Ⅸ自給率!E34</f>
        <v>0.40484344988506915</v>
      </c>
      <c r="G53" s="69"/>
      <c r="H53" s="409">
        <f t="shared" si="0"/>
        <v>0</v>
      </c>
      <c r="J53" s="195" t="s">
        <v>157</v>
      </c>
      <c r="K53" s="196" t="s">
        <v>130</v>
      </c>
      <c r="L53" s="309">
        <f t="shared" ref="L53:L61" si="7">M53-SUM(U53:V53)</f>
        <v>0</v>
      </c>
      <c r="M53" s="164"/>
      <c r="N53" s="215">
        <v>49974511</v>
      </c>
      <c r="O53" s="216">
        <v>2289385</v>
      </c>
      <c r="P53" s="216">
        <v>225182</v>
      </c>
      <c r="Q53" s="141">
        <f>N53+O53+P53</f>
        <v>52489078</v>
      </c>
      <c r="R53" s="171">
        <f>IF(O53&gt;0,O53/Q53,0)</f>
        <v>4.3616407207609932E-2</v>
      </c>
      <c r="S53" s="171">
        <f>IF(P53&gt;0,P53/Q53,0)</f>
        <v>4.2900734510901489E-3</v>
      </c>
      <c r="T53" s="145"/>
      <c r="U53" s="70">
        <f t="shared" si="2"/>
        <v>0</v>
      </c>
      <c r="V53" s="71">
        <f t="shared" si="3"/>
        <v>0</v>
      </c>
    </row>
    <row r="54" spans="2:22">
      <c r="B54" s="199" t="s">
        <v>158</v>
      </c>
      <c r="C54" s="200" t="s">
        <v>34</v>
      </c>
      <c r="D54" s="147"/>
      <c r="E54" s="69"/>
      <c r="F54" s="61">
        <f>Ⅸ自給率!E35</f>
        <v>1</v>
      </c>
      <c r="G54" s="69"/>
      <c r="H54" s="409">
        <f t="shared" si="0"/>
        <v>0</v>
      </c>
      <c r="J54" s="195" t="s">
        <v>158</v>
      </c>
      <c r="K54" s="196" t="s">
        <v>34</v>
      </c>
      <c r="L54" s="309">
        <f t="shared" si="7"/>
        <v>0</v>
      </c>
      <c r="M54" s="164"/>
      <c r="N54" s="215">
        <v>39739035</v>
      </c>
      <c r="O54" s="216">
        <v>0</v>
      </c>
      <c r="P54" s="216">
        <v>0</v>
      </c>
      <c r="Q54" s="141">
        <f>N54+O54+P54</f>
        <v>39739035</v>
      </c>
      <c r="R54" s="171">
        <f>IF(O54&gt;0,O54/Q54,0)</f>
        <v>0</v>
      </c>
      <c r="S54" s="171">
        <f>IF(P54&gt;0,P54/Q54,0)</f>
        <v>0</v>
      </c>
      <c r="T54" s="145"/>
      <c r="U54" s="70">
        <f t="shared" si="2"/>
        <v>0</v>
      </c>
      <c r="V54" s="71">
        <f t="shared" si="3"/>
        <v>0</v>
      </c>
    </row>
    <row r="55" spans="2:22">
      <c r="B55" s="199" t="s">
        <v>159</v>
      </c>
      <c r="C55" s="200" t="s">
        <v>35</v>
      </c>
      <c r="D55" s="147"/>
      <c r="E55" s="69"/>
      <c r="F55" s="61">
        <f>Ⅸ自給率!E36</f>
        <v>0.65522909588700162</v>
      </c>
      <c r="G55" s="69"/>
      <c r="H55" s="409">
        <f t="shared" si="0"/>
        <v>0</v>
      </c>
      <c r="J55" s="195" t="s">
        <v>159</v>
      </c>
      <c r="K55" s="196" t="s">
        <v>35</v>
      </c>
      <c r="L55" s="309">
        <f t="shared" si="7"/>
        <v>0</v>
      </c>
      <c r="M55" s="164"/>
      <c r="N55" s="215">
        <v>43680514</v>
      </c>
      <c r="O55" s="216">
        <v>0</v>
      </c>
      <c r="P55" s="216">
        <v>631</v>
      </c>
      <c r="Q55" s="141">
        <f>N55+O55+P55</f>
        <v>43681145</v>
      </c>
      <c r="R55" s="171">
        <f>IF(O55&gt;0,O55/Q55,0)</f>
        <v>0</v>
      </c>
      <c r="S55" s="171">
        <f>IF(P55&gt;0,P55/Q55,0)</f>
        <v>1.4445592028322518E-5</v>
      </c>
      <c r="T55" s="145"/>
      <c r="U55" s="70">
        <f t="shared" si="2"/>
        <v>0</v>
      </c>
      <c r="V55" s="71">
        <f t="shared" si="3"/>
        <v>0</v>
      </c>
    </row>
    <row r="56" spans="2:22">
      <c r="B56" s="199" t="s">
        <v>160</v>
      </c>
      <c r="C56" s="200" t="s">
        <v>172</v>
      </c>
      <c r="D56" s="148"/>
      <c r="E56" s="69"/>
      <c r="F56" s="61">
        <f>Ⅸ自給率!E37</f>
        <v>0.9718155255763048</v>
      </c>
      <c r="G56" s="69"/>
      <c r="H56" s="410">
        <f t="shared" si="0"/>
        <v>0</v>
      </c>
      <c r="J56" s="195" t="s">
        <v>160</v>
      </c>
      <c r="K56" s="196" t="s">
        <v>172</v>
      </c>
      <c r="L56" s="309">
        <f t="shared" si="7"/>
        <v>0</v>
      </c>
      <c r="M56" s="164"/>
      <c r="N56" s="215">
        <v>67586805</v>
      </c>
      <c r="O56" s="216">
        <v>0</v>
      </c>
      <c r="P56" s="216">
        <v>0</v>
      </c>
      <c r="Q56" s="141">
        <f t="shared" si="4"/>
        <v>67586805</v>
      </c>
      <c r="R56" s="171">
        <f t="shared" si="5"/>
        <v>0</v>
      </c>
      <c r="S56" s="171">
        <f t="shared" si="6"/>
        <v>0</v>
      </c>
      <c r="T56" s="145"/>
      <c r="U56" s="70">
        <f t="shared" si="2"/>
        <v>0</v>
      </c>
      <c r="V56" s="71">
        <f t="shared" si="3"/>
        <v>0</v>
      </c>
    </row>
    <row r="57" spans="2:22">
      <c r="B57" s="199" t="s">
        <v>161</v>
      </c>
      <c r="C57" s="200" t="s">
        <v>244</v>
      </c>
      <c r="D57" s="147"/>
      <c r="E57" s="69"/>
      <c r="F57" s="61">
        <f>Ⅸ自給率!E38</f>
        <v>0.98378873863380156</v>
      </c>
      <c r="G57" s="69"/>
      <c r="H57" s="409">
        <f>D57*F57</f>
        <v>0</v>
      </c>
      <c r="J57" s="195" t="s">
        <v>161</v>
      </c>
      <c r="K57" s="196" t="s">
        <v>244</v>
      </c>
      <c r="L57" s="309">
        <f t="shared" si="7"/>
        <v>0</v>
      </c>
      <c r="M57" s="164"/>
      <c r="N57" s="215">
        <v>4431793</v>
      </c>
      <c r="O57" s="216">
        <v>0</v>
      </c>
      <c r="P57" s="216">
        <v>0</v>
      </c>
      <c r="Q57" s="141">
        <f t="shared" si="4"/>
        <v>4431793</v>
      </c>
      <c r="R57" s="171">
        <f t="shared" si="5"/>
        <v>0</v>
      </c>
      <c r="S57" s="171">
        <f t="shared" si="6"/>
        <v>0</v>
      </c>
      <c r="T57" s="145"/>
      <c r="U57" s="70">
        <f t="shared" si="2"/>
        <v>0</v>
      </c>
      <c r="V57" s="71">
        <f t="shared" si="3"/>
        <v>0</v>
      </c>
    </row>
    <row r="58" spans="2:22">
      <c r="B58" s="199" t="s">
        <v>162</v>
      </c>
      <c r="C58" s="200" t="s">
        <v>42</v>
      </c>
      <c r="D58" s="147"/>
      <c r="E58" s="69"/>
      <c r="F58" s="61">
        <f>Ⅸ自給率!E39</f>
        <v>0.56060993512098078</v>
      </c>
      <c r="G58" s="69"/>
      <c r="H58" s="409">
        <f>D58*F58</f>
        <v>0</v>
      </c>
      <c r="J58" s="195" t="s">
        <v>162</v>
      </c>
      <c r="K58" s="196" t="s">
        <v>42</v>
      </c>
      <c r="L58" s="309">
        <f t="shared" si="7"/>
        <v>0</v>
      </c>
      <c r="M58" s="164"/>
      <c r="N58" s="215">
        <v>74788605</v>
      </c>
      <c r="O58" s="216">
        <v>0</v>
      </c>
      <c r="P58" s="216">
        <v>0</v>
      </c>
      <c r="Q58" s="141">
        <f t="shared" si="4"/>
        <v>74788605</v>
      </c>
      <c r="R58" s="171">
        <f t="shared" si="5"/>
        <v>0</v>
      </c>
      <c r="S58" s="171">
        <f t="shared" si="6"/>
        <v>0</v>
      </c>
      <c r="T58" s="145"/>
      <c r="U58" s="70">
        <f t="shared" si="2"/>
        <v>0</v>
      </c>
      <c r="V58" s="71">
        <f t="shared" si="3"/>
        <v>0</v>
      </c>
    </row>
    <row r="59" spans="2:22">
      <c r="B59" s="199" t="s">
        <v>163</v>
      </c>
      <c r="C59" s="200" t="s">
        <v>36</v>
      </c>
      <c r="D59" s="148"/>
      <c r="E59" s="69"/>
      <c r="F59" s="61">
        <f>Ⅸ自給率!E40</f>
        <v>0.90751909826989552</v>
      </c>
      <c r="G59" s="69"/>
      <c r="H59" s="410">
        <f>D59*F59</f>
        <v>0</v>
      </c>
      <c r="J59" s="195" t="s">
        <v>163</v>
      </c>
      <c r="K59" s="196" t="s">
        <v>36</v>
      </c>
      <c r="L59" s="309">
        <f t="shared" si="7"/>
        <v>0</v>
      </c>
      <c r="M59" s="164"/>
      <c r="N59" s="215">
        <v>54806089</v>
      </c>
      <c r="O59" s="216">
        <v>990</v>
      </c>
      <c r="P59" s="216">
        <v>351</v>
      </c>
      <c r="Q59" s="141">
        <f t="shared" si="4"/>
        <v>54807430</v>
      </c>
      <c r="R59" s="171">
        <f t="shared" si="5"/>
        <v>1.8063244344790477E-5</v>
      </c>
      <c r="S59" s="171">
        <f t="shared" si="6"/>
        <v>6.4042411767893516E-6</v>
      </c>
      <c r="T59" s="145"/>
      <c r="U59" s="70">
        <f t="shared" si="2"/>
        <v>0</v>
      </c>
      <c r="V59" s="71">
        <f t="shared" si="3"/>
        <v>0</v>
      </c>
    </row>
    <row r="60" spans="2:22">
      <c r="B60" s="199" t="s">
        <v>164</v>
      </c>
      <c r="C60" s="200" t="s">
        <v>245</v>
      </c>
      <c r="D60" s="147"/>
      <c r="E60" s="69"/>
      <c r="F60" s="61">
        <f>Ⅸ自給率!E41</f>
        <v>1</v>
      </c>
      <c r="G60" s="69"/>
      <c r="H60" s="409">
        <f t="shared" si="0"/>
        <v>0</v>
      </c>
      <c r="J60" s="195" t="s">
        <v>164</v>
      </c>
      <c r="K60" s="196" t="s">
        <v>245</v>
      </c>
      <c r="L60" s="309">
        <f t="shared" si="7"/>
        <v>0</v>
      </c>
      <c r="M60" s="164"/>
      <c r="N60" s="215">
        <v>1463403</v>
      </c>
      <c r="O60" s="216">
        <v>0</v>
      </c>
      <c r="P60" s="216">
        <v>0</v>
      </c>
      <c r="Q60" s="141">
        <f t="shared" si="4"/>
        <v>1463403</v>
      </c>
      <c r="R60" s="171">
        <f t="shared" si="5"/>
        <v>0</v>
      </c>
      <c r="S60" s="171">
        <f t="shared" si="6"/>
        <v>0</v>
      </c>
      <c r="T60" s="145"/>
      <c r="U60" s="70">
        <f t="shared" si="2"/>
        <v>0</v>
      </c>
      <c r="V60" s="71">
        <f t="shared" si="3"/>
        <v>0</v>
      </c>
    </row>
    <row r="61" spans="2:22" ht="12.75" thickBot="1">
      <c r="B61" s="199" t="s">
        <v>165</v>
      </c>
      <c r="C61" s="200" t="s">
        <v>246</v>
      </c>
      <c r="D61" s="149"/>
      <c r="E61" s="69"/>
      <c r="F61" s="61">
        <f>Ⅸ自給率!E42</f>
        <v>0.99401406498758205</v>
      </c>
      <c r="G61" s="69"/>
      <c r="H61" s="411">
        <f t="shared" si="0"/>
        <v>0</v>
      </c>
      <c r="J61" s="195" t="s">
        <v>165</v>
      </c>
      <c r="K61" s="196" t="s">
        <v>246</v>
      </c>
      <c r="L61" s="309">
        <f t="shared" si="7"/>
        <v>0</v>
      </c>
      <c r="M61" s="165"/>
      <c r="N61" s="219">
        <v>4692988</v>
      </c>
      <c r="O61" s="220">
        <v>117815</v>
      </c>
      <c r="P61" s="220">
        <v>150860</v>
      </c>
      <c r="Q61" s="142">
        <f t="shared" si="4"/>
        <v>4961663</v>
      </c>
      <c r="R61" s="173">
        <f t="shared" si="5"/>
        <v>2.3745062895242985E-2</v>
      </c>
      <c r="S61" s="173">
        <f t="shared" si="6"/>
        <v>3.0405128280578508E-2</v>
      </c>
      <c r="T61" s="145"/>
      <c r="U61" s="70">
        <f t="shared" si="2"/>
        <v>0</v>
      </c>
      <c r="V61" s="71">
        <f t="shared" si="3"/>
        <v>0</v>
      </c>
    </row>
    <row r="62" spans="2:22" ht="24.75" customHeight="1">
      <c r="B62" s="612" t="s">
        <v>80</v>
      </c>
      <c r="C62" s="613"/>
      <c r="D62" s="155">
        <f>SUM(D25:D61)</f>
        <v>0</v>
      </c>
      <c r="E62" s="69"/>
      <c r="F62" s="140"/>
      <c r="G62" s="69"/>
      <c r="H62" s="412">
        <f>SUM(H25:H61)</f>
        <v>0</v>
      </c>
      <c r="J62" s="612" t="s">
        <v>80</v>
      </c>
      <c r="K62" s="613"/>
      <c r="L62" s="154">
        <f>SUM(L25:L61)</f>
        <v>0</v>
      </c>
      <c r="M62" s="162">
        <f>SUM(M25:M61)</f>
        <v>0</v>
      </c>
      <c r="N62" s="7"/>
      <c r="U62" s="166">
        <f>SUM(U25:U61)</f>
        <v>0</v>
      </c>
      <c r="V62" s="167">
        <f>SUM(V25:V61)</f>
        <v>0</v>
      </c>
    </row>
    <row r="63" spans="2:22">
      <c r="B63" s="15"/>
      <c r="C63" s="15"/>
      <c r="D63" s="11"/>
      <c r="E63" s="69"/>
      <c r="F63" s="62"/>
      <c r="G63" s="69"/>
      <c r="H63" s="44"/>
    </row>
    <row r="65" spans="1:13">
      <c r="A65" s="3"/>
    </row>
    <row r="66" spans="1:13">
      <c r="A66" s="3"/>
      <c r="M66" s="5"/>
    </row>
    <row r="67" spans="1:13">
      <c r="A67" s="3"/>
    </row>
    <row r="68" spans="1:13">
      <c r="A68" s="3"/>
    </row>
    <row r="73" spans="1:13" ht="19.5" customHeight="1">
      <c r="H73" s="20"/>
    </row>
    <row r="74" spans="1:13">
      <c r="H74"/>
    </row>
    <row r="75" spans="1:13">
      <c r="C75" s="161"/>
    </row>
    <row r="76" spans="1:13">
      <c r="C76" s="161"/>
    </row>
    <row r="77" spans="1:13">
      <c r="C77" s="161"/>
    </row>
    <row r="78" spans="1:13">
      <c r="C78" s="161"/>
    </row>
    <row r="79" spans="1:13">
      <c r="C79" s="161"/>
    </row>
    <row r="80" spans="1:13">
      <c r="C80" s="161"/>
    </row>
    <row r="81" spans="3:3">
      <c r="C81" s="161"/>
    </row>
    <row r="82" spans="3:3">
      <c r="C82" s="161"/>
    </row>
    <row r="85" spans="3:3">
      <c r="C85" s="5"/>
    </row>
    <row r="86" spans="3:3">
      <c r="C86" s="5"/>
    </row>
    <row r="87" spans="3:3">
      <c r="C87" s="5"/>
    </row>
    <row r="142" spans="6:6">
      <c r="F142" s="7"/>
    </row>
    <row r="143" spans="6:6">
      <c r="F143" s="7"/>
    </row>
    <row r="144" spans="6:6">
      <c r="F144" s="7"/>
    </row>
    <row r="145" spans="6:6">
      <c r="F145" s="7"/>
    </row>
    <row r="146" spans="6:6">
      <c r="F146" s="7"/>
    </row>
    <row r="147" spans="6:6">
      <c r="F147" s="7"/>
    </row>
    <row r="148" spans="6:6">
      <c r="F148" s="7"/>
    </row>
    <row r="149" spans="6:6">
      <c r="F149" s="7"/>
    </row>
    <row r="150" spans="6:6">
      <c r="F150" s="7"/>
    </row>
    <row r="151" spans="6:6">
      <c r="F151" s="7"/>
    </row>
    <row r="152" spans="6:6">
      <c r="F152" s="7"/>
    </row>
  </sheetData>
  <mergeCells count="15">
    <mergeCell ref="D2:E2"/>
    <mergeCell ref="B22:C23"/>
    <mergeCell ref="J22:K23"/>
    <mergeCell ref="B5:D5"/>
    <mergeCell ref="B62:C62"/>
    <mergeCell ref="J62:K62"/>
    <mergeCell ref="N21:S21"/>
    <mergeCell ref="N22:S22"/>
    <mergeCell ref="N5:P5"/>
    <mergeCell ref="W8:X8"/>
    <mergeCell ref="W9:X9"/>
    <mergeCell ref="W10:X10"/>
    <mergeCell ref="W11:X11"/>
    <mergeCell ref="W12:X12"/>
    <mergeCell ref="W13:X13"/>
  </mergeCells>
  <phoneticPr fontId="4"/>
  <printOptions horizontalCentered="1" verticalCentered="1"/>
  <pageMargins left="0.6692913385826772" right="0.39370078740157483" top="0.6692913385826772" bottom="0.59055118110236227" header="0.19685039370078741" footer="0.39370078740157483"/>
  <pageSetup paperSize="8" scale="77" orientation="landscape" cellComments="asDisplayed" r:id="rId1"/>
  <headerFooter alignWithMargins="0">
    <oddFooter>&amp;R&amp;"ＭＳ Ｐゴシック,標準"&amp;14&amp;A</oddFooter>
  </headerFooter>
  <ignoredErrors>
    <ignoredError sqref="L49 L52" 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K578"/>
  <sheetViews>
    <sheetView zoomScaleNormal="100" zoomScaleSheetLayoutView="100" workbookViewId="0">
      <selection activeCell="O15" sqref="O15"/>
    </sheetView>
  </sheetViews>
  <sheetFormatPr defaultColWidth="10.28515625" defaultRowHeight="13.5"/>
  <cols>
    <col min="1" max="1" width="6.7109375" style="457" customWidth="1"/>
    <col min="2" max="2" width="5.28515625" style="549" customWidth="1"/>
    <col min="3" max="3" width="6.28515625" style="457" customWidth="1"/>
    <col min="4" max="4" width="6.140625" style="457" customWidth="1"/>
    <col min="5" max="5" width="44.140625" style="457" customWidth="1"/>
    <col min="6" max="6" width="6.42578125" style="550" hidden="1" customWidth="1"/>
    <col min="7" max="7" width="23.85546875" style="457" hidden="1" customWidth="1"/>
    <col min="8" max="8" width="6.42578125" style="550" hidden="1" customWidth="1"/>
    <col min="9" max="9" width="23.85546875" style="457" hidden="1" customWidth="1"/>
    <col min="10" max="10" width="6.42578125" style="550" customWidth="1"/>
    <col min="11" max="11" width="23.85546875" style="549" customWidth="1"/>
    <col min="12" max="16384" width="10.28515625" style="457"/>
  </cols>
  <sheetData>
    <row r="1" spans="1:11" ht="29.25" customHeight="1">
      <c r="A1" s="625" t="s">
        <v>475</v>
      </c>
      <c r="B1" s="626"/>
      <c r="C1" s="626"/>
      <c r="D1" s="626"/>
      <c r="E1" s="626"/>
      <c r="F1" s="626"/>
      <c r="G1" s="626"/>
      <c r="H1" s="626"/>
      <c r="I1" s="626"/>
      <c r="J1" s="626"/>
      <c r="K1" s="626"/>
    </row>
    <row r="2" spans="1:11" s="462" customFormat="1" ht="21" customHeight="1">
      <c r="A2" s="458"/>
      <c r="B2" s="459"/>
      <c r="C2" s="460"/>
      <c r="D2" s="460"/>
      <c r="E2" s="460"/>
      <c r="F2" s="461"/>
      <c r="G2" s="460"/>
      <c r="H2" s="461"/>
      <c r="I2" s="460"/>
      <c r="J2" s="461"/>
      <c r="K2" s="459"/>
    </row>
    <row r="3" spans="1:11">
      <c r="A3" s="627" t="s">
        <v>476</v>
      </c>
      <c r="B3" s="628"/>
      <c r="C3" s="628"/>
      <c r="D3" s="628"/>
      <c r="E3" s="629"/>
      <c r="F3" s="627" t="s">
        <v>477</v>
      </c>
      <c r="G3" s="629"/>
      <c r="H3" s="627" t="s">
        <v>478</v>
      </c>
      <c r="I3" s="629"/>
      <c r="J3" s="627" t="s">
        <v>479</v>
      </c>
      <c r="K3" s="629"/>
    </row>
    <row r="4" spans="1:11">
      <c r="A4" s="616" t="s">
        <v>480</v>
      </c>
      <c r="B4" s="617"/>
      <c r="C4" s="617"/>
      <c r="D4" s="618"/>
      <c r="E4" s="619" t="s">
        <v>481</v>
      </c>
      <c r="F4" s="621" t="s">
        <v>482</v>
      </c>
      <c r="G4" s="623" t="s">
        <v>481</v>
      </c>
      <c r="H4" s="621" t="s">
        <v>482</v>
      </c>
      <c r="I4" s="623" t="s">
        <v>481</v>
      </c>
      <c r="J4" s="621" t="s">
        <v>482</v>
      </c>
      <c r="K4" s="623" t="s">
        <v>481</v>
      </c>
    </row>
    <row r="5" spans="1:11" s="463" customFormat="1" ht="12">
      <c r="A5" s="614" t="s">
        <v>483</v>
      </c>
      <c r="B5" s="615"/>
      <c r="C5" s="614" t="s">
        <v>484</v>
      </c>
      <c r="D5" s="615"/>
      <c r="E5" s="620"/>
      <c r="F5" s="622"/>
      <c r="G5" s="624"/>
      <c r="H5" s="622"/>
      <c r="I5" s="624"/>
      <c r="J5" s="622"/>
      <c r="K5" s="624"/>
    </row>
    <row r="6" spans="1:11" s="471" customFormat="1" ht="15" customHeight="1">
      <c r="A6" s="464" t="s">
        <v>485</v>
      </c>
      <c r="B6" s="465" t="s">
        <v>0</v>
      </c>
      <c r="C6" s="464"/>
      <c r="D6" s="466"/>
      <c r="E6" s="467" t="s">
        <v>486</v>
      </c>
      <c r="F6" s="468" t="s">
        <v>485</v>
      </c>
      <c r="G6" s="469" t="s">
        <v>487</v>
      </c>
      <c r="H6" s="468" t="s">
        <v>488</v>
      </c>
      <c r="I6" s="470" t="s">
        <v>489</v>
      </c>
      <c r="J6" s="468" t="s">
        <v>0</v>
      </c>
      <c r="K6" s="470" t="s">
        <v>490</v>
      </c>
    </row>
    <row r="7" spans="1:11" s="479" customFormat="1" ht="15" customHeight="1">
      <c r="A7" s="472"/>
      <c r="B7" s="473"/>
      <c r="C7" s="472" t="s">
        <v>491</v>
      </c>
      <c r="D7" s="474" t="s">
        <v>492</v>
      </c>
      <c r="E7" s="475" t="s">
        <v>493</v>
      </c>
      <c r="F7" s="476"/>
      <c r="G7" s="477"/>
      <c r="H7" s="476"/>
      <c r="I7" s="478"/>
      <c r="J7" s="476"/>
      <c r="K7" s="478"/>
    </row>
    <row r="8" spans="1:11" s="479" customFormat="1" ht="15" customHeight="1">
      <c r="A8" s="472"/>
      <c r="B8" s="473"/>
      <c r="C8" s="472" t="s">
        <v>485</v>
      </c>
      <c r="D8" s="474" t="s">
        <v>494</v>
      </c>
      <c r="E8" s="480" t="s">
        <v>495</v>
      </c>
      <c r="F8" s="476"/>
      <c r="G8" s="477"/>
      <c r="H8" s="476"/>
      <c r="I8" s="478"/>
      <c r="J8" s="476"/>
      <c r="K8" s="478"/>
    </row>
    <row r="9" spans="1:11" s="479" customFormat="1" ht="15" customHeight="1">
      <c r="A9" s="481" t="s">
        <v>496</v>
      </c>
      <c r="B9" s="482" t="s">
        <v>497</v>
      </c>
      <c r="C9" s="481"/>
      <c r="D9" s="483"/>
      <c r="E9" s="484" t="s">
        <v>498</v>
      </c>
      <c r="F9" s="476"/>
      <c r="G9" s="477"/>
      <c r="H9" s="476"/>
      <c r="I9" s="478"/>
      <c r="J9" s="476"/>
      <c r="K9" s="478"/>
    </row>
    <row r="10" spans="1:11" s="479" customFormat="1" ht="15" customHeight="1">
      <c r="A10" s="472"/>
      <c r="B10" s="473"/>
      <c r="C10" s="472" t="s">
        <v>485</v>
      </c>
      <c r="D10" s="474" t="s">
        <v>499</v>
      </c>
      <c r="E10" s="475" t="s">
        <v>500</v>
      </c>
      <c r="F10" s="476"/>
      <c r="G10" s="477"/>
      <c r="H10" s="476"/>
      <c r="I10" s="478"/>
      <c r="J10" s="476"/>
      <c r="K10" s="478"/>
    </row>
    <row r="11" spans="1:11" s="479" customFormat="1" ht="15" customHeight="1">
      <c r="A11" s="472"/>
      <c r="B11" s="473"/>
      <c r="C11" s="472" t="s">
        <v>485</v>
      </c>
      <c r="D11" s="474" t="s">
        <v>501</v>
      </c>
      <c r="E11" s="475" t="s">
        <v>502</v>
      </c>
      <c r="F11" s="485"/>
      <c r="G11" s="486"/>
      <c r="H11" s="476"/>
      <c r="I11" s="478"/>
      <c r="J11" s="476"/>
      <c r="K11" s="478"/>
    </row>
    <row r="12" spans="1:11" s="479" customFormat="1" ht="15" customHeight="1">
      <c r="A12" s="464" t="s">
        <v>503</v>
      </c>
      <c r="B12" s="465" t="s">
        <v>0</v>
      </c>
      <c r="C12" s="464"/>
      <c r="D12" s="466"/>
      <c r="E12" s="467" t="s">
        <v>504</v>
      </c>
      <c r="F12" s="468" t="s">
        <v>503</v>
      </c>
      <c r="G12" s="469" t="s">
        <v>505</v>
      </c>
      <c r="H12" s="476"/>
      <c r="I12" s="478"/>
      <c r="J12" s="476"/>
      <c r="K12" s="478"/>
    </row>
    <row r="13" spans="1:11" s="479" customFormat="1" ht="15" customHeight="1">
      <c r="A13" s="472"/>
      <c r="B13" s="473"/>
      <c r="C13" s="472" t="s">
        <v>503</v>
      </c>
      <c r="D13" s="474" t="s">
        <v>488</v>
      </c>
      <c r="E13" s="475" t="s">
        <v>506</v>
      </c>
      <c r="F13" s="476"/>
      <c r="G13" s="477"/>
      <c r="H13" s="476"/>
      <c r="I13" s="478"/>
      <c r="J13" s="476"/>
      <c r="K13" s="478"/>
    </row>
    <row r="14" spans="1:11" s="479" customFormat="1" ht="15" customHeight="1">
      <c r="A14" s="487"/>
      <c r="B14" s="488"/>
      <c r="C14" s="487" t="s">
        <v>503</v>
      </c>
      <c r="D14" s="489" t="s">
        <v>494</v>
      </c>
      <c r="E14" s="480" t="s">
        <v>507</v>
      </c>
      <c r="F14" s="476"/>
      <c r="G14" s="477"/>
      <c r="H14" s="476"/>
      <c r="I14" s="478"/>
      <c r="J14" s="476"/>
      <c r="K14" s="478"/>
    </row>
    <row r="15" spans="1:11" s="479" customFormat="1" ht="15" customHeight="1">
      <c r="A15" s="472" t="s">
        <v>503</v>
      </c>
      <c r="B15" s="473" t="s">
        <v>497</v>
      </c>
      <c r="C15" s="472"/>
      <c r="D15" s="474"/>
      <c r="E15" s="484" t="s">
        <v>508</v>
      </c>
      <c r="F15" s="476"/>
      <c r="G15" s="477"/>
      <c r="H15" s="476"/>
      <c r="I15" s="478"/>
      <c r="J15" s="476"/>
      <c r="K15" s="478"/>
    </row>
    <row r="16" spans="1:11" s="479" customFormat="1" ht="15" customHeight="1">
      <c r="A16" s="472"/>
      <c r="B16" s="473"/>
      <c r="C16" s="472" t="s">
        <v>503</v>
      </c>
      <c r="D16" s="474" t="s">
        <v>499</v>
      </c>
      <c r="E16" s="475" t="s">
        <v>509</v>
      </c>
      <c r="F16" s="476"/>
      <c r="G16" s="477"/>
      <c r="H16" s="476"/>
      <c r="I16" s="478"/>
      <c r="J16" s="476"/>
      <c r="K16" s="478"/>
    </row>
    <row r="17" spans="1:11" s="479" customFormat="1" ht="15" customHeight="1">
      <c r="A17" s="472"/>
      <c r="B17" s="473"/>
      <c r="C17" s="472" t="s">
        <v>503</v>
      </c>
      <c r="D17" s="474" t="s">
        <v>510</v>
      </c>
      <c r="E17" s="475" t="s">
        <v>511</v>
      </c>
      <c r="F17" s="476"/>
      <c r="G17" s="477"/>
      <c r="H17" s="476"/>
      <c r="I17" s="478"/>
      <c r="J17" s="476"/>
      <c r="K17" s="478"/>
    </row>
    <row r="18" spans="1:11" s="479" customFormat="1" ht="15" customHeight="1">
      <c r="A18" s="464"/>
      <c r="B18" s="465"/>
      <c r="C18" s="464" t="s">
        <v>512</v>
      </c>
      <c r="D18" s="466" t="s">
        <v>513</v>
      </c>
      <c r="E18" s="467" t="s">
        <v>514</v>
      </c>
      <c r="F18" s="468" t="s">
        <v>512</v>
      </c>
      <c r="G18" s="469" t="s">
        <v>514</v>
      </c>
      <c r="H18" s="476"/>
      <c r="I18" s="478"/>
      <c r="J18" s="476"/>
      <c r="K18" s="478"/>
    </row>
    <row r="19" spans="1:11" s="479" customFormat="1" ht="15" customHeight="1">
      <c r="A19" s="472" t="s">
        <v>512</v>
      </c>
      <c r="B19" s="473" t="s">
        <v>0</v>
      </c>
      <c r="C19" s="472"/>
      <c r="D19" s="474"/>
      <c r="E19" s="475" t="s">
        <v>515</v>
      </c>
      <c r="F19" s="476"/>
      <c r="G19" s="477"/>
      <c r="H19" s="476"/>
      <c r="I19" s="478"/>
      <c r="J19" s="476"/>
      <c r="K19" s="478"/>
    </row>
    <row r="20" spans="1:11" s="479" customFormat="1" ht="15" customHeight="1">
      <c r="A20" s="472" t="s">
        <v>512</v>
      </c>
      <c r="B20" s="473" t="s">
        <v>497</v>
      </c>
      <c r="C20" s="472"/>
      <c r="D20" s="474"/>
      <c r="E20" s="490" t="s">
        <v>516</v>
      </c>
      <c r="F20" s="485"/>
      <c r="G20" s="486"/>
      <c r="H20" s="476"/>
      <c r="I20" s="478"/>
      <c r="J20" s="476"/>
      <c r="K20" s="478"/>
    </row>
    <row r="21" spans="1:11" s="479" customFormat="1" ht="15" customHeight="1">
      <c r="A21" s="464" t="s">
        <v>517</v>
      </c>
      <c r="B21" s="465" t="s">
        <v>0</v>
      </c>
      <c r="C21" s="464" t="s">
        <v>517</v>
      </c>
      <c r="D21" s="491" t="s">
        <v>518</v>
      </c>
      <c r="E21" s="467" t="s">
        <v>519</v>
      </c>
      <c r="F21" s="492" t="s">
        <v>517</v>
      </c>
      <c r="G21" s="493" t="s">
        <v>519</v>
      </c>
      <c r="H21" s="476"/>
      <c r="I21" s="478"/>
      <c r="J21" s="476"/>
      <c r="K21" s="478"/>
    </row>
    <row r="22" spans="1:11" s="479" customFormat="1" ht="15" customHeight="1">
      <c r="A22" s="494" t="s">
        <v>520</v>
      </c>
      <c r="B22" s="495" t="s">
        <v>0</v>
      </c>
      <c r="C22" s="494" t="s">
        <v>520</v>
      </c>
      <c r="D22" s="496" t="s">
        <v>488</v>
      </c>
      <c r="E22" s="497" t="s">
        <v>521</v>
      </c>
      <c r="F22" s="476" t="s">
        <v>520</v>
      </c>
      <c r="G22" s="477" t="s">
        <v>522</v>
      </c>
      <c r="H22" s="476"/>
      <c r="I22" s="478"/>
      <c r="J22" s="476"/>
      <c r="K22" s="478"/>
    </row>
    <row r="23" spans="1:11" s="479" customFormat="1" ht="15" customHeight="1">
      <c r="A23" s="472" t="s">
        <v>520</v>
      </c>
      <c r="B23" s="473" t="s">
        <v>497</v>
      </c>
      <c r="C23" s="472"/>
      <c r="D23" s="474"/>
      <c r="E23" s="484" t="s">
        <v>523</v>
      </c>
      <c r="F23" s="476"/>
      <c r="G23" s="477"/>
      <c r="H23" s="476"/>
      <c r="I23" s="478"/>
      <c r="J23" s="476"/>
      <c r="K23" s="478"/>
    </row>
    <row r="24" spans="1:11" s="479" customFormat="1" ht="15" customHeight="1">
      <c r="A24" s="472"/>
      <c r="B24" s="473"/>
      <c r="C24" s="472" t="s">
        <v>520</v>
      </c>
      <c r="D24" s="474" t="s">
        <v>499</v>
      </c>
      <c r="E24" s="475" t="s">
        <v>524</v>
      </c>
      <c r="F24" s="476"/>
      <c r="G24" s="477"/>
      <c r="H24" s="476"/>
      <c r="I24" s="478"/>
      <c r="J24" s="476"/>
      <c r="K24" s="478"/>
    </row>
    <row r="25" spans="1:11" s="479" customFormat="1" ht="15" customHeight="1">
      <c r="A25" s="487"/>
      <c r="B25" s="488"/>
      <c r="C25" s="487" t="s">
        <v>520</v>
      </c>
      <c r="D25" s="489" t="s">
        <v>510</v>
      </c>
      <c r="E25" s="480" t="s">
        <v>525</v>
      </c>
      <c r="F25" s="476"/>
      <c r="G25" s="477"/>
      <c r="H25" s="476"/>
      <c r="I25" s="478"/>
      <c r="J25" s="476"/>
      <c r="K25" s="478"/>
    </row>
    <row r="26" spans="1:11" s="479" customFormat="1" ht="15" customHeight="1">
      <c r="A26" s="472" t="s">
        <v>520</v>
      </c>
      <c r="B26" s="473" t="s">
        <v>526</v>
      </c>
      <c r="C26" s="472"/>
      <c r="D26" s="474"/>
      <c r="E26" s="484" t="s">
        <v>527</v>
      </c>
      <c r="F26" s="476"/>
      <c r="G26" s="477"/>
      <c r="H26" s="476"/>
      <c r="I26" s="478"/>
      <c r="J26" s="476"/>
      <c r="K26" s="478"/>
    </row>
    <row r="27" spans="1:11" s="479" customFormat="1" ht="15" customHeight="1">
      <c r="A27" s="472"/>
      <c r="B27" s="473"/>
      <c r="C27" s="472" t="s">
        <v>520</v>
      </c>
      <c r="D27" s="474" t="s">
        <v>528</v>
      </c>
      <c r="E27" s="475" t="s">
        <v>529</v>
      </c>
      <c r="F27" s="476"/>
      <c r="G27" s="477"/>
      <c r="H27" s="476"/>
      <c r="I27" s="478"/>
      <c r="J27" s="476"/>
      <c r="K27" s="478"/>
    </row>
    <row r="28" spans="1:11" s="479" customFormat="1" ht="15" customHeight="1">
      <c r="A28" s="498"/>
      <c r="B28" s="499"/>
      <c r="C28" s="498" t="s">
        <v>520</v>
      </c>
      <c r="D28" s="500" t="s">
        <v>530</v>
      </c>
      <c r="E28" s="490" t="s">
        <v>531</v>
      </c>
      <c r="F28" s="476"/>
      <c r="G28" s="477"/>
      <c r="H28" s="476"/>
      <c r="I28" s="478"/>
      <c r="J28" s="476"/>
      <c r="K28" s="478"/>
    </row>
    <row r="29" spans="1:11" s="479" customFormat="1" ht="15" customHeight="1">
      <c r="A29" s="494" t="s">
        <v>532</v>
      </c>
      <c r="B29" s="495" t="s">
        <v>0</v>
      </c>
      <c r="C29" s="494" t="s">
        <v>532</v>
      </c>
      <c r="D29" s="496" t="s">
        <v>488</v>
      </c>
      <c r="E29" s="480" t="s">
        <v>533</v>
      </c>
      <c r="F29" s="468" t="s">
        <v>532</v>
      </c>
      <c r="G29" s="469" t="s">
        <v>534</v>
      </c>
      <c r="H29" s="476"/>
      <c r="I29" s="478"/>
      <c r="J29" s="476"/>
      <c r="K29" s="478"/>
    </row>
    <row r="30" spans="1:11" s="479" customFormat="1" ht="15" customHeight="1">
      <c r="A30" s="501" t="s">
        <v>532</v>
      </c>
      <c r="B30" s="502" t="s">
        <v>497</v>
      </c>
      <c r="C30" s="501" t="s">
        <v>532</v>
      </c>
      <c r="D30" s="503" t="s">
        <v>499</v>
      </c>
      <c r="E30" s="504" t="s">
        <v>535</v>
      </c>
      <c r="F30" s="476"/>
      <c r="G30" s="477"/>
      <c r="H30" s="476"/>
      <c r="I30" s="478"/>
      <c r="J30" s="476"/>
      <c r="K30" s="478"/>
    </row>
    <row r="31" spans="1:11" s="479" customFormat="1" ht="15" customHeight="1">
      <c r="A31" s="501" t="s">
        <v>532</v>
      </c>
      <c r="B31" s="502" t="s">
        <v>536</v>
      </c>
      <c r="C31" s="501" t="s">
        <v>532</v>
      </c>
      <c r="D31" s="503" t="s">
        <v>537</v>
      </c>
      <c r="E31" s="504" t="s">
        <v>538</v>
      </c>
      <c r="F31" s="476"/>
      <c r="G31" s="477"/>
      <c r="H31" s="476"/>
      <c r="I31" s="478"/>
      <c r="J31" s="476"/>
      <c r="K31" s="478"/>
    </row>
    <row r="32" spans="1:11" s="479" customFormat="1" ht="15" customHeight="1">
      <c r="A32" s="472" t="s">
        <v>532</v>
      </c>
      <c r="B32" s="473" t="s">
        <v>526</v>
      </c>
      <c r="C32" s="472"/>
      <c r="D32" s="474"/>
      <c r="E32" s="484" t="s">
        <v>539</v>
      </c>
      <c r="F32" s="476"/>
      <c r="G32" s="477"/>
      <c r="H32" s="476"/>
      <c r="I32" s="478"/>
      <c r="J32" s="476"/>
      <c r="K32" s="478"/>
    </row>
    <row r="33" spans="1:11" s="479" customFormat="1" ht="15" customHeight="1">
      <c r="A33" s="472"/>
      <c r="B33" s="473"/>
      <c r="C33" s="472" t="s">
        <v>532</v>
      </c>
      <c r="D33" s="474" t="s">
        <v>528</v>
      </c>
      <c r="E33" s="475" t="s">
        <v>540</v>
      </c>
      <c r="F33" s="476"/>
      <c r="G33" s="477"/>
      <c r="H33" s="476"/>
      <c r="I33" s="478"/>
      <c r="J33" s="476"/>
      <c r="K33" s="478"/>
    </row>
    <row r="34" spans="1:11" s="479" customFormat="1" ht="15" customHeight="1">
      <c r="A34" s="472"/>
      <c r="B34" s="473"/>
      <c r="C34" s="472" t="s">
        <v>532</v>
      </c>
      <c r="D34" s="474" t="s">
        <v>541</v>
      </c>
      <c r="E34" s="475" t="s">
        <v>542</v>
      </c>
      <c r="F34" s="476"/>
      <c r="G34" s="477"/>
      <c r="H34" s="476"/>
      <c r="I34" s="478"/>
      <c r="J34" s="476"/>
      <c r="K34" s="478"/>
    </row>
    <row r="35" spans="1:11" s="479" customFormat="1" ht="15" customHeight="1">
      <c r="A35" s="472"/>
      <c r="B35" s="473"/>
      <c r="C35" s="472" t="s">
        <v>532</v>
      </c>
      <c r="D35" s="474" t="s">
        <v>543</v>
      </c>
      <c r="E35" s="475" t="s">
        <v>544</v>
      </c>
      <c r="F35" s="476"/>
      <c r="G35" s="477"/>
      <c r="H35" s="476"/>
      <c r="I35" s="478"/>
      <c r="J35" s="476"/>
      <c r="K35" s="478"/>
    </row>
    <row r="36" spans="1:11" s="479" customFormat="1" ht="15" customHeight="1">
      <c r="A36" s="498"/>
      <c r="B36" s="499"/>
      <c r="C36" s="498" t="s">
        <v>532</v>
      </c>
      <c r="D36" s="500" t="s">
        <v>530</v>
      </c>
      <c r="E36" s="490" t="s">
        <v>545</v>
      </c>
      <c r="F36" s="485"/>
      <c r="G36" s="486"/>
      <c r="H36" s="476"/>
      <c r="I36" s="478"/>
      <c r="J36" s="476"/>
      <c r="K36" s="478"/>
    </row>
    <row r="37" spans="1:11" s="479" customFormat="1" ht="15" customHeight="1">
      <c r="A37" s="464" t="s">
        <v>546</v>
      </c>
      <c r="B37" s="465" t="s">
        <v>0</v>
      </c>
      <c r="C37" s="464"/>
      <c r="D37" s="466"/>
      <c r="E37" s="467" t="s">
        <v>547</v>
      </c>
      <c r="F37" s="468" t="s">
        <v>546</v>
      </c>
      <c r="G37" s="469" t="s">
        <v>548</v>
      </c>
      <c r="H37" s="468" t="s">
        <v>494</v>
      </c>
      <c r="I37" s="470" t="s">
        <v>548</v>
      </c>
      <c r="J37" s="476"/>
      <c r="K37" s="478"/>
    </row>
    <row r="38" spans="1:11" s="479" customFormat="1" ht="15" customHeight="1">
      <c r="A38" s="472"/>
      <c r="B38" s="473"/>
      <c r="C38" s="472" t="s">
        <v>546</v>
      </c>
      <c r="D38" s="474" t="s">
        <v>488</v>
      </c>
      <c r="E38" s="475" t="s">
        <v>549</v>
      </c>
      <c r="F38" s="476"/>
      <c r="G38" s="477"/>
      <c r="H38" s="476"/>
      <c r="I38" s="478"/>
      <c r="J38" s="476"/>
      <c r="K38" s="478"/>
    </row>
    <row r="39" spans="1:11" s="479" customFormat="1" ht="15" customHeight="1">
      <c r="A39" s="487"/>
      <c r="B39" s="488"/>
      <c r="C39" s="487" t="s">
        <v>546</v>
      </c>
      <c r="D39" s="489" t="s">
        <v>550</v>
      </c>
      <c r="E39" s="480" t="s">
        <v>551</v>
      </c>
      <c r="F39" s="476"/>
      <c r="G39" s="477"/>
      <c r="H39" s="476"/>
      <c r="I39" s="478"/>
      <c r="J39" s="476"/>
      <c r="K39" s="478"/>
    </row>
    <row r="40" spans="1:11" s="479" customFormat="1" ht="15" customHeight="1">
      <c r="A40" s="501" t="s">
        <v>546</v>
      </c>
      <c r="B40" s="502" t="s">
        <v>552</v>
      </c>
      <c r="C40" s="501" t="s">
        <v>546</v>
      </c>
      <c r="D40" s="503" t="s">
        <v>553</v>
      </c>
      <c r="E40" s="504" t="s">
        <v>554</v>
      </c>
      <c r="F40" s="476"/>
      <c r="G40" s="477"/>
      <c r="H40" s="476"/>
      <c r="I40" s="478"/>
      <c r="J40" s="476"/>
      <c r="K40" s="478"/>
    </row>
    <row r="41" spans="1:11" s="479" customFormat="1" ht="15" customHeight="1">
      <c r="A41" s="501" t="s">
        <v>546</v>
      </c>
      <c r="B41" s="502" t="s">
        <v>555</v>
      </c>
      <c r="C41" s="501" t="s">
        <v>546</v>
      </c>
      <c r="D41" s="503" t="s">
        <v>556</v>
      </c>
      <c r="E41" s="504" t="s">
        <v>557</v>
      </c>
      <c r="F41" s="476"/>
      <c r="G41" s="477"/>
      <c r="H41" s="476"/>
      <c r="I41" s="478"/>
      <c r="J41" s="476"/>
      <c r="K41" s="478"/>
    </row>
    <row r="42" spans="1:11" s="479" customFormat="1" ht="15" customHeight="1">
      <c r="A42" s="501" t="s">
        <v>546</v>
      </c>
      <c r="B42" s="502" t="s">
        <v>558</v>
      </c>
      <c r="C42" s="501" t="s">
        <v>546</v>
      </c>
      <c r="D42" s="503" t="s">
        <v>559</v>
      </c>
      <c r="E42" s="504" t="s">
        <v>560</v>
      </c>
      <c r="F42" s="476"/>
      <c r="G42" s="477"/>
      <c r="H42" s="476"/>
      <c r="I42" s="478"/>
      <c r="J42" s="476"/>
      <c r="K42" s="478"/>
    </row>
    <row r="43" spans="1:11" s="479" customFormat="1" ht="15" customHeight="1">
      <c r="A43" s="501" t="s">
        <v>546</v>
      </c>
      <c r="B43" s="502" t="s">
        <v>561</v>
      </c>
      <c r="C43" s="501" t="s">
        <v>546</v>
      </c>
      <c r="D43" s="503" t="s">
        <v>562</v>
      </c>
      <c r="E43" s="504" t="s">
        <v>563</v>
      </c>
      <c r="F43" s="476"/>
      <c r="G43" s="477"/>
      <c r="H43" s="476"/>
      <c r="I43" s="478"/>
      <c r="J43" s="476"/>
      <c r="K43" s="478"/>
    </row>
    <row r="44" spans="1:11" s="479" customFormat="1" ht="15" customHeight="1">
      <c r="A44" s="472" t="s">
        <v>546</v>
      </c>
      <c r="B44" s="473" t="s">
        <v>526</v>
      </c>
      <c r="C44" s="472" t="s">
        <v>546</v>
      </c>
      <c r="D44" s="474" t="s">
        <v>564</v>
      </c>
      <c r="E44" s="484" t="s">
        <v>565</v>
      </c>
      <c r="F44" s="485"/>
      <c r="G44" s="486"/>
      <c r="H44" s="485"/>
      <c r="I44" s="505"/>
      <c r="J44" s="476"/>
      <c r="K44" s="478"/>
    </row>
    <row r="45" spans="1:11" s="479" customFormat="1" ht="15" customHeight="1">
      <c r="A45" s="494" t="s">
        <v>566</v>
      </c>
      <c r="B45" s="495" t="s">
        <v>0</v>
      </c>
      <c r="C45" s="494" t="s">
        <v>566</v>
      </c>
      <c r="D45" s="496" t="s">
        <v>488</v>
      </c>
      <c r="E45" s="497" t="s">
        <v>567</v>
      </c>
      <c r="F45" s="468" t="s">
        <v>566</v>
      </c>
      <c r="G45" s="469" t="s">
        <v>568</v>
      </c>
      <c r="H45" s="468" t="s">
        <v>569</v>
      </c>
      <c r="I45" s="470" t="s">
        <v>568</v>
      </c>
      <c r="J45" s="476"/>
      <c r="K45" s="478"/>
    </row>
    <row r="46" spans="1:11" s="479" customFormat="1" ht="15" customHeight="1">
      <c r="A46" s="498" t="s">
        <v>566</v>
      </c>
      <c r="B46" s="499" t="s">
        <v>497</v>
      </c>
      <c r="C46" s="498" t="s">
        <v>566</v>
      </c>
      <c r="D46" s="500" t="s">
        <v>499</v>
      </c>
      <c r="E46" s="506" t="s">
        <v>570</v>
      </c>
      <c r="F46" s="485"/>
      <c r="G46" s="486"/>
      <c r="H46" s="485"/>
      <c r="I46" s="505"/>
      <c r="J46" s="476"/>
      <c r="K46" s="478"/>
    </row>
    <row r="47" spans="1:11" s="479" customFormat="1" ht="15" customHeight="1">
      <c r="A47" s="507" t="s">
        <v>571</v>
      </c>
      <c r="B47" s="508" t="s">
        <v>0</v>
      </c>
      <c r="C47" s="507" t="s">
        <v>572</v>
      </c>
      <c r="D47" s="509" t="s">
        <v>488</v>
      </c>
      <c r="E47" s="510" t="s">
        <v>573</v>
      </c>
      <c r="F47" s="492" t="s">
        <v>574</v>
      </c>
      <c r="G47" s="493" t="s">
        <v>573</v>
      </c>
      <c r="H47" s="468" t="s">
        <v>575</v>
      </c>
      <c r="I47" s="470" t="s">
        <v>576</v>
      </c>
      <c r="J47" s="476"/>
      <c r="K47" s="478"/>
    </row>
    <row r="48" spans="1:11" s="479" customFormat="1" ht="15" customHeight="1">
      <c r="A48" s="464" t="s">
        <v>577</v>
      </c>
      <c r="B48" s="465" t="s">
        <v>0</v>
      </c>
      <c r="C48" s="464" t="s">
        <v>578</v>
      </c>
      <c r="D48" s="466" t="s">
        <v>579</v>
      </c>
      <c r="E48" s="467" t="s">
        <v>580</v>
      </c>
      <c r="F48" s="476" t="s">
        <v>578</v>
      </c>
      <c r="G48" s="477" t="s">
        <v>580</v>
      </c>
      <c r="H48" s="476"/>
      <c r="I48" s="478"/>
      <c r="J48" s="476"/>
      <c r="K48" s="478"/>
    </row>
    <row r="49" spans="1:11" s="479" customFormat="1" ht="15" customHeight="1">
      <c r="A49" s="507" t="s">
        <v>581</v>
      </c>
      <c r="B49" s="508" t="s">
        <v>0</v>
      </c>
      <c r="C49" s="507" t="s">
        <v>582</v>
      </c>
      <c r="D49" s="509" t="s">
        <v>488</v>
      </c>
      <c r="E49" s="510" t="s">
        <v>583</v>
      </c>
      <c r="F49" s="492" t="s">
        <v>584</v>
      </c>
      <c r="G49" s="493" t="s">
        <v>585</v>
      </c>
      <c r="H49" s="485"/>
      <c r="I49" s="505"/>
      <c r="J49" s="476"/>
      <c r="K49" s="478"/>
    </row>
    <row r="50" spans="1:11" s="479" customFormat="1" ht="15" customHeight="1">
      <c r="A50" s="472" t="s">
        <v>586</v>
      </c>
      <c r="B50" s="473" t="s">
        <v>0</v>
      </c>
      <c r="C50" s="472" t="s">
        <v>587</v>
      </c>
      <c r="D50" s="474" t="s">
        <v>588</v>
      </c>
      <c r="E50" s="475" t="s">
        <v>589</v>
      </c>
      <c r="F50" s="468" t="s">
        <v>590</v>
      </c>
      <c r="G50" s="469" t="s">
        <v>591</v>
      </c>
      <c r="H50" s="468" t="s">
        <v>592</v>
      </c>
      <c r="I50" s="470" t="s">
        <v>593</v>
      </c>
      <c r="J50" s="476"/>
      <c r="K50" s="478"/>
    </row>
    <row r="51" spans="1:11" s="479" customFormat="1" ht="15" customHeight="1">
      <c r="A51" s="498" t="s">
        <v>586</v>
      </c>
      <c r="B51" s="499" t="s">
        <v>594</v>
      </c>
      <c r="C51" s="498" t="s">
        <v>586</v>
      </c>
      <c r="D51" s="500" t="s">
        <v>595</v>
      </c>
      <c r="E51" s="490" t="s">
        <v>596</v>
      </c>
      <c r="F51" s="485"/>
      <c r="G51" s="486"/>
      <c r="H51" s="476"/>
      <c r="I51" s="478"/>
      <c r="J51" s="476"/>
      <c r="K51" s="478"/>
    </row>
    <row r="52" spans="1:11" s="479" customFormat="1" ht="15" customHeight="1">
      <c r="A52" s="464"/>
      <c r="B52" s="465"/>
      <c r="C52" s="464" t="s">
        <v>597</v>
      </c>
      <c r="D52" s="466" t="s">
        <v>513</v>
      </c>
      <c r="E52" s="467" t="s">
        <v>598</v>
      </c>
      <c r="F52" s="468" t="s">
        <v>599</v>
      </c>
      <c r="G52" s="469" t="s">
        <v>600</v>
      </c>
      <c r="H52" s="476"/>
      <c r="I52" s="478"/>
      <c r="J52" s="476"/>
      <c r="K52" s="478"/>
    </row>
    <row r="53" spans="1:11" s="479" customFormat="1" ht="15" customHeight="1">
      <c r="A53" s="472" t="s">
        <v>597</v>
      </c>
      <c r="B53" s="473" t="s">
        <v>0</v>
      </c>
      <c r="C53" s="472"/>
      <c r="D53" s="474"/>
      <c r="E53" s="475" t="s">
        <v>600</v>
      </c>
      <c r="F53" s="476"/>
      <c r="G53" s="477"/>
      <c r="H53" s="476"/>
      <c r="I53" s="478"/>
      <c r="J53" s="476"/>
      <c r="K53" s="478"/>
    </row>
    <row r="54" spans="1:11" s="479" customFormat="1" ht="15" customHeight="1">
      <c r="A54" s="498" t="s">
        <v>601</v>
      </c>
      <c r="B54" s="499" t="s">
        <v>497</v>
      </c>
      <c r="C54" s="498"/>
      <c r="D54" s="500"/>
      <c r="E54" s="490" t="s">
        <v>602</v>
      </c>
      <c r="F54" s="485"/>
      <c r="G54" s="486"/>
      <c r="H54" s="485"/>
      <c r="I54" s="505"/>
      <c r="J54" s="476"/>
      <c r="K54" s="478"/>
    </row>
    <row r="55" spans="1:11" s="479" customFormat="1" ht="15" customHeight="1">
      <c r="A55" s="464" t="s">
        <v>603</v>
      </c>
      <c r="B55" s="465" t="s">
        <v>0</v>
      </c>
      <c r="C55" s="464"/>
      <c r="D55" s="466"/>
      <c r="E55" s="467" t="s">
        <v>604</v>
      </c>
      <c r="F55" s="476" t="s">
        <v>605</v>
      </c>
      <c r="G55" s="477" t="s">
        <v>606</v>
      </c>
      <c r="H55" s="476" t="s">
        <v>607</v>
      </c>
      <c r="I55" s="478" t="s">
        <v>606</v>
      </c>
      <c r="J55" s="468" t="s">
        <v>1</v>
      </c>
      <c r="K55" s="470" t="s">
        <v>20</v>
      </c>
    </row>
    <row r="56" spans="1:11" s="479" customFormat="1" ht="15" customHeight="1">
      <c r="A56" s="472"/>
      <c r="B56" s="473"/>
      <c r="C56" s="472" t="s">
        <v>608</v>
      </c>
      <c r="D56" s="474" t="s">
        <v>609</v>
      </c>
      <c r="E56" s="475" t="s">
        <v>610</v>
      </c>
      <c r="F56" s="476"/>
      <c r="G56" s="477"/>
      <c r="H56" s="476"/>
      <c r="I56" s="478"/>
      <c r="J56" s="476"/>
      <c r="K56" s="478"/>
    </row>
    <row r="57" spans="1:11" s="479" customFormat="1" ht="15" customHeight="1">
      <c r="A57" s="472"/>
      <c r="B57" s="473"/>
      <c r="C57" s="472" t="s">
        <v>603</v>
      </c>
      <c r="D57" s="474" t="s">
        <v>611</v>
      </c>
      <c r="E57" s="475" t="s">
        <v>612</v>
      </c>
      <c r="F57" s="476"/>
      <c r="G57" s="477"/>
      <c r="H57" s="476"/>
      <c r="I57" s="478"/>
      <c r="J57" s="476"/>
      <c r="K57" s="478"/>
    </row>
    <row r="58" spans="1:11" s="479" customFormat="1" ht="15" customHeight="1">
      <c r="A58" s="498"/>
      <c r="B58" s="499"/>
      <c r="C58" s="498" t="s">
        <v>605</v>
      </c>
      <c r="D58" s="500" t="s">
        <v>613</v>
      </c>
      <c r="E58" s="490" t="s">
        <v>614</v>
      </c>
      <c r="F58" s="476"/>
      <c r="G58" s="477"/>
      <c r="H58" s="476"/>
      <c r="I58" s="478"/>
      <c r="J58" s="476"/>
      <c r="K58" s="478"/>
    </row>
    <row r="59" spans="1:11" s="479" customFormat="1" ht="15" customHeight="1">
      <c r="A59" s="464" t="s">
        <v>615</v>
      </c>
      <c r="B59" s="465" t="s">
        <v>0</v>
      </c>
      <c r="C59" s="464" t="s">
        <v>616</v>
      </c>
      <c r="D59" s="491" t="s">
        <v>488</v>
      </c>
      <c r="E59" s="467" t="s">
        <v>617</v>
      </c>
      <c r="F59" s="468" t="s">
        <v>618</v>
      </c>
      <c r="G59" s="469" t="s">
        <v>619</v>
      </c>
      <c r="H59" s="468" t="s">
        <v>620</v>
      </c>
      <c r="I59" s="470" t="s">
        <v>621</v>
      </c>
      <c r="J59" s="476"/>
      <c r="K59" s="478"/>
    </row>
    <row r="60" spans="1:11" s="479" customFormat="1" ht="15" customHeight="1">
      <c r="A60" s="511" t="s">
        <v>622</v>
      </c>
      <c r="B60" s="512" t="s">
        <v>623</v>
      </c>
      <c r="C60" s="511" t="s">
        <v>624</v>
      </c>
      <c r="D60" s="513" t="s">
        <v>553</v>
      </c>
      <c r="E60" s="506" t="s">
        <v>625</v>
      </c>
      <c r="F60" s="485"/>
      <c r="G60" s="486"/>
      <c r="H60" s="476"/>
      <c r="I60" s="478"/>
      <c r="J60" s="476"/>
      <c r="K60" s="478"/>
    </row>
    <row r="61" spans="1:11" s="479" customFormat="1" ht="15" customHeight="1">
      <c r="A61" s="472" t="s">
        <v>626</v>
      </c>
      <c r="B61" s="473" t="s">
        <v>627</v>
      </c>
      <c r="C61" s="472"/>
      <c r="D61" s="514"/>
      <c r="E61" s="475" t="s">
        <v>628</v>
      </c>
      <c r="F61" s="468" t="s">
        <v>629</v>
      </c>
      <c r="G61" s="469" t="s">
        <v>630</v>
      </c>
      <c r="H61" s="476"/>
      <c r="I61" s="478"/>
      <c r="J61" s="476"/>
      <c r="K61" s="478"/>
    </row>
    <row r="62" spans="1:11" s="479" customFormat="1" ht="15" customHeight="1">
      <c r="A62" s="472"/>
      <c r="B62" s="473"/>
      <c r="C62" s="472" t="s">
        <v>629</v>
      </c>
      <c r="D62" s="514" t="s">
        <v>528</v>
      </c>
      <c r="E62" s="475" t="s">
        <v>631</v>
      </c>
      <c r="F62" s="476"/>
      <c r="G62" s="477"/>
      <c r="H62" s="476"/>
      <c r="I62" s="478"/>
      <c r="J62" s="476"/>
      <c r="K62" s="478"/>
    </row>
    <row r="63" spans="1:11" s="479" customFormat="1" ht="15" customHeight="1">
      <c r="A63" s="472"/>
      <c r="B63" s="473"/>
      <c r="C63" s="472" t="s">
        <v>629</v>
      </c>
      <c r="D63" s="514" t="s">
        <v>541</v>
      </c>
      <c r="E63" s="475" t="s">
        <v>632</v>
      </c>
      <c r="F63" s="476"/>
      <c r="G63" s="477"/>
      <c r="H63" s="476"/>
      <c r="I63" s="478"/>
      <c r="J63" s="476"/>
      <c r="K63" s="478"/>
    </row>
    <row r="64" spans="1:11" s="479" customFormat="1" ht="15" customHeight="1">
      <c r="A64" s="472"/>
      <c r="B64" s="473"/>
      <c r="C64" s="472" t="s">
        <v>629</v>
      </c>
      <c r="D64" s="514" t="s">
        <v>543</v>
      </c>
      <c r="E64" s="475" t="s">
        <v>633</v>
      </c>
      <c r="F64" s="476"/>
      <c r="G64" s="477"/>
      <c r="H64" s="476"/>
      <c r="I64" s="478"/>
      <c r="J64" s="476"/>
      <c r="K64" s="478"/>
    </row>
    <row r="65" spans="1:11" s="479" customFormat="1" ht="15" customHeight="1">
      <c r="A65" s="472"/>
      <c r="B65" s="473"/>
      <c r="C65" s="472" t="s">
        <v>629</v>
      </c>
      <c r="D65" s="514" t="s">
        <v>634</v>
      </c>
      <c r="E65" s="475" t="s">
        <v>635</v>
      </c>
      <c r="F65" s="476"/>
      <c r="G65" s="477"/>
      <c r="H65" s="476"/>
      <c r="I65" s="478"/>
      <c r="J65" s="476"/>
      <c r="K65" s="478"/>
    </row>
    <row r="66" spans="1:11" s="479" customFormat="1" ht="15" customHeight="1">
      <c r="A66" s="498"/>
      <c r="B66" s="515"/>
      <c r="C66" s="472" t="s">
        <v>629</v>
      </c>
      <c r="D66" s="516" t="s">
        <v>530</v>
      </c>
      <c r="E66" s="490" t="s">
        <v>636</v>
      </c>
      <c r="F66" s="485"/>
      <c r="G66" s="486"/>
      <c r="H66" s="485"/>
      <c r="I66" s="505"/>
      <c r="J66" s="485"/>
      <c r="K66" s="505"/>
    </row>
    <row r="67" spans="1:11" s="479" customFormat="1" ht="15" customHeight="1">
      <c r="A67" s="464" t="s">
        <v>637</v>
      </c>
      <c r="B67" s="465" t="s">
        <v>0</v>
      </c>
      <c r="C67" s="464"/>
      <c r="D67" s="466"/>
      <c r="E67" s="467" t="s">
        <v>638</v>
      </c>
      <c r="F67" s="468" t="s">
        <v>637</v>
      </c>
      <c r="G67" s="469" t="s">
        <v>639</v>
      </c>
      <c r="H67" s="476" t="s">
        <v>640</v>
      </c>
      <c r="I67" s="478" t="s">
        <v>641</v>
      </c>
      <c r="J67" s="476" t="s">
        <v>2</v>
      </c>
      <c r="K67" s="478" t="s">
        <v>642</v>
      </c>
    </row>
    <row r="68" spans="1:11" s="479" customFormat="1" ht="15" customHeight="1">
      <c r="A68" s="472"/>
      <c r="B68" s="473"/>
      <c r="C68" s="472" t="s">
        <v>637</v>
      </c>
      <c r="D68" s="474" t="s">
        <v>488</v>
      </c>
      <c r="E68" s="475" t="s">
        <v>643</v>
      </c>
      <c r="F68" s="476"/>
      <c r="G68" s="477"/>
      <c r="H68" s="476"/>
      <c r="I68" s="478"/>
      <c r="J68" s="476"/>
      <c r="K68" s="478"/>
    </row>
    <row r="69" spans="1:11" s="479" customFormat="1" ht="15" customHeight="1">
      <c r="A69" s="472"/>
      <c r="B69" s="473"/>
      <c r="C69" s="472" t="s">
        <v>637</v>
      </c>
      <c r="D69" s="474" t="s">
        <v>494</v>
      </c>
      <c r="E69" s="475" t="s">
        <v>644</v>
      </c>
      <c r="F69" s="476"/>
      <c r="G69" s="477"/>
      <c r="H69" s="476"/>
      <c r="I69" s="478"/>
      <c r="J69" s="476"/>
      <c r="K69" s="478"/>
    </row>
    <row r="70" spans="1:11" s="479" customFormat="1" ht="15" customHeight="1">
      <c r="A70" s="472"/>
      <c r="B70" s="473"/>
      <c r="C70" s="472" t="s">
        <v>637</v>
      </c>
      <c r="D70" s="474" t="s">
        <v>569</v>
      </c>
      <c r="E70" s="475" t="s">
        <v>645</v>
      </c>
      <c r="F70" s="476"/>
      <c r="G70" s="477"/>
      <c r="H70" s="476"/>
      <c r="I70" s="478"/>
      <c r="J70" s="476"/>
      <c r="K70" s="478"/>
    </row>
    <row r="71" spans="1:11" s="479" customFormat="1" ht="15" customHeight="1">
      <c r="A71" s="472"/>
      <c r="B71" s="473"/>
      <c r="C71" s="472" t="s">
        <v>637</v>
      </c>
      <c r="D71" s="474" t="s">
        <v>646</v>
      </c>
      <c r="E71" s="475" t="s">
        <v>647</v>
      </c>
      <c r="F71" s="476"/>
      <c r="G71" s="477"/>
      <c r="H71" s="476"/>
      <c r="I71" s="478"/>
      <c r="J71" s="476"/>
      <c r="K71" s="478"/>
    </row>
    <row r="72" spans="1:11" s="479" customFormat="1" ht="15" customHeight="1">
      <c r="A72" s="472"/>
      <c r="B72" s="473"/>
      <c r="C72" s="472" t="s">
        <v>637</v>
      </c>
      <c r="D72" s="474" t="s">
        <v>575</v>
      </c>
      <c r="E72" s="475" t="s">
        <v>648</v>
      </c>
      <c r="F72" s="476"/>
      <c r="G72" s="477"/>
      <c r="H72" s="476"/>
      <c r="I72" s="478"/>
      <c r="J72" s="476"/>
      <c r="K72" s="478"/>
    </row>
    <row r="73" spans="1:11" s="479" customFormat="1" ht="15" customHeight="1">
      <c r="A73" s="481" t="s">
        <v>649</v>
      </c>
      <c r="B73" s="482" t="s">
        <v>650</v>
      </c>
      <c r="C73" s="481"/>
      <c r="D73" s="483"/>
      <c r="E73" s="484" t="s">
        <v>651</v>
      </c>
      <c r="F73" s="476"/>
      <c r="G73" s="477"/>
      <c r="H73" s="476"/>
      <c r="I73" s="478"/>
      <c r="J73" s="476"/>
      <c r="K73" s="478"/>
    </row>
    <row r="74" spans="1:11" s="479" customFormat="1" ht="15" customHeight="1">
      <c r="A74" s="472"/>
      <c r="B74" s="473"/>
      <c r="C74" s="472" t="s">
        <v>652</v>
      </c>
      <c r="D74" s="474" t="s">
        <v>653</v>
      </c>
      <c r="E74" s="475" t="s">
        <v>654</v>
      </c>
      <c r="F74" s="476"/>
      <c r="G74" s="477"/>
      <c r="H74" s="476"/>
      <c r="I74" s="478"/>
      <c r="J74" s="476"/>
      <c r="K74" s="478"/>
    </row>
    <row r="75" spans="1:11" s="479" customFormat="1" ht="15" customHeight="1">
      <c r="A75" s="472"/>
      <c r="B75" s="473"/>
      <c r="C75" s="472" t="s">
        <v>655</v>
      </c>
      <c r="D75" s="474" t="s">
        <v>656</v>
      </c>
      <c r="E75" s="475" t="s">
        <v>657</v>
      </c>
      <c r="F75" s="476"/>
      <c r="G75" s="477"/>
      <c r="H75" s="476"/>
      <c r="I75" s="478"/>
      <c r="J75" s="476"/>
      <c r="K75" s="478"/>
    </row>
    <row r="76" spans="1:11" s="479" customFormat="1" ht="15" customHeight="1">
      <c r="A76" s="481" t="s">
        <v>637</v>
      </c>
      <c r="B76" s="482" t="s">
        <v>658</v>
      </c>
      <c r="C76" s="481" t="s">
        <v>637</v>
      </c>
      <c r="D76" s="483" t="s">
        <v>659</v>
      </c>
      <c r="E76" s="484" t="s">
        <v>660</v>
      </c>
      <c r="F76" s="485"/>
      <c r="G76" s="486"/>
      <c r="H76" s="476"/>
      <c r="I76" s="478"/>
      <c r="J76" s="476"/>
      <c r="K76" s="478"/>
    </row>
    <row r="77" spans="1:11" s="479" customFormat="1" ht="15" customHeight="1">
      <c r="A77" s="494" t="s">
        <v>661</v>
      </c>
      <c r="B77" s="495" t="s">
        <v>0</v>
      </c>
      <c r="C77" s="494" t="s">
        <v>662</v>
      </c>
      <c r="D77" s="496" t="s">
        <v>488</v>
      </c>
      <c r="E77" s="497" t="s">
        <v>663</v>
      </c>
      <c r="F77" s="468" t="s">
        <v>662</v>
      </c>
      <c r="G77" s="469" t="s">
        <v>664</v>
      </c>
      <c r="H77" s="476"/>
      <c r="I77" s="478"/>
      <c r="J77" s="476"/>
      <c r="K77" s="478"/>
    </row>
    <row r="78" spans="1:11" s="479" customFormat="1" ht="15" customHeight="1">
      <c r="A78" s="501" t="s">
        <v>665</v>
      </c>
      <c r="B78" s="502" t="s">
        <v>497</v>
      </c>
      <c r="C78" s="501" t="s">
        <v>662</v>
      </c>
      <c r="D78" s="503" t="s">
        <v>499</v>
      </c>
      <c r="E78" s="504" t="s">
        <v>666</v>
      </c>
      <c r="F78" s="476"/>
      <c r="G78" s="477"/>
      <c r="H78" s="476"/>
      <c r="I78" s="478"/>
      <c r="J78" s="476"/>
      <c r="K78" s="478"/>
    </row>
    <row r="79" spans="1:11" s="479" customFormat="1" ht="15" customHeight="1">
      <c r="A79" s="501" t="s">
        <v>662</v>
      </c>
      <c r="B79" s="502" t="s">
        <v>536</v>
      </c>
      <c r="C79" s="501" t="s">
        <v>662</v>
      </c>
      <c r="D79" s="503" t="s">
        <v>537</v>
      </c>
      <c r="E79" s="504" t="s">
        <v>667</v>
      </c>
      <c r="F79" s="476"/>
      <c r="G79" s="477"/>
      <c r="H79" s="476"/>
      <c r="I79" s="478"/>
      <c r="J79" s="476"/>
      <c r="K79" s="478"/>
    </row>
    <row r="80" spans="1:11" s="479" customFormat="1" ht="15" customHeight="1">
      <c r="A80" s="472" t="s">
        <v>662</v>
      </c>
      <c r="B80" s="473" t="s">
        <v>668</v>
      </c>
      <c r="C80" s="472" t="s">
        <v>662</v>
      </c>
      <c r="D80" s="474" t="s">
        <v>669</v>
      </c>
      <c r="E80" s="504" t="s">
        <v>670</v>
      </c>
      <c r="F80" s="476"/>
      <c r="G80" s="477"/>
      <c r="H80" s="476"/>
      <c r="I80" s="478"/>
      <c r="J80" s="476"/>
      <c r="K80" s="478"/>
    </row>
    <row r="81" spans="1:11" s="479" customFormat="1" ht="15" customHeight="1">
      <c r="A81" s="511" t="s">
        <v>662</v>
      </c>
      <c r="B81" s="512" t="s">
        <v>526</v>
      </c>
      <c r="C81" s="511" t="s">
        <v>662</v>
      </c>
      <c r="D81" s="513" t="s">
        <v>530</v>
      </c>
      <c r="E81" s="506" t="s">
        <v>671</v>
      </c>
      <c r="F81" s="485"/>
      <c r="G81" s="486"/>
      <c r="H81" s="485"/>
      <c r="I81" s="505"/>
      <c r="J81" s="476"/>
      <c r="K81" s="478"/>
    </row>
    <row r="82" spans="1:11" s="479" customFormat="1" ht="15" customHeight="1">
      <c r="A82" s="472" t="s">
        <v>672</v>
      </c>
      <c r="B82" s="473" t="s">
        <v>0</v>
      </c>
      <c r="C82" s="472"/>
      <c r="D82" s="474"/>
      <c r="E82" s="475" t="s">
        <v>673</v>
      </c>
      <c r="F82" s="476" t="s">
        <v>674</v>
      </c>
      <c r="G82" s="477" t="s">
        <v>675</v>
      </c>
      <c r="H82" s="517" t="s">
        <v>676</v>
      </c>
      <c r="I82" s="478" t="s">
        <v>677</v>
      </c>
      <c r="J82" s="476"/>
      <c r="K82" s="478"/>
    </row>
    <row r="83" spans="1:11" s="479" customFormat="1" ht="15" customHeight="1">
      <c r="A83" s="472"/>
      <c r="B83" s="473"/>
      <c r="C83" s="472" t="s">
        <v>674</v>
      </c>
      <c r="D83" s="474" t="s">
        <v>488</v>
      </c>
      <c r="E83" s="475" t="s">
        <v>678</v>
      </c>
      <c r="F83" s="476"/>
      <c r="G83" s="477"/>
      <c r="H83" s="476"/>
      <c r="I83" s="478"/>
      <c r="J83" s="476"/>
      <c r="K83" s="478"/>
    </row>
    <row r="84" spans="1:11" s="479" customFormat="1" ht="15" customHeight="1">
      <c r="A84" s="487"/>
      <c r="B84" s="488"/>
      <c r="C84" s="487" t="s">
        <v>674</v>
      </c>
      <c r="D84" s="489" t="s">
        <v>550</v>
      </c>
      <c r="E84" s="480" t="s">
        <v>679</v>
      </c>
      <c r="F84" s="476"/>
      <c r="G84" s="477"/>
      <c r="H84" s="476"/>
      <c r="I84" s="478"/>
      <c r="J84" s="476"/>
      <c r="K84" s="478"/>
    </row>
    <row r="85" spans="1:11" s="479" customFormat="1" ht="15" customHeight="1">
      <c r="A85" s="472" t="s">
        <v>674</v>
      </c>
      <c r="B85" s="473" t="s">
        <v>497</v>
      </c>
      <c r="C85" s="472"/>
      <c r="D85" s="474"/>
      <c r="E85" s="484" t="s">
        <v>680</v>
      </c>
      <c r="F85" s="476"/>
      <c r="G85" s="477"/>
      <c r="H85" s="476"/>
      <c r="I85" s="478"/>
      <c r="J85" s="476"/>
      <c r="K85" s="478"/>
    </row>
    <row r="86" spans="1:11" s="479" customFormat="1" ht="15" customHeight="1">
      <c r="A86" s="472"/>
      <c r="B86" s="473"/>
      <c r="C86" s="472" t="s">
        <v>674</v>
      </c>
      <c r="D86" s="474" t="s">
        <v>499</v>
      </c>
      <c r="E86" s="475" t="s">
        <v>681</v>
      </c>
      <c r="F86" s="476"/>
      <c r="G86" s="477"/>
      <c r="H86" s="476"/>
      <c r="I86" s="478"/>
      <c r="J86" s="476"/>
      <c r="K86" s="478"/>
    </row>
    <row r="87" spans="1:11" s="479" customFormat="1" ht="15" customHeight="1">
      <c r="A87" s="498"/>
      <c r="B87" s="499"/>
      <c r="C87" s="498" t="s">
        <v>674</v>
      </c>
      <c r="D87" s="500" t="s">
        <v>510</v>
      </c>
      <c r="E87" s="490" t="s">
        <v>682</v>
      </c>
      <c r="F87" s="485"/>
      <c r="G87" s="486"/>
      <c r="H87" s="476"/>
      <c r="I87" s="478"/>
      <c r="J87" s="476"/>
      <c r="K87" s="478"/>
    </row>
    <row r="88" spans="1:11" s="479" customFormat="1" ht="15" customHeight="1">
      <c r="A88" s="494" t="s">
        <v>683</v>
      </c>
      <c r="B88" s="495" t="s">
        <v>0</v>
      </c>
      <c r="C88" s="494" t="s">
        <v>684</v>
      </c>
      <c r="D88" s="496" t="s">
        <v>488</v>
      </c>
      <c r="E88" s="497" t="s">
        <v>685</v>
      </c>
      <c r="F88" s="468" t="s">
        <v>684</v>
      </c>
      <c r="G88" s="469" t="s">
        <v>686</v>
      </c>
      <c r="H88" s="476"/>
      <c r="I88" s="478"/>
      <c r="J88" s="476"/>
      <c r="K88" s="478"/>
    </row>
    <row r="89" spans="1:11" s="479" customFormat="1" ht="15" customHeight="1">
      <c r="A89" s="501" t="s">
        <v>684</v>
      </c>
      <c r="B89" s="502" t="s">
        <v>497</v>
      </c>
      <c r="C89" s="501" t="s">
        <v>684</v>
      </c>
      <c r="D89" s="503" t="s">
        <v>499</v>
      </c>
      <c r="E89" s="504" t="s">
        <v>687</v>
      </c>
      <c r="F89" s="476"/>
      <c r="G89" s="477"/>
      <c r="H89" s="476"/>
      <c r="I89" s="478"/>
      <c r="J89" s="476"/>
      <c r="K89" s="478"/>
    </row>
    <row r="90" spans="1:11" s="479" customFormat="1" ht="15" customHeight="1">
      <c r="A90" s="498" t="s">
        <v>684</v>
      </c>
      <c r="B90" s="499" t="s">
        <v>536</v>
      </c>
      <c r="C90" s="498" t="s">
        <v>684</v>
      </c>
      <c r="D90" s="500" t="s">
        <v>537</v>
      </c>
      <c r="E90" s="506" t="s">
        <v>688</v>
      </c>
      <c r="F90" s="485"/>
      <c r="G90" s="486"/>
      <c r="H90" s="476"/>
      <c r="I90" s="478"/>
      <c r="J90" s="476"/>
      <c r="K90" s="478"/>
    </row>
    <row r="91" spans="1:11" s="479" customFormat="1" ht="15" customHeight="1">
      <c r="A91" s="498" t="s">
        <v>689</v>
      </c>
      <c r="B91" s="499" t="s">
        <v>0</v>
      </c>
      <c r="C91" s="498" t="s">
        <v>690</v>
      </c>
      <c r="D91" s="500" t="s">
        <v>488</v>
      </c>
      <c r="E91" s="490" t="s">
        <v>691</v>
      </c>
      <c r="F91" s="492" t="s">
        <v>692</v>
      </c>
      <c r="G91" s="493" t="s">
        <v>693</v>
      </c>
      <c r="H91" s="476"/>
      <c r="I91" s="478"/>
      <c r="J91" s="476"/>
      <c r="K91" s="478"/>
    </row>
    <row r="92" spans="1:11" s="479" customFormat="1" ht="15" customHeight="1">
      <c r="A92" s="472" t="s">
        <v>694</v>
      </c>
      <c r="B92" s="473" t="s">
        <v>0</v>
      </c>
      <c r="C92" s="472"/>
      <c r="D92" s="474"/>
      <c r="E92" s="475" t="s">
        <v>695</v>
      </c>
      <c r="F92" s="468" t="s">
        <v>696</v>
      </c>
      <c r="G92" s="469" t="s">
        <v>697</v>
      </c>
      <c r="H92" s="476"/>
      <c r="I92" s="478"/>
      <c r="J92" s="476"/>
      <c r="K92" s="478"/>
    </row>
    <row r="93" spans="1:11" s="479" customFormat="1" ht="15" customHeight="1">
      <c r="A93" s="472"/>
      <c r="B93" s="473"/>
      <c r="C93" s="472" t="s">
        <v>694</v>
      </c>
      <c r="D93" s="474" t="s">
        <v>488</v>
      </c>
      <c r="E93" s="475" t="s">
        <v>698</v>
      </c>
      <c r="F93" s="476"/>
      <c r="G93" s="477"/>
      <c r="H93" s="476"/>
      <c r="I93" s="478"/>
      <c r="J93" s="476"/>
      <c r="K93" s="478"/>
    </row>
    <row r="94" spans="1:11" s="479" customFormat="1" ht="15" customHeight="1">
      <c r="A94" s="487"/>
      <c r="B94" s="488"/>
      <c r="C94" s="487" t="s">
        <v>699</v>
      </c>
      <c r="D94" s="489" t="s">
        <v>550</v>
      </c>
      <c r="E94" s="480" t="s">
        <v>700</v>
      </c>
      <c r="F94" s="476"/>
      <c r="G94" s="477"/>
      <c r="H94" s="476"/>
      <c r="I94" s="478"/>
      <c r="J94" s="476"/>
      <c r="K94" s="478"/>
    </row>
    <row r="95" spans="1:11" s="479" customFormat="1" ht="15" customHeight="1">
      <c r="A95" s="501" t="s">
        <v>696</v>
      </c>
      <c r="B95" s="502" t="s">
        <v>497</v>
      </c>
      <c r="C95" s="501" t="s">
        <v>699</v>
      </c>
      <c r="D95" s="503" t="s">
        <v>499</v>
      </c>
      <c r="E95" s="504" t="s">
        <v>701</v>
      </c>
      <c r="F95" s="476"/>
      <c r="G95" s="477"/>
      <c r="H95" s="476"/>
      <c r="I95" s="478"/>
      <c r="J95" s="476"/>
      <c r="K95" s="478"/>
    </row>
    <row r="96" spans="1:11" s="479" customFormat="1" ht="15" customHeight="1">
      <c r="A96" s="501" t="s">
        <v>696</v>
      </c>
      <c r="B96" s="502" t="s">
        <v>536</v>
      </c>
      <c r="C96" s="501" t="s">
        <v>702</v>
      </c>
      <c r="D96" s="503" t="s">
        <v>537</v>
      </c>
      <c r="E96" s="504" t="s">
        <v>703</v>
      </c>
      <c r="F96" s="476"/>
      <c r="G96" s="477"/>
      <c r="H96" s="476"/>
      <c r="I96" s="478"/>
      <c r="J96" s="476"/>
      <c r="K96" s="478"/>
    </row>
    <row r="97" spans="1:11" s="479" customFormat="1" ht="15" customHeight="1">
      <c r="A97" s="472" t="s">
        <v>696</v>
      </c>
      <c r="B97" s="473" t="s">
        <v>668</v>
      </c>
      <c r="C97" s="472"/>
      <c r="D97" s="474"/>
      <c r="E97" s="484" t="s">
        <v>704</v>
      </c>
      <c r="F97" s="476"/>
      <c r="G97" s="477"/>
      <c r="H97" s="476"/>
      <c r="I97" s="478"/>
      <c r="J97" s="476"/>
      <c r="K97" s="478"/>
    </row>
    <row r="98" spans="1:11" s="479" customFormat="1" ht="15" customHeight="1">
      <c r="A98" s="472"/>
      <c r="B98" s="473"/>
      <c r="C98" s="472" t="s">
        <v>696</v>
      </c>
      <c r="D98" s="474" t="s">
        <v>669</v>
      </c>
      <c r="E98" s="475" t="s">
        <v>705</v>
      </c>
      <c r="F98" s="476"/>
      <c r="G98" s="477"/>
      <c r="H98" s="476"/>
      <c r="I98" s="478"/>
      <c r="J98" s="476"/>
      <c r="K98" s="478"/>
    </row>
    <row r="99" spans="1:11" s="479" customFormat="1" ht="15" customHeight="1">
      <c r="A99" s="472"/>
      <c r="B99" s="473"/>
      <c r="C99" s="472" t="s">
        <v>696</v>
      </c>
      <c r="D99" s="474" t="s">
        <v>706</v>
      </c>
      <c r="E99" s="475" t="s">
        <v>707</v>
      </c>
      <c r="F99" s="476"/>
      <c r="G99" s="477"/>
      <c r="H99" s="476"/>
      <c r="I99" s="478"/>
      <c r="J99" s="476"/>
      <c r="K99" s="478"/>
    </row>
    <row r="100" spans="1:11" s="479" customFormat="1" ht="15" customHeight="1">
      <c r="A100" s="472"/>
      <c r="B100" s="473"/>
      <c r="C100" s="472" t="s">
        <v>696</v>
      </c>
      <c r="D100" s="474" t="s">
        <v>708</v>
      </c>
      <c r="E100" s="475" t="s">
        <v>709</v>
      </c>
      <c r="F100" s="476"/>
      <c r="G100" s="477"/>
      <c r="H100" s="476"/>
      <c r="I100" s="478"/>
      <c r="J100" s="476"/>
      <c r="K100" s="478"/>
    </row>
    <row r="101" spans="1:11" s="479" customFormat="1" ht="15" customHeight="1">
      <c r="A101" s="487"/>
      <c r="B101" s="488"/>
      <c r="C101" s="487" t="s">
        <v>696</v>
      </c>
      <c r="D101" s="489" t="s">
        <v>710</v>
      </c>
      <c r="E101" s="475" t="s">
        <v>711</v>
      </c>
      <c r="F101" s="476"/>
      <c r="G101" s="477"/>
      <c r="H101" s="476"/>
      <c r="I101" s="478"/>
      <c r="J101" s="476"/>
      <c r="K101" s="478"/>
    </row>
    <row r="102" spans="1:11" s="479" customFormat="1" ht="15" customHeight="1">
      <c r="A102" s="498" t="s">
        <v>696</v>
      </c>
      <c r="B102" s="499" t="s">
        <v>712</v>
      </c>
      <c r="C102" s="498" t="s">
        <v>696</v>
      </c>
      <c r="D102" s="500" t="s">
        <v>713</v>
      </c>
      <c r="E102" s="506" t="s">
        <v>714</v>
      </c>
      <c r="F102" s="485"/>
      <c r="G102" s="486"/>
      <c r="H102" s="476"/>
      <c r="I102" s="478"/>
      <c r="J102" s="476"/>
      <c r="K102" s="478"/>
    </row>
    <row r="103" spans="1:11" s="479" customFormat="1" ht="15" customHeight="1">
      <c r="A103" s="494" t="s">
        <v>715</v>
      </c>
      <c r="B103" s="495" t="s">
        <v>0</v>
      </c>
      <c r="C103" s="494" t="s">
        <v>715</v>
      </c>
      <c r="D103" s="496" t="s">
        <v>488</v>
      </c>
      <c r="E103" s="497" t="s">
        <v>716</v>
      </c>
      <c r="F103" s="476" t="s">
        <v>715</v>
      </c>
      <c r="G103" s="477" t="s">
        <v>717</v>
      </c>
      <c r="H103" s="476"/>
      <c r="I103" s="478"/>
      <c r="J103" s="476"/>
      <c r="K103" s="478"/>
    </row>
    <row r="104" spans="1:11" s="479" customFormat="1" ht="15" customHeight="1">
      <c r="A104" s="501" t="s">
        <v>715</v>
      </c>
      <c r="B104" s="502" t="s">
        <v>497</v>
      </c>
      <c r="C104" s="501" t="s">
        <v>715</v>
      </c>
      <c r="D104" s="503" t="s">
        <v>499</v>
      </c>
      <c r="E104" s="504" t="s">
        <v>718</v>
      </c>
      <c r="F104" s="476"/>
      <c r="G104" s="477"/>
      <c r="H104" s="476"/>
      <c r="I104" s="478"/>
      <c r="J104" s="476"/>
      <c r="K104" s="478"/>
    </row>
    <row r="105" spans="1:11" s="479" customFormat="1" ht="15" customHeight="1">
      <c r="A105" s="501" t="s">
        <v>715</v>
      </c>
      <c r="B105" s="502" t="s">
        <v>536</v>
      </c>
      <c r="C105" s="501" t="s">
        <v>715</v>
      </c>
      <c r="D105" s="503" t="s">
        <v>537</v>
      </c>
      <c r="E105" s="504" t="s">
        <v>719</v>
      </c>
      <c r="F105" s="476"/>
      <c r="G105" s="477"/>
      <c r="H105" s="476"/>
      <c r="I105" s="478"/>
      <c r="J105" s="476"/>
      <c r="K105" s="478"/>
    </row>
    <row r="106" spans="1:11" s="479" customFormat="1" ht="15" customHeight="1">
      <c r="A106" s="498" t="s">
        <v>715</v>
      </c>
      <c r="B106" s="499" t="s">
        <v>526</v>
      </c>
      <c r="C106" s="498" t="s">
        <v>715</v>
      </c>
      <c r="D106" s="500" t="s">
        <v>530</v>
      </c>
      <c r="E106" s="506" t="s">
        <v>717</v>
      </c>
      <c r="F106" s="476"/>
      <c r="G106" s="477"/>
      <c r="H106" s="476"/>
      <c r="I106" s="478"/>
      <c r="J106" s="476"/>
      <c r="K106" s="478"/>
    </row>
    <row r="107" spans="1:11" s="479" customFormat="1" ht="15" customHeight="1">
      <c r="A107" s="494" t="s">
        <v>720</v>
      </c>
      <c r="B107" s="495" t="s">
        <v>0</v>
      </c>
      <c r="C107" s="494" t="s">
        <v>720</v>
      </c>
      <c r="D107" s="496" t="s">
        <v>488</v>
      </c>
      <c r="E107" s="497" t="s">
        <v>721</v>
      </c>
      <c r="F107" s="468" t="s">
        <v>720</v>
      </c>
      <c r="G107" s="469" t="s">
        <v>722</v>
      </c>
      <c r="H107" s="468" t="s">
        <v>723</v>
      </c>
      <c r="I107" s="470" t="s">
        <v>724</v>
      </c>
      <c r="J107" s="476"/>
      <c r="K107" s="478"/>
    </row>
    <row r="108" spans="1:11" s="479" customFormat="1" ht="15" customHeight="1">
      <c r="A108" s="472" t="s">
        <v>720</v>
      </c>
      <c r="B108" s="473" t="s">
        <v>497</v>
      </c>
      <c r="C108" s="472" t="s">
        <v>720</v>
      </c>
      <c r="D108" s="474" t="s">
        <v>499</v>
      </c>
      <c r="E108" s="504" t="s">
        <v>725</v>
      </c>
      <c r="F108" s="476"/>
      <c r="G108" s="477"/>
      <c r="H108" s="476"/>
      <c r="I108" s="478"/>
      <c r="J108" s="476"/>
      <c r="K108" s="478"/>
    </row>
    <row r="109" spans="1:11" s="479" customFormat="1" ht="15" customHeight="1">
      <c r="A109" s="501" t="s">
        <v>720</v>
      </c>
      <c r="B109" s="502" t="s">
        <v>726</v>
      </c>
      <c r="C109" s="501" t="s">
        <v>720</v>
      </c>
      <c r="D109" s="503" t="s">
        <v>727</v>
      </c>
      <c r="E109" s="504" t="s">
        <v>728</v>
      </c>
      <c r="F109" s="476"/>
      <c r="G109" s="477"/>
      <c r="H109" s="476"/>
      <c r="I109" s="478"/>
      <c r="J109" s="476"/>
      <c r="K109" s="478"/>
    </row>
    <row r="110" spans="1:11" s="479" customFormat="1" ht="15" customHeight="1">
      <c r="A110" s="498" t="s">
        <v>720</v>
      </c>
      <c r="B110" s="499" t="s">
        <v>526</v>
      </c>
      <c r="C110" s="498" t="s">
        <v>720</v>
      </c>
      <c r="D110" s="500" t="s">
        <v>530</v>
      </c>
      <c r="E110" s="506" t="s">
        <v>729</v>
      </c>
      <c r="F110" s="485"/>
      <c r="G110" s="486"/>
      <c r="H110" s="476"/>
      <c r="I110" s="478"/>
      <c r="J110" s="476"/>
      <c r="K110" s="478"/>
    </row>
    <row r="111" spans="1:11" s="479" customFormat="1" ht="15" customHeight="1">
      <c r="A111" s="494" t="s">
        <v>730</v>
      </c>
      <c r="B111" s="495" t="s">
        <v>0</v>
      </c>
      <c r="C111" s="494" t="s">
        <v>730</v>
      </c>
      <c r="D111" s="496" t="s">
        <v>488</v>
      </c>
      <c r="E111" s="497" t="s">
        <v>731</v>
      </c>
      <c r="F111" s="468" t="s">
        <v>730</v>
      </c>
      <c r="G111" s="469" t="s">
        <v>732</v>
      </c>
      <c r="H111" s="476"/>
      <c r="I111" s="478"/>
      <c r="J111" s="476"/>
      <c r="K111" s="478"/>
    </row>
    <row r="112" spans="1:11" s="479" customFormat="1" ht="15" customHeight="1">
      <c r="A112" s="501" t="s">
        <v>730</v>
      </c>
      <c r="B112" s="502" t="s">
        <v>497</v>
      </c>
      <c r="C112" s="501" t="s">
        <v>730</v>
      </c>
      <c r="D112" s="503" t="s">
        <v>733</v>
      </c>
      <c r="E112" s="504" t="s">
        <v>734</v>
      </c>
      <c r="F112" s="476"/>
      <c r="G112" s="477"/>
      <c r="H112" s="476"/>
      <c r="I112" s="478"/>
      <c r="J112" s="476"/>
      <c r="K112" s="478"/>
    </row>
    <row r="113" spans="1:11" s="479" customFormat="1" ht="15" customHeight="1">
      <c r="A113" s="498" t="s">
        <v>730</v>
      </c>
      <c r="B113" s="499" t="s">
        <v>536</v>
      </c>
      <c r="C113" s="498" t="s">
        <v>730</v>
      </c>
      <c r="D113" s="500" t="s">
        <v>537</v>
      </c>
      <c r="E113" s="506" t="s">
        <v>735</v>
      </c>
      <c r="F113" s="485"/>
      <c r="G113" s="486"/>
      <c r="H113" s="485"/>
      <c r="I113" s="505"/>
      <c r="J113" s="476"/>
      <c r="K113" s="478"/>
    </row>
    <row r="114" spans="1:11" s="479" customFormat="1" ht="15" customHeight="1">
      <c r="A114" s="494" t="s">
        <v>736</v>
      </c>
      <c r="B114" s="495" t="s">
        <v>0</v>
      </c>
      <c r="C114" s="494" t="s">
        <v>736</v>
      </c>
      <c r="D114" s="496" t="s">
        <v>488</v>
      </c>
      <c r="E114" s="497" t="s">
        <v>737</v>
      </c>
      <c r="F114" s="468" t="s">
        <v>736</v>
      </c>
      <c r="G114" s="633" t="s">
        <v>738</v>
      </c>
      <c r="H114" s="476" t="s">
        <v>739</v>
      </c>
      <c r="I114" s="630" t="s">
        <v>738</v>
      </c>
      <c r="J114" s="476"/>
      <c r="K114" s="478"/>
    </row>
    <row r="115" spans="1:11" s="479" customFormat="1" ht="15" customHeight="1">
      <c r="A115" s="498" t="s">
        <v>736</v>
      </c>
      <c r="B115" s="499" t="s">
        <v>497</v>
      </c>
      <c r="C115" s="498" t="s">
        <v>736</v>
      </c>
      <c r="D115" s="500" t="s">
        <v>499</v>
      </c>
      <c r="E115" s="506" t="s">
        <v>740</v>
      </c>
      <c r="F115" s="485"/>
      <c r="G115" s="634"/>
      <c r="H115" s="476"/>
      <c r="I115" s="635"/>
      <c r="J115" s="476"/>
      <c r="K115" s="478"/>
    </row>
    <row r="116" spans="1:11" s="479" customFormat="1" ht="15" customHeight="1">
      <c r="A116" s="507" t="s">
        <v>741</v>
      </c>
      <c r="B116" s="508" t="s">
        <v>0</v>
      </c>
      <c r="C116" s="507" t="s">
        <v>741</v>
      </c>
      <c r="D116" s="509" t="s">
        <v>488</v>
      </c>
      <c r="E116" s="475" t="s">
        <v>742</v>
      </c>
      <c r="F116" s="492" t="s">
        <v>741</v>
      </c>
      <c r="G116" s="493" t="s">
        <v>742</v>
      </c>
      <c r="H116" s="492" t="s">
        <v>743</v>
      </c>
      <c r="I116" s="518" t="s">
        <v>742</v>
      </c>
      <c r="J116" s="476"/>
      <c r="K116" s="478"/>
    </row>
    <row r="117" spans="1:11" s="479" customFormat="1" ht="15" customHeight="1">
      <c r="A117" s="498" t="s">
        <v>744</v>
      </c>
      <c r="B117" s="499" t="s">
        <v>0</v>
      </c>
      <c r="C117" s="498" t="s">
        <v>745</v>
      </c>
      <c r="D117" s="500" t="s">
        <v>488</v>
      </c>
      <c r="E117" s="510" t="s">
        <v>746</v>
      </c>
      <c r="F117" s="492" t="s">
        <v>745</v>
      </c>
      <c r="G117" s="493" t="s">
        <v>747</v>
      </c>
      <c r="H117" s="468" t="s">
        <v>748</v>
      </c>
      <c r="I117" s="470" t="s">
        <v>749</v>
      </c>
      <c r="J117" s="468" t="s">
        <v>3</v>
      </c>
      <c r="K117" s="470" t="s">
        <v>21</v>
      </c>
    </row>
    <row r="118" spans="1:11" s="479" customFormat="1" ht="15" customHeight="1">
      <c r="A118" s="494" t="s">
        <v>750</v>
      </c>
      <c r="B118" s="495" t="s">
        <v>0</v>
      </c>
      <c r="C118" s="494" t="s">
        <v>750</v>
      </c>
      <c r="D118" s="496" t="s">
        <v>488</v>
      </c>
      <c r="E118" s="497" t="s">
        <v>751</v>
      </c>
      <c r="F118" s="468" t="s">
        <v>750</v>
      </c>
      <c r="G118" s="469" t="s">
        <v>752</v>
      </c>
      <c r="H118" s="476"/>
      <c r="I118" s="478"/>
      <c r="J118" s="476"/>
      <c r="K118" s="478"/>
    </row>
    <row r="119" spans="1:11" s="479" customFormat="1" ht="15" customHeight="1">
      <c r="A119" s="501" t="s">
        <v>750</v>
      </c>
      <c r="B119" s="502" t="s">
        <v>497</v>
      </c>
      <c r="C119" s="501" t="s">
        <v>750</v>
      </c>
      <c r="D119" s="503" t="s">
        <v>499</v>
      </c>
      <c r="E119" s="504" t="s">
        <v>753</v>
      </c>
      <c r="F119" s="476"/>
      <c r="G119" s="477"/>
      <c r="H119" s="476"/>
      <c r="I119" s="478"/>
      <c r="J119" s="476"/>
      <c r="K119" s="478"/>
    </row>
    <row r="120" spans="1:11" s="479" customFormat="1" ht="15" customHeight="1">
      <c r="A120" s="498" t="s">
        <v>750</v>
      </c>
      <c r="B120" s="499" t="s">
        <v>754</v>
      </c>
      <c r="C120" s="498" t="s">
        <v>750</v>
      </c>
      <c r="D120" s="500" t="s">
        <v>564</v>
      </c>
      <c r="E120" s="506" t="s">
        <v>755</v>
      </c>
      <c r="F120" s="485"/>
      <c r="G120" s="486"/>
      <c r="H120" s="476"/>
      <c r="I120" s="478"/>
      <c r="J120" s="476"/>
      <c r="K120" s="478"/>
    </row>
    <row r="121" spans="1:11" s="479" customFormat="1" ht="15" customHeight="1">
      <c r="A121" s="507" t="s">
        <v>756</v>
      </c>
      <c r="B121" s="508" t="s">
        <v>0</v>
      </c>
      <c r="C121" s="507" t="s">
        <v>756</v>
      </c>
      <c r="D121" s="509" t="s">
        <v>488</v>
      </c>
      <c r="E121" s="510" t="s">
        <v>757</v>
      </c>
      <c r="F121" s="492" t="s">
        <v>756</v>
      </c>
      <c r="G121" s="493" t="s">
        <v>757</v>
      </c>
      <c r="H121" s="476"/>
      <c r="I121" s="478"/>
      <c r="J121" s="476"/>
      <c r="K121" s="478"/>
    </row>
    <row r="122" spans="1:11" s="479" customFormat="1" ht="15" customHeight="1">
      <c r="A122" s="507" t="s">
        <v>758</v>
      </c>
      <c r="B122" s="508" t="s">
        <v>0</v>
      </c>
      <c r="C122" s="507" t="s">
        <v>758</v>
      </c>
      <c r="D122" s="509" t="s">
        <v>488</v>
      </c>
      <c r="E122" s="510" t="s">
        <v>759</v>
      </c>
      <c r="F122" s="492" t="s">
        <v>758</v>
      </c>
      <c r="G122" s="493" t="s">
        <v>759</v>
      </c>
      <c r="H122" s="476"/>
      <c r="I122" s="478"/>
      <c r="J122" s="476"/>
      <c r="K122" s="478"/>
    </row>
    <row r="123" spans="1:11" s="479" customFormat="1" ht="15" customHeight="1">
      <c r="A123" s="464" t="s">
        <v>760</v>
      </c>
      <c r="B123" s="465" t="s">
        <v>761</v>
      </c>
      <c r="C123" s="464"/>
      <c r="D123" s="491"/>
      <c r="E123" s="475" t="s">
        <v>762</v>
      </c>
      <c r="F123" s="468" t="s">
        <v>763</v>
      </c>
      <c r="G123" s="469" t="s">
        <v>762</v>
      </c>
      <c r="H123" s="476"/>
      <c r="I123" s="478"/>
      <c r="J123" s="476"/>
      <c r="K123" s="478"/>
    </row>
    <row r="124" spans="1:11" s="479" customFormat="1" ht="15" customHeight="1">
      <c r="A124" s="472"/>
      <c r="B124" s="473"/>
      <c r="C124" s="472" t="s">
        <v>763</v>
      </c>
      <c r="D124" s="514" t="s">
        <v>764</v>
      </c>
      <c r="E124" s="475" t="s">
        <v>765</v>
      </c>
      <c r="F124" s="476"/>
      <c r="G124" s="477"/>
      <c r="H124" s="476"/>
      <c r="I124" s="478"/>
      <c r="J124" s="476"/>
      <c r="K124" s="478"/>
    </row>
    <row r="125" spans="1:11" s="479" customFormat="1" ht="15" customHeight="1">
      <c r="A125" s="498"/>
      <c r="B125" s="499"/>
      <c r="C125" s="498" t="s">
        <v>763</v>
      </c>
      <c r="D125" s="500" t="s">
        <v>530</v>
      </c>
      <c r="E125" s="475" t="s">
        <v>766</v>
      </c>
      <c r="F125" s="485"/>
      <c r="G125" s="486"/>
      <c r="H125" s="485"/>
      <c r="I125" s="505"/>
      <c r="J125" s="476"/>
      <c r="K125" s="478"/>
    </row>
    <row r="126" spans="1:11" s="479" customFormat="1" ht="15" customHeight="1">
      <c r="A126" s="494" t="s">
        <v>767</v>
      </c>
      <c r="B126" s="495" t="s">
        <v>0</v>
      </c>
      <c r="C126" s="494" t="s">
        <v>767</v>
      </c>
      <c r="D126" s="496" t="s">
        <v>488</v>
      </c>
      <c r="E126" s="497" t="s">
        <v>768</v>
      </c>
      <c r="F126" s="468" t="s">
        <v>767</v>
      </c>
      <c r="G126" s="469" t="s">
        <v>769</v>
      </c>
      <c r="H126" s="468" t="s">
        <v>770</v>
      </c>
      <c r="I126" s="630" t="s">
        <v>771</v>
      </c>
      <c r="J126" s="476"/>
      <c r="K126" s="478"/>
    </row>
    <row r="127" spans="1:11" s="479" customFormat="1" ht="15" customHeight="1">
      <c r="A127" s="498" t="s">
        <v>767</v>
      </c>
      <c r="B127" s="499" t="s">
        <v>497</v>
      </c>
      <c r="C127" s="498" t="s">
        <v>767</v>
      </c>
      <c r="D127" s="500" t="s">
        <v>772</v>
      </c>
      <c r="E127" s="484" t="s">
        <v>773</v>
      </c>
      <c r="F127" s="485"/>
      <c r="G127" s="486"/>
      <c r="H127" s="476"/>
      <c r="I127" s="632"/>
      <c r="J127" s="476"/>
      <c r="K127" s="478"/>
    </row>
    <row r="128" spans="1:11" s="479" customFormat="1" ht="15" customHeight="1">
      <c r="A128" s="507" t="s">
        <v>774</v>
      </c>
      <c r="B128" s="508" t="s">
        <v>775</v>
      </c>
      <c r="C128" s="507" t="s">
        <v>774</v>
      </c>
      <c r="D128" s="509" t="s">
        <v>776</v>
      </c>
      <c r="E128" s="510" t="s">
        <v>777</v>
      </c>
      <c r="F128" s="492" t="s">
        <v>774</v>
      </c>
      <c r="G128" s="510" t="s">
        <v>777</v>
      </c>
      <c r="H128" s="476"/>
      <c r="I128" s="478"/>
      <c r="J128" s="476"/>
      <c r="K128" s="478"/>
    </row>
    <row r="129" spans="1:11" s="479" customFormat="1" ht="15" customHeight="1">
      <c r="A129" s="494" t="s">
        <v>778</v>
      </c>
      <c r="B129" s="495" t="s">
        <v>0</v>
      </c>
      <c r="C129" s="494" t="s">
        <v>778</v>
      </c>
      <c r="D129" s="496" t="s">
        <v>488</v>
      </c>
      <c r="E129" s="480" t="s">
        <v>779</v>
      </c>
      <c r="F129" s="468" t="s">
        <v>778</v>
      </c>
      <c r="G129" s="469" t="s">
        <v>780</v>
      </c>
      <c r="H129" s="476"/>
      <c r="I129" s="478"/>
      <c r="J129" s="476"/>
      <c r="K129" s="478"/>
    </row>
    <row r="130" spans="1:11" s="479" customFormat="1" ht="15" customHeight="1">
      <c r="A130" s="501" t="s">
        <v>781</v>
      </c>
      <c r="B130" s="502" t="s">
        <v>497</v>
      </c>
      <c r="C130" s="501" t="s">
        <v>782</v>
      </c>
      <c r="D130" s="503" t="s">
        <v>499</v>
      </c>
      <c r="E130" s="504" t="s">
        <v>783</v>
      </c>
      <c r="F130" s="476"/>
      <c r="G130" s="477"/>
      <c r="H130" s="476"/>
      <c r="I130" s="478"/>
      <c r="J130" s="476"/>
      <c r="K130" s="478"/>
    </row>
    <row r="131" spans="1:11" s="479" customFormat="1" ht="15" customHeight="1">
      <c r="A131" s="481" t="s">
        <v>784</v>
      </c>
      <c r="B131" s="482" t="s">
        <v>785</v>
      </c>
      <c r="C131" s="481"/>
      <c r="D131" s="483"/>
      <c r="E131" s="484" t="s">
        <v>780</v>
      </c>
      <c r="F131" s="476"/>
      <c r="G131" s="477"/>
      <c r="H131" s="476"/>
      <c r="I131" s="478"/>
      <c r="J131" s="476"/>
      <c r="K131" s="478"/>
    </row>
    <row r="132" spans="1:11" s="479" customFormat="1" ht="15" customHeight="1">
      <c r="A132" s="472"/>
      <c r="B132" s="473"/>
      <c r="C132" s="472" t="s">
        <v>786</v>
      </c>
      <c r="D132" s="474" t="s">
        <v>764</v>
      </c>
      <c r="E132" s="475" t="s">
        <v>787</v>
      </c>
      <c r="F132" s="476"/>
      <c r="G132" s="477"/>
      <c r="H132" s="476"/>
      <c r="I132" s="478"/>
      <c r="J132" s="476"/>
      <c r="K132" s="478"/>
    </row>
    <row r="133" spans="1:11" s="479" customFormat="1" ht="15" customHeight="1">
      <c r="A133" s="498"/>
      <c r="B133" s="499"/>
      <c r="C133" s="498" t="s">
        <v>778</v>
      </c>
      <c r="D133" s="500" t="s">
        <v>530</v>
      </c>
      <c r="E133" s="490" t="s">
        <v>788</v>
      </c>
      <c r="F133" s="485"/>
      <c r="G133" s="486"/>
      <c r="H133" s="485"/>
      <c r="I133" s="505"/>
      <c r="J133" s="485"/>
      <c r="K133" s="505"/>
    </row>
    <row r="134" spans="1:11" s="479" customFormat="1" ht="15" customHeight="1">
      <c r="A134" s="494" t="s">
        <v>789</v>
      </c>
      <c r="B134" s="495" t="s">
        <v>0</v>
      </c>
      <c r="C134" s="494" t="s">
        <v>789</v>
      </c>
      <c r="D134" s="496" t="s">
        <v>488</v>
      </c>
      <c r="E134" s="497" t="s">
        <v>790</v>
      </c>
      <c r="F134" s="468" t="s">
        <v>789</v>
      </c>
      <c r="G134" s="469" t="s">
        <v>791</v>
      </c>
      <c r="H134" s="468" t="s">
        <v>792</v>
      </c>
      <c r="I134" s="470" t="s">
        <v>793</v>
      </c>
      <c r="J134" s="468" t="s">
        <v>4</v>
      </c>
      <c r="K134" s="470" t="s">
        <v>67</v>
      </c>
    </row>
    <row r="135" spans="1:11" s="479" customFormat="1" ht="15" customHeight="1">
      <c r="A135" s="501" t="s">
        <v>789</v>
      </c>
      <c r="B135" s="502" t="s">
        <v>497</v>
      </c>
      <c r="C135" s="501" t="s">
        <v>789</v>
      </c>
      <c r="D135" s="503" t="s">
        <v>499</v>
      </c>
      <c r="E135" s="504" t="s">
        <v>794</v>
      </c>
      <c r="F135" s="476"/>
      <c r="G135" s="477"/>
      <c r="H135" s="476"/>
      <c r="I135" s="478"/>
      <c r="J135" s="476"/>
      <c r="K135" s="478"/>
    </row>
    <row r="136" spans="1:11" s="479" customFormat="1" ht="15" customHeight="1">
      <c r="A136" s="498" t="s">
        <v>789</v>
      </c>
      <c r="B136" s="499" t="s">
        <v>536</v>
      </c>
      <c r="C136" s="498" t="s">
        <v>789</v>
      </c>
      <c r="D136" s="500" t="s">
        <v>537</v>
      </c>
      <c r="E136" s="506" t="s">
        <v>795</v>
      </c>
      <c r="F136" s="485"/>
      <c r="G136" s="486"/>
      <c r="H136" s="476"/>
      <c r="I136" s="478"/>
      <c r="J136" s="476"/>
      <c r="K136" s="478"/>
    </row>
    <row r="137" spans="1:11" s="479" customFormat="1" ht="15" customHeight="1">
      <c r="A137" s="472" t="s">
        <v>796</v>
      </c>
      <c r="B137" s="473" t="s">
        <v>526</v>
      </c>
      <c r="C137" s="472"/>
      <c r="D137" s="474"/>
      <c r="E137" s="475" t="s">
        <v>797</v>
      </c>
      <c r="F137" s="476" t="s">
        <v>796</v>
      </c>
      <c r="G137" s="477" t="s">
        <v>797</v>
      </c>
      <c r="H137" s="476"/>
      <c r="I137" s="478"/>
      <c r="J137" s="476"/>
      <c r="K137" s="478"/>
    </row>
    <row r="138" spans="1:11" s="479" customFormat="1" ht="15" customHeight="1">
      <c r="A138" s="472"/>
      <c r="B138" s="473"/>
      <c r="C138" s="472" t="s">
        <v>796</v>
      </c>
      <c r="D138" s="514" t="s">
        <v>528</v>
      </c>
      <c r="E138" s="475" t="s">
        <v>798</v>
      </c>
      <c r="F138" s="476"/>
      <c r="G138" s="477"/>
      <c r="H138" s="476"/>
      <c r="I138" s="478"/>
      <c r="J138" s="476"/>
      <c r="K138" s="478"/>
    </row>
    <row r="139" spans="1:11" s="479" customFormat="1" ht="15" customHeight="1">
      <c r="A139" s="498"/>
      <c r="B139" s="499"/>
      <c r="C139" s="498" t="s">
        <v>796</v>
      </c>
      <c r="D139" s="500" t="s">
        <v>530</v>
      </c>
      <c r="E139" s="490" t="s">
        <v>799</v>
      </c>
      <c r="F139" s="476"/>
      <c r="G139" s="477"/>
      <c r="H139" s="485"/>
      <c r="I139" s="505"/>
      <c r="J139" s="476"/>
      <c r="K139" s="478"/>
    </row>
    <row r="140" spans="1:11" s="479" customFormat="1" ht="15" customHeight="1">
      <c r="A140" s="494" t="s">
        <v>800</v>
      </c>
      <c r="B140" s="495" t="s">
        <v>0</v>
      </c>
      <c r="C140" s="494" t="s">
        <v>801</v>
      </c>
      <c r="D140" s="496" t="s">
        <v>609</v>
      </c>
      <c r="E140" s="497" t="s">
        <v>802</v>
      </c>
      <c r="F140" s="468" t="s">
        <v>803</v>
      </c>
      <c r="G140" s="469" t="s">
        <v>804</v>
      </c>
      <c r="H140" s="476" t="s">
        <v>805</v>
      </c>
      <c r="I140" s="478" t="s">
        <v>804</v>
      </c>
      <c r="J140" s="476"/>
      <c r="K140" s="478"/>
    </row>
    <row r="141" spans="1:11" s="479" customFormat="1" ht="15" customHeight="1">
      <c r="A141" s="501" t="s">
        <v>806</v>
      </c>
      <c r="B141" s="502" t="s">
        <v>807</v>
      </c>
      <c r="C141" s="501" t="s">
        <v>800</v>
      </c>
      <c r="D141" s="503" t="s">
        <v>772</v>
      </c>
      <c r="E141" s="504" t="s">
        <v>808</v>
      </c>
      <c r="F141" s="476"/>
      <c r="G141" s="477"/>
      <c r="H141" s="476"/>
      <c r="I141" s="478"/>
      <c r="J141" s="476"/>
      <c r="K141" s="478"/>
    </row>
    <row r="142" spans="1:11" s="479" customFormat="1" ht="15" customHeight="1">
      <c r="A142" s="487" t="s">
        <v>809</v>
      </c>
      <c r="B142" s="488" t="s">
        <v>810</v>
      </c>
      <c r="C142" s="487" t="s">
        <v>801</v>
      </c>
      <c r="D142" s="489" t="s">
        <v>811</v>
      </c>
      <c r="E142" s="504" t="s">
        <v>812</v>
      </c>
      <c r="F142" s="476"/>
      <c r="G142" s="477"/>
      <c r="H142" s="476"/>
      <c r="I142" s="478"/>
      <c r="J142" s="476"/>
      <c r="K142" s="478"/>
    </row>
    <row r="143" spans="1:11" s="479" customFormat="1" ht="15" customHeight="1">
      <c r="A143" s="498" t="s">
        <v>800</v>
      </c>
      <c r="B143" s="499" t="s">
        <v>627</v>
      </c>
      <c r="C143" s="498" t="s">
        <v>809</v>
      </c>
      <c r="D143" s="500" t="s">
        <v>813</v>
      </c>
      <c r="E143" s="506" t="s">
        <v>814</v>
      </c>
      <c r="F143" s="485"/>
      <c r="G143" s="486"/>
      <c r="H143" s="476"/>
      <c r="I143" s="478"/>
      <c r="J143" s="476"/>
      <c r="K143" s="478"/>
    </row>
    <row r="144" spans="1:11" s="479" customFormat="1" ht="15" customHeight="1">
      <c r="A144" s="494" t="s">
        <v>815</v>
      </c>
      <c r="B144" s="495" t="s">
        <v>0</v>
      </c>
      <c r="C144" s="494" t="s">
        <v>816</v>
      </c>
      <c r="D144" s="496" t="s">
        <v>488</v>
      </c>
      <c r="E144" s="497" t="s">
        <v>817</v>
      </c>
      <c r="F144" s="468" t="s">
        <v>818</v>
      </c>
      <c r="G144" s="469" t="s">
        <v>817</v>
      </c>
      <c r="H144" s="468" t="s">
        <v>819</v>
      </c>
      <c r="I144" s="630" t="s">
        <v>820</v>
      </c>
      <c r="J144" s="476"/>
      <c r="K144" s="478"/>
    </row>
    <row r="145" spans="1:11" s="479" customFormat="1" ht="15" customHeight="1">
      <c r="A145" s="498"/>
      <c r="B145" s="499"/>
      <c r="C145" s="498" t="s">
        <v>821</v>
      </c>
      <c r="D145" s="500" t="s">
        <v>822</v>
      </c>
      <c r="E145" s="490" t="s">
        <v>823</v>
      </c>
      <c r="F145" s="485"/>
      <c r="G145" s="486"/>
      <c r="H145" s="476"/>
      <c r="I145" s="632"/>
      <c r="J145" s="476"/>
      <c r="K145" s="478"/>
    </row>
    <row r="146" spans="1:11" s="479" customFormat="1" ht="15" customHeight="1">
      <c r="A146" s="494" t="s">
        <v>824</v>
      </c>
      <c r="B146" s="495" t="s">
        <v>0</v>
      </c>
      <c r="C146" s="494" t="s">
        <v>825</v>
      </c>
      <c r="D146" s="496" t="s">
        <v>488</v>
      </c>
      <c r="E146" s="497" t="s">
        <v>826</v>
      </c>
      <c r="F146" s="468" t="s">
        <v>827</v>
      </c>
      <c r="G146" s="469" t="s">
        <v>828</v>
      </c>
      <c r="H146" s="476"/>
      <c r="I146" s="478"/>
      <c r="J146" s="476"/>
      <c r="K146" s="478"/>
    </row>
    <row r="147" spans="1:11" s="479" customFormat="1" ht="15" customHeight="1">
      <c r="A147" s="498" t="s">
        <v>829</v>
      </c>
      <c r="B147" s="499" t="s">
        <v>497</v>
      </c>
      <c r="C147" s="498" t="s">
        <v>830</v>
      </c>
      <c r="D147" s="500" t="s">
        <v>499</v>
      </c>
      <c r="E147" s="506" t="s">
        <v>831</v>
      </c>
      <c r="F147" s="476"/>
      <c r="G147" s="477"/>
      <c r="H147" s="476"/>
      <c r="I147" s="478"/>
      <c r="J147" s="476"/>
      <c r="K147" s="478"/>
    </row>
    <row r="148" spans="1:11" s="479" customFormat="1" ht="15" customHeight="1">
      <c r="A148" s="494" t="s">
        <v>832</v>
      </c>
      <c r="B148" s="495" t="s">
        <v>0</v>
      </c>
      <c r="C148" s="494" t="s">
        <v>832</v>
      </c>
      <c r="D148" s="496" t="s">
        <v>488</v>
      </c>
      <c r="E148" s="497" t="s">
        <v>833</v>
      </c>
      <c r="F148" s="519" t="s">
        <v>834</v>
      </c>
      <c r="G148" s="469" t="s">
        <v>835</v>
      </c>
      <c r="H148" s="476"/>
      <c r="I148" s="478"/>
      <c r="J148" s="476"/>
      <c r="K148" s="478"/>
    </row>
    <row r="149" spans="1:11" s="479" customFormat="1" ht="15" customHeight="1">
      <c r="A149" s="498" t="s">
        <v>836</v>
      </c>
      <c r="B149" s="499" t="s">
        <v>497</v>
      </c>
      <c r="C149" s="498" t="s">
        <v>837</v>
      </c>
      <c r="D149" s="500" t="s">
        <v>499</v>
      </c>
      <c r="E149" s="506" t="s">
        <v>838</v>
      </c>
      <c r="F149" s="485"/>
      <c r="G149" s="486"/>
      <c r="H149" s="485"/>
      <c r="I149" s="505"/>
      <c r="J149" s="476"/>
      <c r="K149" s="478"/>
    </row>
    <row r="150" spans="1:11" s="479" customFormat="1" ht="15" customHeight="1">
      <c r="A150" s="494" t="s">
        <v>839</v>
      </c>
      <c r="B150" s="495" t="s">
        <v>0</v>
      </c>
      <c r="C150" s="494" t="s">
        <v>840</v>
      </c>
      <c r="D150" s="496" t="s">
        <v>488</v>
      </c>
      <c r="E150" s="497" t="s">
        <v>841</v>
      </c>
      <c r="F150" s="468" t="s">
        <v>842</v>
      </c>
      <c r="G150" s="469" t="s">
        <v>843</v>
      </c>
      <c r="H150" s="468" t="s">
        <v>844</v>
      </c>
      <c r="I150" s="470" t="s">
        <v>845</v>
      </c>
      <c r="J150" s="476"/>
      <c r="K150" s="478"/>
    </row>
    <row r="151" spans="1:11" s="479" customFormat="1" ht="15" customHeight="1">
      <c r="A151" s="498" t="s">
        <v>846</v>
      </c>
      <c r="B151" s="499" t="s">
        <v>526</v>
      </c>
      <c r="C151" s="498" t="s">
        <v>847</v>
      </c>
      <c r="D151" s="500" t="s">
        <v>530</v>
      </c>
      <c r="E151" s="506" t="s">
        <v>848</v>
      </c>
      <c r="F151" s="485"/>
      <c r="G151" s="486"/>
      <c r="H151" s="476"/>
      <c r="I151" s="478"/>
      <c r="J151" s="476"/>
      <c r="K151" s="478"/>
    </row>
    <row r="152" spans="1:11" s="479" customFormat="1" ht="15" customHeight="1">
      <c r="A152" s="494" t="s">
        <v>849</v>
      </c>
      <c r="B152" s="495" t="s">
        <v>850</v>
      </c>
      <c r="C152" s="494" t="s">
        <v>851</v>
      </c>
      <c r="D152" s="496" t="s">
        <v>609</v>
      </c>
      <c r="E152" s="497" t="s">
        <v>852</v>
      </c>
      <c r="F152" s="468" t="s">
        <v>853</v>
      </c>
      <c r="G152" s="469" t="s">
        <v>854</v>
      </c>
      <c r="H152" s="476"/>
      <c r="I152" s="478"/>
      <c r="J152" s="476"/>
      <c r="K152" s="478"/>
    </row>
    <row r="153" spans="1:11" s="479" customFormat="1" ht="15" customHeight="1">
      <c r="A153" s="498" t="s">
        <v>855</v>
      </c>
      <c r="B153" s="499" t="s">
        <v>856</v>
      </c>
      <c r="C153" s="498" t="s">
        <v>851</v>
      </c>
      <c r="D153" s="500" t="s">
        <v>530</v>
      </c>
      <c r="E153" s="490" t="s">
        <v>857</v>
      </c>
      <c r="F153" s="485"/>
      <c r="G153" s="486"/>
      <c r="H153" s="485"/>
      <c r="I153" s="505"/>
      <c r="J153" s="476"/>
      <c r="K153" s="478"/>
    </row>
    <row r="154" spans="1:11" s="479" customFormat="1" ht="15" customHeight="1">
      <c r="A154" s="464" t="s">
        <v>858</v>
      </c>
      <c r="B154" s="465" t="s">
        <v>0</v>
      </c>
      <c r="C154" s="464" t="s">
        <v>858</v>
      </c>
      <c r="D154" s="466" t="s">
        <v>488</v>
      </c>
      <c r="E154" s="510" t="s">
        <v>859</v>
      </c>
      <c r="F154" s="492" t="s">
        <v>858</v>
      </c>
      <c r="G154" s="493" t="s">
        <v>859</v>
      </c>
      <c r="H154" s="492" t="s">
        <v>860</v>
      </c>
      <c r="I154" s="518" t="s">
        <v>859</v>
      </c>
      <c r="J154" s="520" t="s">
        <v>861</v>
      </c>
      <c r="K154" s="521" t="s">
        <v>862</v>
      </c>
    </row>
    <row r="155" spans="1:11" s="479" customFormat="1" ht="15" customHeight="1">
      <c r="A155" s="507" t="s">
        <v>863</v>
      </c>
      <c r="B155" s="508" t="s">
        <v>0</v>
      </c>
      <c r="C155" s="507" t="s">
        <v>863</v>
      </c>
      <c r="D155" s="509" t="s">
        <v>488</v>
      </c>
      <c r="E155" s="510" t="s">
        <v>864</v>
      </c>
      <c r="F155" s="492" t="s">
        <v>863</v>
      </c>
      <c r="G155" s="493" t="s">
        <v>864</v>
      </c>
      <c r="H155" s="492" t="s">
        <v>865</v>
      </c>
      <c r="I155" s="518" t="s">
        <v>864</v>
      </c>
      <c r="J155" s="476" t="s">
        <v>5</v>
      </c>
      <c r="K155" s="478" t="s">
        <v>22</v>
      </c>
    </row>
    <row r="156" spans="1:11" s="479" customFormat="1" ht="15" customHeight="1">
      <c r="A156" s="464" t="s">
        <v>866</v>
      </c>
      <c r="B156" s="465" t="s">
        <v>0</v>
      </c>
      <c r="C156" s="464"/>
      <c r="D156" s="466"/>
      <c r="E156" s="467" t="s">
        <v>867</v>
      </c>
      <c r="F156" s="468" t="s">
        <v>866</v>
      </c>
      <c r="G156" s="469" t="s">
        <v>867</v>
      </c>
      <c r="H156" s="468" t="s">
        <v>868</v>
      </c>
      <c r="I156" s="470" t="s">
        <v>869</v>
      </c>
      <c r="J156" s="476"/>
      <c r="K156" s="478"/>
    </row>
    <row r="157" spans="1:11" s="479" customFormat="1" ht="15" customHeight="1">
      <c r="A157" s="472"/>
      <c r="B157" s="473"/>
      <c r="C157" s="472" t="s">
        <v>866</v>
      </c>
      <c r="D157" s="474" t="s">
        <v>488</v>
      </c>
      <c r="E157" s="475" t="s">
        <v>870</v>
      </c>
      <c r="F157" s="476"/>
      <c r="G157" s="477"/>
      <c r="H157" s="476"/>
      <c r="I157" s="478"/>
      <c r="J157" s="476"/>
      <c r="K157" s="478"/>
    </row>
    <row r="158" spans="1:11" s="479" customFormat="1" ht="15" customHeight="1">
      <c r="A158" s="472"/>
      <c r="B158" s="473"/>
      <c r="C158" s="472" t="s">
        <v>866</v>
      </c>
      <c r="D158" s="474" t="s">
        <v>494</v>
      </c>
      <c r="E158" s="475" t="s">
        <v>871</v>
      </c>
      <c r="F158" s="476"/>
      <c r="G158" s="477"/>
      <c r="H158" s="476"/>
      <c r="I158" s="478"/>
      <c r="J158" s="476"/>
      <c r="K158" s="478"/>
    </row>
    <row r="159" spans="1:11" s="479" customFormat="1" ht="15" customHeight="1">
      <c r="A159" s="472"/>
      <c r="B159" s="473"/>
      <c r="C159" s="472" t="s">
        <v>866</v>
      </c>
      <c r="D159" s="474" t="s">
        <v>569</v>
      </c>
      <c r="E159" s="475" t="s">
        <v>872</v>
      </c>
      <c r="F159" s="476"/>
      <c r="G159" s="477"/>
      <c r="H159" s="476"/>
      <c r="I159" s="478"/>
      <c r="J159" s="476"/>
      <c r="K159" s="478"/>
    </row>
    <row r="160" spans="1:11" s="479" customFormat="1" ht="15" customHeight="1">
      <c r="A160" s="498"/>
      <c r="B160" s="499"/>
      <c r="C160" s="498" t="s">
        <v>866</v>
      </c>
      <c r="D160" s="500" t="s">
        <v>550</v>
      </c>
      <c r="E160" s="490" t="s">
        <v>873</v>
      </c>
      <c r="F160" s="485"/>
      <c r="G160" s="486"/>
      <c r="H160" s="485"/>
      <c r="I160" s="505"/>
      <c r="J160" s="476"/>
      <c r="K160" s="478"/>
    </row>
    <row r="161" spans="1:11" s="479" customFormat="1" ht="15" customHeight="1">
      <c r="A161" s="472" t="s">
        <v>874</v>
      </c>
      <c r="B161" s="473" t="s">
        <v>0</v>
      </c>
      <c r="C161" s="472"/>
      <c r="D161" s="474"/>
      <c r="E161" s="475" t="s">
        <v>875</v>
      </c>
      <c r="F161" s="476" t="s">
        <v>874</v>
      </c>
      <c r="G161" s="630" t="s">
        <v>876</v>
      </c>
      <c r="H161" s="476" t="s">
        <v>868</v>
      </c>
      <c r="I161" s="630" t="s">
        <v>877</v>
      </c>
      <c r="J161" s="476"/>
      <c r="K161" s="478"/>
    </row>
    <row r="162" spans="1:11" s="479" customFormat="1" ht="15" customHeight="1">
      <c r="A162" s="472"/>
      <c r="B162" s="473"/>
      <c r="C162" s="472" t="s">
        <v>874</v>
      </c>
      <c r="D162" s="474" t="s">
        <v>488</v>
      </c>
      <c r="E162" s="475" t="s">
        <v>878</v>
      </c>
      <c r="F162" s="476"/>
      <c r="G162" s="632"/>
      <c r="H162" s="476"/>
      <c r="I162" s="632"/>
      <c r="J162" s="476"/>
      <c r="K162" s="478"/>
    </row>
    <row r="163" spans="1:11" s="479" customFormat="1" ht="15" customHeight="1">
      <c r="A163" s="472"/>
      <c r="B163" s="473"/>
      <c r="C163" s="472" t="s">
        <v>874</v>
      </c>
      <c r="D163" s="474" t="s">
        <v>494</v>
      </c>
      <c r="E163" s="475" t="s">
        <v>879</v>
      </c>
      <c r="F163" s="476"/>
      <c r="G163" s="477"/>
      <c r="H163" s="476"/>
      <c r="I163" s="478"/>
      <c r="J163" s="476"/>
      <c r="K163" s="478"/>
    </row>
    <row r="164" spans="1:11" s="479" customFormat="1" ht="15" customHeight="1">
      <c r="A164" s="487"/>
      <c r="B164" s="488"/>
      <c r="C164" s="487" t="s">
        <v>874</v>
      </c>
      <c r="D164" s="489" t="s">
        <v>550</v>
      </c>
      <c r="E164" s="480" t="s">
        <v>880</v>
      </c>
      <c r="F164" s="476"/>
      <c r="G164" s="477"/>
      <c r="H164" s="476"/>
      <c r="I164" s="478"/>
      <c r="J164" s="476"/>
      <c r="K164" s="478"/>
    </row>
    <row r="165" spans="1:11" s="479" customFormat="1" ht="15" customHeight="1">
      <c r="A165" s="501" t="s">
        <v>874</v>
      </c>
      <c r="B165" s="502" t="s">
        <v>497</v>
      </c>
      <c r="C165" s="501" t="s">
        <v>874</v>
      </c>
      <c r="D165" s="503" t="s">
        <v>499</v>
      </c>
      <c r="E165" s="504" t="s">
        <v>881</v>
      </c>
      <c r="F165" s="476"/>
      <c r="G165" s="477"/>
      <c r="H165" s="476"/>
      <c r="I165" s="478"/>
      <c r="J165" s="476"/>
      <c r="K165" s="478"/>
    </row>
    <row r="166" spans="1:11" s="479" customFormat="1" ht="15" customHeight="1">
      <c r="A166" s="472" t="s">
        <v>874</v>
      </c>
      <c r="B166" s="473" t="s">
        <v>536</v>
      </c>
      <c r="C166" s="472"/>
      <c r="D166" s="474"/>
      <c r="E166" s="475" t="s">
        <v>882</v>
      </c>
      <c r="F166" s="476"/>
      <c r="G166" s="477"/>
      <c r="H166" s="476"/>
      <c r="I166" s="478"/>
      <c r="J166" s="476"/>
      <c r="K166" s="478"/>
    </row>
    <row r="167" spans="1:11" s="479" customFormat="1" ht="15" customHeight="1">
      <c r="A167" s="472"/>
      <c r="B167" s="473"/>
      <c r="C167" s="472" t="s">
        <v>874</v>
      </c>
      <c r="D167" s="474" t="s">
        <v>537</v>
      </c>
      <c r="E167" s="475" t="s">
        <v>883</v>
      </c>
      <c r="F167" s="476"/>
      <c r="G167" s="477"/>
      <c r="H167" s="476"/>
      <c r="I167" s="478"/>
      <c r="J167" s="476"/>
      <c r="K167" s="478"/>
    </row>
    <row r="168" spans="1:11" s="479" customFormat="1" ht="15" customHeight="1">
      <c r="A168" s="487"/>
      <c r="B168" s="488"/>
      <c r="C168" s="487" t="s">
        <v>874</v>
      </c>
      <c r="D168" s="489" t="s">
        <v>884</v>
      </c>
      <c r="E168" s="480" t="s">
        <v>882</v>
      </c>
      <c r="F168" s="476"/>
      <c r="G168" s="477"/>
      <c r="H168" s="476"/>
      <c r="I168" s="478"/>
      <c r="J168" s="476"/>
      <c r="K168" s="478"/>
    </row>
    <row r="169" spans="1:11" s="479" customFormat="1" ht="15" customHeight="1">
      <c r="A169" s="498" t="s">
        <v>874</v>
      </c>
      <c r="B169" s="499" t="s">
        <v>526</v>
      </c>
      <c r="C169" s="498" t="s">
        <v>874</v>
      </c>
      <c r="D169" s="500" t="s">
        <v>530</v>
      </c>
      <c r="E169" s="490" t="s">
        <v>876</v>
      </c>
      <c r="F169" s="485"/>
      <c r="G169" s="486"/>
      <c r="H169" s="485"/>
      <c r="I169" s="505"/>
      <c r="J169" s="476"/>
      <c r="K169" s="478"/>
    </row>
    <row r="170" spans="1:11" s="479" customFormat="1" ht="15" customHeight="1">
      <c r="A170" s="464" t="s">
        <v>885</v>
      </c>
      <c r="B170" s="465" t="s">
        <v>0</v>
      </c>
      <c r="C170" s="464"/>
      <c r="D170" s="466"/>
      <c r="E170" s="467" t="s">
        <v>886</v>
      </c>
      <c r="F170" s="468" t="s">
        <v>885</v>
      </c>
      <c r="G170" s="469" t="s">
        <v>887</v>
      </c>
      <c r="H170" s="468" t="s">
        <v>888</v>
      </c>
      <c r="I170" s="470" t="s">
        <v>889</v>
      </c>
      <c r="J170" s="476"/>
      <c r="K170" s="478"/>
    </row>
    <row r="171" spans="1:11" s="479" customFormat="1" ht="15" customHeight="1">
      <c r="A171" s="472"/>
      <c r="B171" s="473"/>
      <c r="C171" s="472" t="s">
        <v>885</v>
      </c>
      <c r="D171" s="474" t="s">
        <v>488</v>
      </c>
      <c r="E171" s="475" t="s">
        <v>890</v>
      </c>
      <c r="F171" s="476"/>
      <c r="G171" s="477"/>
      <c r="H171" s="476"/>
      <c r="I171" s="478"/>
      <c r="J171" s="476"/>
      <c r="K171" s="478"/>
    </row>
    <row r="172" spans="1:11" s="479" customFormat="1" ht="15" customHeight="1">
      <c r="A172" s="472"/>
      <c r="B172" s="473"/>
      <c r="C172" s="472" t="s">
        <v>885</v>
      </c>
      <c r="D172" s="474" t="s">
        <v>494</v>
      </c>
      <c r="E172" s="475" t="s">
        <v>891</v>
      </c>
      <c r="F172" s="476"/>
      <c r="G172" s="477"/>
      <c r="H172" s="476"/>
      <c r="I172" s="478"/>
      <c r="J172" s="476"/>
      <c r="K172" s="478"/>
    </row>
    <row r="173" spans="1:11" s="479" customFormat="1" ht="15" customHeight="1">
      <c r="A173" s="487"/>
      <c r="B173" s="488"/>
      <c r="C173" s="487" t="s">
        <v>885</v>
      </c>
      <c r="D173" s="489" t="s">
        <v>550</v>
      </c>
      <c r="E173" s="480" t="s">
        <v>892</v>
      </c>
      <c r="F173" s="476"/>
      <c r="G173" s="477"/>
      <c r="H173" s="476"/>
      <c r="I173" s="478"/>
      <c r="J173" s="476"/>
      <c r="K173" s="478"/>
    </row>
    <row r="174" spans="1:11" s="479" customFormat="1" ht="15" customHeight="1">
      <c r="A174" s="472" t="s">
        <v>885</v>
      </c>
      <c r="B174" s="473" t="s">
        <v>497</v>
      </c>
      <c r="C174" s="472"/>
      <c r="D174" s="474"/>
      <c r="E174" s="475" t="s">
        <v>893</v>
      </c>
      <c r="F174" s="476"/>
      <c r="G174" s="477"/>
      <c r="H174" s="476"/>
      <c r="I174" s="478"/>
      <c r="J174" s="476"/>
      <c r="K174" s="478"/>
    </row>
    <row r="175" spans="1:11" s="479" customFormat="1" ht="15" customHeight="1">
      <c r="A175" s="472"/>
      <c r="B175" s="473"/>
      <c r="C175" s="472" t="s">
        <v>885</v>
      </c>
      <c r="D175" s="474" t="s">
        <v>499</v>
      </c>
      <c r="E175" s="475" t="s">
        <v>894</v>
      </c>
      <c r="F175" s="476"/>
      <c r="G175" s="477"/>
      <c r="H175" s="476"/>
      <c r="I175" s="478"/>
      <c r="J175" s="476"/>
      <c r="K175" s="478"/>
    </row>
    <row r="176" spans="1:11" s="479" customFormat="1" ht="15" customHeight="1">
      <c r="A176" s="472"/>
      <c r="B176" s="473"/>
      <c r="C176" s="472" t="s">
        <v>885</v>
      </c>
      <c r="D176" s="474" t="s">
        <v>501</v>
      </c>
      <c r="E176" s="475" t="s">
        <v>895</v>
      </c>
      <c r="F176" s="476"/>
      <c r="G176" s="477"/>
      <c r="H176" s="476"/>
      <c r="I176" s="478"/>
      <c r="J176" s="476"/>
      <c r="K176" s="478"/>
    </row>
    <row r="177" spans="1:11" s="479" customFormat="1" ht="15" customHeight="1">
      <c r="A177" s="472"/>
      <c r="B177" s="473"/>
      <c r="C177" s="472" t="s">
        <v>885</v>
      </c>
      <c r="D177" s="474" t="s">
        <v>896</v>
      </c>
      <c r="E177" s="475" t="s">
        <v>897</v>
      </c>
      <c r="F177" s="476"/>
      <c r="G177" s="477"/>
      <c r="H177" s="476"/>
      <c r="I177" s="478"/>
      <c r="J177" s="476"/>
      <c r="K177" s="478"/>
    </row>
    <row r="178" spans="1:11" s="479" customFormat="1" ht="15" customHeight="1">
      <c r="A178" s="498"/>
      <c r="B178" s="499"/>
      <c r="C178" s="498" t="s">
        <v>885</v>
      </c>
      <c r="D178" s="500" t="s">
        <v>510</v>
      </c>
      <c r="E178" s="490" t="s">
        <v>898</v>
      </c>
      <c r="F178" s="485"/>
      <c r="G178" s="486"/>
      <c r="H178" s="485"/>
      <c r="I178" s="505"/>
      <c r="J178" s="476"/>
      <c r="K178" s="478"/>
    </row>
    <row r="179" spans="1:11" s="479" customFormat="1" ht="15" customHeight="1">
      <c r="A179" s="464" t="s">
        <v>899</v>
      </c>
      <c r="B179" s="465" t="s">
        <v>0</v>
      </c>
      <c r="C179" s="464"/>
      <c r="D179" s="491"/>
      <c r="E179" s="467" t="s">
        <v>900</v>
      </c>
      <c r="F179" s="468" t="s">
        <v>899</v>
      </c>
      <c r="G179" s="630" t="s">
        <v>901</v>
      </c>
      <c r="H179" s="468" t="s">
        <v>902</v>
      </c>
      <c r="I179" s="630" t="s">
        <v>903</v>
      </c>
      <c r="J179" s="476"/>
      <c r="K179" s="478"/>
    </row>
    <row r="180" spans="1:11" s="479" customFormat="1" ht="15" customHeight="1">
      <c r="A180" s="472"/>
      <c r="B180" s="473"/>
      <c r="C180" s="472" t="s">
        <v>899</v>
      </c>
      <c r="D180" s="514" t="s">
        <v>488</v>
      </c>
      <c r="E180" s="475" t="s">
        <v>904</v>
      </c>
      <c r="F180" s="476"/>
      <c r="G180" s="632"/>
      <c r="H180" s="476"/>
      <c r="I180" s="632"/>
      <c r="J180" s="476"/>
      <c r="K180" s="478"/>
    </row>
    <row r="181" spans="1:11" s="479" customFormat="1" ht="15" customHeight="1">
      <c r="A181" s="472"/>
      <c r="B181" s="473"/>
      <c r="C181" s="472" t="s">
        <v>899</v>
      </c>
      <c r="D181" s="514" t="s">
        <v>494</v>
      </c>
      <c r="E181" s="475" t="s">
        <v>905</v>
      </c>
      <c r="F181" s="476"/>
      <c r="G181" s="632"/>
      <c r="H181" s="476"/>
      <c r="I181" s="632"/>
      <c r="J181" s="476"/>
      <c r="K181" s="478"/>
    </row>
    <row r="182" spans="1:11" s="479" customFormat="1" ht="15" customHeight="1">
      <c r="A182" s="472"/>
      <c r="B182" s="473"/>
      <c r="C182" s="472" t="s">
        <v>899</v>
      </c>
      <c r="D182" s="514" t="s">
        <v>569</v>
      </c>
      <c r="E182" s="475" t="s">
        <v>906</v>
      </c>
      <c r="F182" s="476"/>
      <c r="G182" s="477"/>
      <c r="H182" s="476"/>
      <c r="I182" s="478"/>
      <c r="J182" s="476"/>
      <c r="K182" s="478"/>
    </row>
    <row r="183" spans="1:11" s="479" customFormat="1" ht="15" customHeight="1">
      <c r="A183" s="472"/>
      <c r="B183" s="473"/>
      <c r="C183" s="472" t="s">
        <v>899</v>
      </c>
      <c r="D183" s="514" t="s">
        <v>646</v>
      </c>
      <c r="E183" s="475" t="s">
        <v>907</v>
      </c>
      <c r="F183" s="476"/>
      <c r="G183" s="477"/>
      <c r="H183" s="476"/>
      <c r="I183" s="478"/>
      <c r="J183" s="476"/>
      <c r="K183" s="478"/>
    </row>
    <row r="184" spans="1:11" s="479" customFormat="1" ht="15" customHeight="1">
      <c r="A184" s="472"/>
      <c r="B184" s="473"/>
      <c r="C184" s="472" t="s">
        <v>899</v>
      </c>
      <c r="D184" s="514" t="s">
        <v>575</v>
      </c>
      <c r="E184" s="475" t="s">
        <v>908</v>
      </c>
      <c r="F184" s="476"/>
      <c r="G184" s="477"/>
      <c r="H184" s="476"/>
      <c r="I184" s="478"/>
      <c r="J184" s="476"/>
      <c r="K184" s="478"/>
    </row>
    <row r="185" spans="1:11" s="479" customFormat="1" ht="15" customHeight="1">
      <c r="A185" s="472"/>
      <c r="B185" s="473"/>
      <c r="C185" s="472" t="s">
        <v>899</v>
      </c>
      <c r="D185" s="514" t="s">
        <v>909</v>
      </c>
      <c r="E185" s="475" t="s">
        <v>910</v>
      </c>
      <c r="F185" s="476"/>
      <c r="G185" s="477"/>
      <c r="H185" s="476"/>
      <c r="I185" s="478"/>
      <c r="J185" s="476"/>
      <c r="K185" s="478"/>
    </row>
    <row r="186" spans="1:11" s="479" customFormat="1" ht="15" customHeight="1">
      <c r="A186" s="487"/>
      <c r="B186" s="488"/>
      <c r="C186" s="487" t="s">
        <v>899</v>
      </c>
      <c r="D186" s="522" t="s">
        <v>550</v>
      </c>
      <c r="E186" s="480" t="s">
        <v>911</v>
      </c>
      <c r="F186" s="476"/>
      <c r="G186" s="477"/>
      <c r="H186" s="476"/>
      <c r="I186" s="478"/>
      <c r="J186" s="476"/>
      <c r="K186" s="478"/>
    </row>
    <row r="187" spans="1:11" s="479" customFormat="1" ht="15" customHeight="1">
      <c r="A187" s="472" t="s">
        <v>912</v>
      </c>
      <c r="B187" s="473" t="s">
        <v>497</v>
      </c>
      <c r="C187" s="472"/>
      <c r="D187" s="474"/>
      <c r="E187" s="484" t="s">
        <v>913</v>
      </c>
      <c r="F187" s="476"/>
      <c r="G187" s="477"/>
      <c r="H187" s="476"/>
      <c r="I187" s="478"/>
      <c r="J187" s="476"/>
      <c r="K187" s="478"/>
    </row>
    <row r="188" spans="1:11" s="479" customFormat="1" ht="15" customHeight="1">
      <c r="A188" s="472"/>
      <c r="B188" s="473"/>
      <c r="C188" s="472" t="s">
        <v>899</v>
      </c>
      <c r="D188" s="474" t="s">
        <v>499</v>
      </c>
      <c r="E188" s="475" t="s">
        <v>914</v>
      </c>
      <c r="F188" s="476"/>
      <c r="G188" s="477"/>
      <c r="H188" s="476"/>
      <c r="I188" s="478"/>
      <c r="J188" s="476"/>
      <c r="K188" s="478"/>
    </row>
    <row r="189" spans="1:11" s="479" customFormat="1" ht="15" customHeight="1">
      <c r="A189" s="472"/>
      <c r="B189" s="473"/>
      <c r="C189" s="472" t="s">
        <v>899</v>
      </c>
      <c r="D189" s="474" t="s">
        <v>501</v>
      </c>
      <c r="E189" s="475" t="s">
        <v>915</v>
      </c>
      <c r="F189" s="476"/>
      <c r="G189" s="477"/>
      <c r="H189" s="476"/>
      <c r="I189" s="478"/>
      <c r="J189" s="476"/>
      <c r="K189" s="478"/>
    </row>
    <row r="190" spans="1:11" s="479" customFormat="1" ht="15" customHeight="1">
      <c r="A190" s="472"/>
      <c r="B190" s="473"/>
      <c r="C190" s="472" t="s">
        <v>899</v>
      </c>
      <c r="D190" s="474" t="s">
        <v>896</v>
      </c>
      <c r="E190" s="475" t="s">
        <v>916</v>
      </c>
      <c r="F190" s="476"/>
      <c r="G190" s="477"/>
      <c r="H190" s="476"/>
      <c r="I190" s="478"/>
      <c r="J190" s="476"/>
      <c r="K190" s="478"/>
    </row>
    <row r="191" spans="1:11" s="479" customFormat="1" ht="15" customHeight="1">
      <c r="A191" s="472"/>
      <c r="B191" s="473"/>
      <c r="C191" s="472" t="s">
        <v>899</v>
      </c>
      <c r="D191" s="474" t="s">
        <v>917</v>
      </c>
      <c r="E191" s="475" t="s">
        <v>918</v>
      </c>
      <c r="F191" s="476"/>
      <c r="G191" s="477"/>
      <c r="H191" s="476"/>
      <c r="I191" s="478"/>
      <c r="J191" s="476"/>
      <c r="K191" s="478"/>
    </row>
    <row r="192" spans="1:11" s="479" customFormat="1" ht="15" customHeight="1">
      <c r="A192" s="472"/>
      <c r="B192" s="473"/>
      <c r="C192" s="472" t="s">
        <v>899</v>
      </c>
      <c r="D192" s="474" t="s">
        <v>919</v>
      </c>
      <c r="E192" s="475" t="s">
        <v>920</v>
      </c>
      <c r="F192" s="476"/>
      <c r="G192" s="477"/>
      <c r="H192" s="476"/>
      <c r="I192" s="478"/>
      <c r="J192" s="476"/>
      <c r="K192" s="478"/>
    </row>
    <row r="193" spans="1:11" s="479" customFormat="1" ht="15" customHeight="1">
      <c r="A193" s="472"/>
      <c r="B193" s="473"/>
      <c r="C193" s="472" t="s">
        <v>899</v>
      </c>
      <c r="D193" s="474" t="s">
        <v>510</v>
      </c>
      <c r="E193" s="475" t="s">
        <v>921</v>
      </c>
      <c r="F193" s="485"/>
      <c r="G193" s="486"/>
      <c r="H193" s="476"/>
      <c r="I193" s="478"/>
      <c r="J193" s="476"/>
      <c r="K193" s="478"/>
    </row>
    <row r="194" spans="1:11" s="479" customFormat="1" ht="15" customHeight="1">
      <c r="A194" s="507" t="s">
        <v>922</v>
      </c>
      <c r="B194" s="508" t="s">
        <v>0</v>
      </c>
      <c r="C194" s="507" t="s">
        <v>923</v>
      </c>
      <c r="D194" s="509" t="s">
        <v>488</v>
      </c>
      <c r="E194" s="510" t="s">
        <v>924</v>
      </c>
      <c r="F194" s="492" t="s">
        <v>925</v>
      </c>
      <c r="G194" s="493" t="s">
        <v>924</v>
      </c>
      <c r="H194" s="476"/>
      <c r="I194" s="478"/>
      <c r="J194" s="476"/>
      <c r="K194" s="478"/>
    </row>
    <row r="195" spans="1:11" s="479" customFormat="1" ht="15" customHeight="1">
      <c r="A195" s="494" t="s">
        <v>926</v>
      </c>
      <c r="B195" s="495" t="s">
        <v>0</v>
      </c>
      <c r="C195" s="494" t="s">
        <v>927</v>
      </c>
      <c r="D195" s="496" t="s">
        <v>488</v>
      </c>
      <c r="E195" s="497" t="s">
        <v>928</v>
      </c>
      <c r="F195" s="468" t="s">
        <v>929</v>
      </c>
      <c r="G195" s="523" t="s">
        <v>930</v>
      </c>
      <c r="H195" s="476"/>
      <c r="I195" s="478"/>
      <c r="J195" s="476"/>
      <c r="K195" s="478"/>
    </row>
    <row r="196" spans="1:11" s="479" customFormat="1" ht="15" customHeight="1">
      <c r="A196" s="501" t="s">
        <v>931</v>
      </c>
      <c r="B196" s="502" t="s">
        <v>932</v>
      </c>
      <c r="C196" s="501" t="s">
        <v>931</v>
      </c>
      <c r="D196" s="503" t="s">
        <v>933</v>
      </c>
      <c r="E196" s="504" t="s">
        <v>934</v>
      </c>
      <c r="F196" s="476"/>
      <c r="G196" s="524"/>
      <c r="H196" s="476"/>
      <c r="I196" s="478"/>
      <c r="J196" s="476"/>
      <c r="K196" s="478"/>
    </row>
    <row r="197" spans="1:11" s="479" customFormat="1" ht="15" customHeight="1">
      <c r="A197" s="511" t="s">
        <v>935</v>
      </c>
      <c r="B197" s="512" t="s">
        <v>526</v>
      </c>
      <c r="C197" s="511" t="s">
        <v>926</v>
      </c>
      <c r="D197" s="513" t="s">
        <v>530</v>
      </c>
      <c r="E197" s="506" t="s">
        <v>930</v>
      </c>
      <c r="F197" s="485"/>
      <c r="G197" s="486"/>
      <c r="H197" s="485"/>
      <c r="I197" s="505"/>
      <c r="J197" s="476"/>
      <c r="K197" s="478"/>
    </row>
    <row r="198" spans="1:11" s="479" customFormat="1" ht="15" customHeight="1">
      <c r="A198" s="494" t="s">
        <v>936</v>
      </c>
      <c r="B198" s="495" t="s">
        <v>0</v>
      </c>
      <c r="C198" s="494" t="s">
        <v>936</v>
      </c>
      <c r="D198" s="496" t="s">
        <v>488</v>
      </c>
      <c r="E198" s="497" t="s">
        <v>937</v>
      </c>
      <c r="F198" s="468" t="s">
        <v>938</v>
      </c>
      <c r="G198" s="469" t="s">
        <v>939</v>
      </c>
      <c r="H198" s="468" t="s">
        <v>940</v>
      </c>
      <c r="I198" s="470" t="s">
        <v>939</v>
      </c>
      <c r="J198" s="476"/>
      <c r="K198" s="478"/>
    </row>
    <row r="199" spans="1:11" s="479" customFormat="1" ht="15" customHeight="1">
      <c r="A199" s="472" t="s">
        <v>936</v>
      </c>
      <c r="B199" s="473" t="s">
        <v>497</v>
      </c>
      <c r="C199" s="472"/>
      <c r="D199" s="474"/>
      <c r="E199" s="475" t="s">
        <v>941</v>
      </c>
      <c r="F199" s="476"/>
      <c r="G199" s="477"/>
      <c r="H199" s="476"/>
      <c r="I199" s="478"/>
      <c r="J199" s="476"/>
      <c r="K199" s="478"/>
    </row>
    <row r="200" spans="1:11" s="479" customFormat="1" ht="15" customHeight="1">
      <c r="A200" s="472"/>
      <c r="B200" s="473"/>
      <c r="C200" s="472" t="s">
        <v>942</v>
      </c>
      <c r="D200" s="474" t="s">
        <v>499</v>
      </c>
      <c r="E200" s="475" t="s">
        <v>943</v>
      </c>
      <c r="F200" s="476"/>
      <c r="G200" s="477"/>
      <c r="H200" s="476"/>
      <c r="I200" s="478"/>
      <c r="J200" s="476"/>
      <c r="K200" s="478"/>
    </row>
    <row r="201" spans="1:11" s="479" customFormat="1" ht="15" customHeight="1">
      <c r="A201" s="472"/>
      <c r="B201" s="473"/>
      <c r="C201" s="472" t="s">
        <v>938</v>
      </c>
      <c r="D201" s="474" t="s">
        <v>501</v>
      </c>
      <c r="E201" s="475" t="s">
        <v>944</v>
      </c>
      <c r="F201" s="476"/>
      <c r="G201" s="477"/>
      <c r="H201" s="476"/>
      <c r="I201" s="478"/>
      <c r="J201" s="476"/>
      <c r="K201" s="478"/>
    </row>
    <row r="202" spans="1:11" s="479" customFormat="1" ht="15" customHeight="1">
      <c r="A202" s="472"/>
      <c r="B202" s="473"/>
      <c r="C202" s="472" t="s">
        <v>938</v>
      </c>
      <c r="D202" s="474" t="s">
        <v>896</v>
      </c>
      <c r="E202" s="475" t="s">
        <v>945</v>
      </c>
      <c r="F202" s="476"/>
      <c r="G202" s="477"/>
      <c r="H202" s="476"/>
      <c r="I202" s="478"/>
      <c r="J202" s="476"/>
      <c r="K202" s="478"/>
    </row>
    <row r="203" spans="1:11" s="479" customFormat="1" ht="15" customHeight="1">
      <c r="A203" s="472"/>
      <c r="B203" s="473"/>
      <c r="C203" s="472" t="s">
        <v>938</v>
      </c>
      <c r="D203" s="474" t="s">
        <v>917</v>
      </c>
      <c r="E203" s="475" t="s">
        <v>946</v>
      </c>
      <c r="F203" s="476"/>
      <c r="G203" s="477"/>
      <c r="H203" s="476"/>
      <c r="I203" s="478"/>
      <c r="J203" s="476"/>
      <c r="K203" s="478"/>
    </row>
    <row r="204" spans="1:11" s="479" customFormat="1" ht="15" customHeight="1">
      <c r="A204" s="487"/>
      <c r="B204" s="488"/>
      <c r="C204" s="487" t="s">
        <v>938</v>
      </c>
      <c r="D204" s="489" t="s">
        <v>947</v>
      </c>
      <c r="E204" s="480" t="s">
        <v>948</v>
      </c>
      <c r="F204" s="476"/>
      <c r="G204" s="477"/>
      <c r="H204" s="476"/>
      <c r="I204" s="478"/>
      <c r="J204" s="476"/>
      <c r="K204" s="478"/>
    </row>
    <row r="205" spans="1:11" s="479" customFormat="1" ht="15" customHeight="1">
      <c r="A205" s="501" t="s">
        <v>938</v>
      </c>
      <c r="B205" s="502" t="s">
        <v>536</v>
      </c>
      <c r="C205" s="501" t="s">
        <v>938</v>
      </c>
      <c r="D205" s="503" t="s">
        <v>537</v>
      </c>
      <c r="E205" s="504" t="s">
        <v>949</v>
      </c>
      <c r="F205" s="476"/>
      <c r="G205" s="477"/>
      <c r="H205" s="476"/>
      <c r="I205" s="478"/>
      <c r="J205" s="476"/>
      <c r="K205" s="478"/>
    </row>
    <row r="206" spans="1:11" s="479" customFormat="1" ht="15" customHeight="1">
      <c r="A206" s="498" t="s">
        <v>938</v>
      </c>
      <c r="B206" s="499" t="s">
        <v>526</v>
      </c>
      <c r="C206" s="498" t="s">
        <v>938</v>
      </c>
      <c r="D206" s="500" t="s">
        <v>530</v>
      </c>
      <c r="E206" s="506" t="s">
        <v>950</v>
      </c>
      <c r="F206" s="485"/>
      <c r="G206" s="486"/>
      <c r="H206" s="485"/>
      <c r="I206" s="505"/>
      <c r="J206" s="476"/>
      <c r="K206" s="478"/>
    </row>
    <row r="207" spans="1:11" s="479" customFormat="1" ht="15" customHeight="1">
      <c r="A207" s="494" t="s">
        <v>951</v>
      </c>
      <c r="B207" s="495" t="s">
        <v>0</v>
      </c>
      <c r="C207" s="494"/>
      <c r="D207" s="525"/>
      <c r="E207" s="497" t="s">
        <v>952</v>
      </c>
      <c r="F207" s="468" t="s">
        <v>953</v>
      </c>
      <c r="G207" s="469" t="s">
        <v>954</v>
      </c>
      <c r="H207" s="468" t="s">
        <v>955</v>
      </c>
      <c r="I207" s="470" t="s">
        <v>954</v>
      </c>
      <c r="J207" s="476"/>
      <c r="K207" s="478"/>
    </row>
    <row r="208" spans="1:11" s="479" customFormat="1" ht="15" customHeight="1">
      <c r="A208" s="472"/>
      <c r="B208" s="473"/>
      <c r="C208" s="472" t="s">
        <v>953</v>
      </c>
      <c r="D208" s="514" t="s">
        <v>488</v>
      </c>
      <c r="E208" s="475" t="s">
        <v>956</v>
      </c>
      <c r="F208" s="476"/>
      <c r="G208" s="477"/>
      <c r="H208" s="476"/>
      <c r="I208" s="478"/>
      <c r="J208" s="476"/>
      <c r="K208" s="478"/>
    </row>
    <row r="209" spans="1:11" s="479" customFormat="1" ht="15" customHeight="1">
      <c r="A209" s="498"/>
      <c r="B209" s="499"/>
      <c r="C209" s="498" t="s">
        <v>951</v>
      </c>
      <c r="D209" s="514" t="s">
        <v>494</v>
      </c>
      <c r="E209" s="475" t="s">
        <v>957</v>
      </c>
      <c r="F209" s="485"/>
      <c r="G209" s="486"/>
      <c r="H209" s="485"/>
      <c r="I209" s="505"/>
      <c r="J209" s="476"/>
      <c r="K209" s="478"/>
    </row>
    <row r="210" spans="1:11" s="479" customFormat="1" ht="15" customHeight="1">
      <c r="A210" s="507" t="s">
        <v>958</v>
      </c>
      <c r="B210" s="508" t="s">
        <v>0</v>
      </c>
      <c r="C210" s="507" t="s">
        <v>959</v>
      </c>
      <c r="D210" s="509" t="s">
        <v>488</v>
      </c>
      <c r="E210" s="510" t="s">
        <v>960</v>
      </c>
      <c r="F210" s="492" t="s">
        <v>961</v>
      </c>
      <c r="G210" s="493" t="s">
        <v>960</v>
      </c>
      <c r="H210" s="492" t="s">
        <v>962</v>
      </c>
      <c r="I210" s="518" t="s">
        <v>960</v>
      </c>
      <c r="J210" s="476"/>
      <c r="K210" s="478"/>
    </row>
    <row r="211" spans="1:11" s="479" customFormat="1" ht="15" customHeight="1">
      <c r="A211" s="464" t="s">
        <v>963</v>
      </c>
      <c r="B211" s="465" t="s">
        <v>0</v>
      </c>
      <c r="C211" s="464"/>
      <c r="D211" s="466"/>
      <c r="E211" s="467" t="s">
        <v>964</v>
      </c>
      <c r="F211" s="468" t="s">
        <v>965</v>
      </c>
      <c r="G211" s="630" t="s">
        <v>966</v>
      </c>
      <c r="H211" s="468" t="s">
        <v>967</v>
      </c>
      <c r="I211" s="630" t="s">
        <v>968</v>
      </c>
      <c r="J211" s="476"/>
      <c r="K211" s="478"/>
    </row>
    <row r="212" spans="1:11" s="479" customFormat="1" ht="15" customHeight="1">
      <c r="A212" s="472"/>
      <c r="B212" s="473"/>
      <c r="C212" s="472" t="s">
        <v>969</v>
      </c>
      <c r="D212" s="474" t="s">
        <v>970</v>
      </c>
      <c r="E212" s="475" t="s">
        <v>971</v>
      </c>
      <c r="F212" s="476"/>
      <c r="G212" s="632"/>
      <c r="H212" s="476"/>
      <c r="I212" s="632"/>
      <c r="J212" s="476"/>
      <c r="K212" s="478"/>
    </row>
    <row r="213" spans="1:11" s="479" customFormat="1" ht="15" customHeight="1">
      <c r="A213" s="472"/>
      <c r="B213" s="473"/>
      <c r="C213" s="472" t="s">
        <v>965</v>
      </c>
      <c r="D213" s="474" t="s">
        <v>972</v>
      </c>
      <c r="E213" s="475" t="s">
        <v>973</v>
      </c>
      <c r="F213" s="476"/>
      <c r="G213" s="477"/>
      <c r="H213" s="476"/>
      <c r="I213" s="478"/>
      <c r="J213" s="476"/>
      <c r="K213" s="478"/>
    </row>
    <row r="214" spans="1:11" s="479" customFormat="1" ht="15" customHeight="1">
      <c r="A214" s="472"/>
      <c r="B214" s="473"/>
      <c r="C214" s="472" t="s">
        <v>965</v>
      </c>
      <c r="D214" s="474" t="s">
        <v>974</v>
      </c>
      <c r="E214" s="475" t="s">
        <v>975</v>
      </c>
      <c r="F214" s="485"/>
      <c r="G214" s="486"/>
      <c r="H214" s="476"/>
      <c r="I214" s="478"/>
      <c r="J214" s="476"/>
      <c r="K214" s="478"/>
    </row>
    <row r="215" spans="1:11" s="479" customFormat="1" ht="15" customHeight="1">
      <c r="A215" s="507" t="s">
        <v>976</v>
      </c>
      <c r="B215" s="508" t="s">
        <v>977</v>
      </c>
      <c r="C215" s="507" t="s">
        <v>976</v>
      </c>
      <c r="D215" s="509" t="s">
        <v>978</v>
      </c>
      <c r="E215" s="510" t="s">
        <v>979</v>
      </c>
      <c r="F215" s="492" t="s">
        <v>980</v>
      </c>
      <c r="G215" s="493" t="s">
        <v>979</v>
      </c>
      <c r="H215" s="476"/>
      <c r="I215" s="478"/>
      <c r="J215" s="476"/>
      <c r="K215" s="478"/>
    </row>
    <row r="216" spans="1:11" s="479" customFormat="1" ht="15" customHeight="1">
      <c r="A216" s="487" t="s">
        <v>981</v>
      </c>
      <c r="B216" s="488" t="s">
        <v>0</v>
      </c>
      <c r="C216" s="487" t="s">
        <v>981</v>
      </c>
      <c r="D216" s="489" t="s">
        <v>488</v>
      </c>
      <c r="E216" s="480" t="s">
        <v>982</v>
      </c>
      <c r="F216" s="468" t="s">
        <v>983</v>
      </c>
      <c r="G216" s="469" t="s">
        <v>984</v>
      </c>
      <c r="H216" s="476"/>
      <c r="I216" s="478"/>
      <c r="J216" s="476"/>
      <c r="K216" s="478"/>
    </row>
    <row r="217" spans="1:11" s="479" customFormat="1" ht="15" customHeight="1">
      <c r="A217" s="511" t="s">
        <v>981</v>
      </c>
      <c r="B217" s="512" t="s">
        <v>497</v>
      </c>
      <c r="C217" s="511" t="s">
        <v>985</v>
      </c>
      <c r="D217" s="513" t="s">
        <v>499</v>
      </c>
      <c r="E217" s="506" t="s">
        <v>986</v>
      </c>
      <c r="F217" s="485"/>
      <c r="G217" s="486"/>
      <c r="H217" s="476"/>
      <c r="I217" s="478"/>
      <c r="J217" s="476"/>
      <c r="K217" s="478"/>
    </row>
    <row r="218" spans="1:11" s="479" customFormat="1" ht="15" customHeight="1">
      <c r="A218" s="507" t="s">
        <v>987</v>
      </c>
      <c r="B218" s="508" t="s">
        <v>0</v>
      </c>
      <c r="C218" s="507" t="s">
        <v>988</v>
      </c>
      <c r="D218" s="509" t="s">
        <v>488</v>
      </c>
      <c r="E218" s="510" t="s">
        <v>989</v>
      </c>
      <c r="F218" s="492" t="s">
        <v>990</v>
      </c>
      <c r="G218" s="493" t="s">
        <v>989</v>
      </c>
      <c r="H218" s="476"/>
      <c r="I218" s="478"/>
      <c r="J218" s="476"/>
      <c r="K218" s="478"/>
    </row>
    <row r="219" spans="1:11" s="479" customFormat="1" ht="15" customHeight="1">
      <c r="A219" s="494" t="s">
        <v>991</v>
      </c>
      <c r="B219" s="495" t="s">
        <v>0</v>
      </c>
      <c r="C219" s="494" t="s">
        <v>992</v>
      </c>
      <c r="D219" s="496" t="s">
        <v>488</v>
      </c>
      <c r="E219" s="480" t="s">
        <v>993</v>
      </c>
      <c r="F219" s="468" t="s">
        <v>994</v>
      </c>
      <c r="G219" s="469" t="s">
        <v>995</v>
      </c>
      <c r="H219" s="476"/>
      <c r="I219" s="478"/>
      <c r="J219" s="476"/>
      <c r="K219" s="478"/>
    </row>
    <row r="220" spans="1:11" s="479" customFormat="1" ht="15" customHeight="1">
      <c r="A220" s="501" t="s">
        <v>994</v>
      </c>
      <c r="B220" s="502" t="s">
        <v>996</v>
      </c>
      <c r="C220" s="501" t="s">
        <v>997</v>
      </c>
      <c r="D220" s="503" t="s">
        <v>733</v>
      </c>
      <c r="E220" s="504" t="s">
        <v>998</v>
      </c>
      <c r="F220" s="476"/>
      <c r="G220" s="477"/>
      <c r="H220" s="476"/>
      <c r="I220" s="478"/>
      <c r="J220" s="476"/>
      <c r="K220" s="478"/>
    </row>
    <row r="221" spans="1:11" s="479" customFormat="1" ht="15" customHeight="1">
      <c r="A221" s="472" t="s">
        <v>992</v>
      </c>
      <c r="B221" s="473" t="s">
        <v>999</v>
      </c>
      <c r="C221" s="472"/>
      <c r="D221" s="474"/>
      <c r="E221" s="475" t="s">
        <v>995</v>
      </c>
      <c r="F221" s="476"/>
      <c r="G221" s="477"/>
      <c r="H221" s="476"/>
      <c r="I221" s="478"/>
      <c r="J221" s="476"/>
      <c r="K221" s="478"/>
    </row>
    <row r="222" spans="1:11" s="479" customFormat="1" ht="15" customHeight="1">
      <c r="A222" s="472"/>
      <c r="B222" s="473"/>
      <c r="C222" s="472" t="s">
        <v>991</v>
      </c>
      <c r="D222" s="474" t="s">
        <v>528</v>
      </c>
      <c r="E222" s="475" t="s">
        <v>1000</v>
      </c>
      <c r="F222" s="476"/>
      <c r="G222" s="477"/>
      <c r="H222" s="476"/>
      <c r="I222" s="478"/>
      <c r="J222" s="476"/>
      <c r="K222" s="478"/>
    </row>
    <row r="223" spans="1:11" s="479" customFormat="1" ht="15" customHeight="1">
      <c r="A223" s="498"/>
      <c r="B223" s="499"/>
      <c r="C223" s="498" t="s">
        <v>1001</v>
      </c>
      <c r="D223" s="500" t="s">
        <v>530</v>
      </c>
      <c r="E223" s="490" t="s">
        <v>1002</v>
      </c>
      <c r="F223" s="485"/>
      <c r="G223" s="486"/>
      <c r="H223" s="485"/>
      <c r="I223" s="505"/>
      <c r="J223" s="476"/>
      <c r="K223" s="478"/>
    </row>
    <row r="224" spans="1:11" s="479" customFormat="1" ht="15" customHeight="1">
      <c r="A224" s="464" t="s">
        <v>1003</v>
      </c>
      <c r="B224" s="465" t="s">
        <v>0</v>
      </c>
      <c r="C224" s="464"/>
      <c r="D224" s="466"/>
      <c r="E224" s="467" t="s">
        <v>1004</v>
      </c>
      <c r="F224" s="476" t="s">
        <v>1003</v>
      </c>
      <c r="G224" s="477" t="s">
        <v>1004</v>
      </c>
      <c r="H224" s="476" t="s">
        <v>1005</v>
      </c>
      <c r="I224" s="478" t="s">
        <v>1004</v>
      </c>
      <c r="J224" s="468" t="s">
        <v>6</v>
      </c>
      <c r="K224" s="470" t="s">
        <v>23</v>
      </c>
    </row>
    <row r="225" spans="1:11" s="479" customFormat="1" ht="15" customHeight="1">
      <c r="A225" s="472"/>
      <c r="B225" s="473"/>
      <c r="C225" s="472" t="s">
        <v>1003</v>
      </c>
      <c r="D225" s="474" t="s">
        <v>488</v>
      </c>
      <c r="E225" s="475" t="s">
        <v>1006</v>
      </c>
      <c r="F225" s="476"/>
      <c r="G225" s="477"/>
      <c r="H225" s="476"/>
      <c r="I225" s="478"/>
      <c r="J225" s="476"/>
      <c r="K225" s="478"/>
    </row>
    <row r="226" spans="1:11" s="479" customFormat="1" ht="15" customHeight="1">
      <c r="A226" s="472"/>
      <c r="B226" s="473"/>
      <c r="C226" s="472" t="s">
        <v>1003</v>
      </c>
      <c r="D226" s="474" t="s">
        <v>494</v>
      </c>
      <c r="E226" s="475" t="s">
        <v>1007</v>
      </c>
      <c r="F226" s="476"/>
      <c r="G226" s="477"/>
      <c r="H226" s="476"/>
      <c r="I226" s="478"/>
      <c r="J226" s="476"/>
      <c r="K226" s="478"/>
    </row>
    <row r="227" spans="1:11" s="479" customFormat="1" ht="15" customHeight="1">
      <c r="A227" s="472"/>
      <c r="B227" s="473"/>
      <c r="C227" s="472" t="s">
        <v>1003</v>
      </c>
      <c r="D227" s="474" t="s">
        <v>569</v>
      </c>
      <c r="E227" s="475" t="s">
        <v>1008</v>
      </c>
      <c r="F227" s="476"/>
      <c r="G227" s="477"/>
      <c r="H227" s="476"/>
      <c r="I227" s="478"/>
      <c r="J227" s="476"/>
      <c r="K227" s="478"/>
    </row>
    <row r="228" spans="1:11" s="479" customFormat="1" ht="15" customHeight="1">
      <c r="A228" s="472"/>
      <c r="B228" s="473"/>
      <c r="C228" s="472" t="s">
        <v>1003</v>
      </c>
      <c r="D228" s="474" t="s">
        <v>646</v>
      </c>
      <c r="E228" s="475" t="s">
        <v>1009</v>
      </c>
      <c r="F228" s="476"/>
      <c r="G228" s="477"/>
      <c r="H228" s="476"/>
      <c r="I228" s="478"/>
      <c r="J228" s="476"/>
      <c r="K228" s="478"/>
    </row>
    <row r="229" spans="1:11" s="479" customFormat="1" ht="15" customHeight="1">
      <c r="A229" s="472"/>
      <c r="B229" s="473"/>
      <c r="C229" s="472" t="s">
        <v>1003</v>
      </c>
      <c r="D229" s="474" t="s">
        <v>575</v>
      </c>
      <c r="E229" s="475" t="s">
        <v>1010</v>
      </c>
      <c r="F229" s="476"/>
      <c r="G229" s="477"/>
      <c r="H229" s="476"/>
      <c r="I229" s="478"/>
      <c r="J229" s="476"/>
      <c r="K229" s="478"/>
    </row>
    <row r="230" spans="1:11" s="479" customFormat="1" ht="15" customHeight="1">
      <c r="A230" s="472"/>
      <c r="B230" s="473"/>
      <c r="C230" s="472" t="s">
        <v>1003</v>
      </c>
      <c r="D230" s="474" t="s">
        <v>909</v>
      </c>
      <c r="E230" s="475" t="s">
        <v>1011</v>
      </c>
      <c r="F230" s="476"/>
      <c r="G230" s="477"/>
      <c r="H230" s="476"/>
      <c r="I230" s="478"/>
      <c r="J230" s="476"/>
      <c r="K230" s="478"/>
    </row>
    <row r="231" spans="1:11" s="479" customFormat="1" ht="15" customHeight="1">
      <c r="A231" s="472"/>
      <c r="B231" s="473"/>
      <c r="C231" s="472" t="s">
        <v>1003</v>
      </c>
      <c r="D231" s="474" t="s">
        <v>592</v>
      </c>
      <c r="E231" s="475" t="s">
        <v>1012</v>
      </c>
      <c r="F231" s="476"/>
      <c r="G231" s="477"/>
      <c r="H231" s="476"/>
      <c r="I231" s="478"/>
      <c r="J231" s="476"/>
      <c r="K231" s="478"/>
    </row>
    <row r="232" spans="1:11" s="479" customFormat="1" ht="15" customHeight="1">
      <c r="A232" s="472"/>
      <c r="B232" s="473"/>
      <c r="C232" s="472" t="s">
        <v>1003</v>
      </c>
      <c r="D232" s="474" t="s">
        <v>1013</v>
      </c>
      <c r="E232" s="475" t="s">
        <v>1014</v>
      </c>
      <c r="F232" s="476"/>
      <c r="G232" s="477"/>
      <c r="H232" s="476"/>
      <c r="I232" s="478"/>
      <c r="J232" s="476"/>
      <c r="K232" s="478"/>
    </row>
    <row r="233" spans="1:11" s="479" customFormat="1" ht="15" customHeight="1">
      <c r="A233" s="498"/>
      <c r="B233" s="499"/>
      <c r="C233" s="498" t="s">
        <v>1003</v>
      </c>
      <c r="D233" s="500" t="s">
        <v>550</v>
      </c>
      <c r="E233" s="490" t="s">
        <v>1015</v>
      </c>
      <c r="F233" s="476"/>
      <c r="G233" s="477"/>
      <c r="H233" s="476"/>
      <c r="I233" s="478"/>
      <c r="J233" s="476"/>
      <c r="K233" s="478"/>
    </row>
    <row r="234" spans="1:11" s="479" customFormat="1" ht="15" customHeight="1">
      <c r="A234" s="464" t="s">
        <v>1016</v>
      </c>
      <c r="B234" s="465" t="s">
        <v>0</v>
      </c>
      <c r="C234" s="464"/>
      <c r="D234" s="466"/>
      <c r="E234" s="475" t="s">
        <v>1017</v>
      </c>
      <c r="F234" s="468" t="s">
        <v>1016</v>
      </c>
      <c r="G234" s="469" t="s">
        <v>1017</v>
      </c>
      <c r="H234" s="468" t="s">
        <v>1018</v>
      </c>
      <c r="I234" s="470" t="s">
        <v>1017</v>
      </c>
      <c r="J234" s="476"/>
      <c r="K234" s="478"/>
    </row>
    <row r="235" spans="1:11" s="479" customFormat="1" ht="15" customHeight="1">
      <c r="A235" s="472"/>
      <c r="B235" s="473"/>
      <c r="C235" s="472" t="s">
        <v>1016</v>
      </c>
      <c r="D235" s="474" t="s">
        <v>488</v>
      </c>
      <c r="E235" s="475" t="s">
        <v>1019</v>
      </c>
      <c r="F235" s="476"/>
      <c r="G235" s="477"/>
      <c r="H235" s="476"/>
      <c r="I235" s="478"/>
      <c r="J235" s="476"/>
      <c r="K235" s="478"/>
    </row>
    <row r="236" spans="1:11" s="479" customFormat="1" ht="15" customHeight="1">
      <c r="A236" s="487"/>
      <c r="B236" s="488"/>
      <c r="C236" s="487" t="s">
        <v>1016</v>
      </c>
      <c r="D236" s="489" t="s">
        <v>550</v>
      </c>
      <c r="E236" s="480" t="s">
        <v>1020</v>
      </c>
      <c r="F236" s="476"/>
      <c r="G236" s="477"/>
      <c r="H236" s="476"/>
      <c r="I236" s="478"/>
      <c r="J236" s="476"/>
      <c r="K236" s="478"/>
    </row>
    <row r="237" spans="1:11" s="479" customFormat="1" ht="15" customHeight="1">
      <c r="A237" s="498" t="s">
        <v>1016</v>
      </c>
      <c r="B237" s="499" t="s">
        <v>497</v>
      </c>
      <c r="C237" s="498" t="s">
        <v>1016</v>
      </c>
      <c r="D237" s="500" t="s">
        <v>499</v>
      </c>
      <c r="E237" s="506" t="s">
        <v>1021</v>
      </c>
      <c r="F237" s="485"/>
      <c r="G237" s="486"/>
      <c r="H237" s="485"/>
      <c r="I237" s="505"/>
      <c r="J237" s="485"/>
      <c r="K237" s="505"/>
    </row>
    <row r="238" spans="1:11" s="479" customFormat="1" ht="15" customHeight="1">
      <c r="A238" s="464" t="s">
        <v>1022</v>
      </c>
      <c r="B238" s="465" t="s">
        <v>0</v>
      </c>
      <c r="C238" s="464"/>
      <c r="D238" s="466"/>
      <c r="E238" s="467" t="s">
        <v>1023</v>
      </c>
      <c r="F238" s="468" t="s">
        <v>1022</v>
      </c>
      <c r="G238" s="469" t="s">
        <v>1023</v>
      </c>
      <c r="H238" s="468" t="s">
        <v>1024</v>
      </c>
      <c r="I238" s="470" t="s">
        <v>1023</v>
      </c>
      <c r="J238" s="468" t="s">
        <v>7</v>
      </c>
      <c r="K238" s="470" t="s">
        <v>1025</v>
      </c>
    </row>
    <row r="239" spans="1:11" s="479" customFormat="1" ht="15" customHeight="1">
      <c r="A239" s="472"/>
      <c r="B239" s="473"/>
      <c r="C239" s="472" t="s">
        <v>1022</v>
      </c>
      <c r="D239" s="474" t="s">
        <v>488</v>
      </c>
      <c r="E239" s="475" t="s">
        <v>1026</v>
      </c>
      <c r="F239" s="476"/>
      <c r="G239" s="477"/>
      <c r="H239" s="476"/>
      <c r="I239" s="478"/>
      <c r="J239" s="476"/>
      <c r="K239" s="478"/>
    </row>
    <row r="240" spans="1:11" s="479" customFormat="1" ht="15" customHeight="1">
      <c r="A240" s="472"/>
      <c r="B240" s="473"/>
      <c r="C240" s="472" t="s">
        <v>1022</v>
      </c>
      <c r="D240" s="474" t="s">
        <v>494</v>
      </c>
      <c r="E240" s="475" t="s">
        <v>1027</v>
      </c>
      <c r="F240" s="476"/>
      <c r="G240" s="477"/>
      <c r="H240" s="476"/>
      <c r="I240" s="478"/>
      <c r="J240" s="476"/>
      <c r="K240" s="478"/>
    </row>
    <row r="241" spans="1:11" s="479" customFormat="1" ht="15" customHeight="1">
      <c r="A241" s="472"/>
      <c r="B241" s="473"/>
      <c r="C241" s="472" t="s">
        <v>1022</v>
      </c>
      <c r="D241" s="474" t="s">
        <v>569</v>
      </c>
      <c r="E241" s="475" t="s">
        <v>1028</v>
      </c>
      <c r="F241" s="476"/>
      <c r="G241" s="477"/>
      <c r="H241" s="476"/>
      <c r="I241" s="478"/>
      <c r="J241" s="476"/>
      <c r="K241" s="478"/>
    </row>
    <row r="242" spans="1:11" s="479" customFormat="1" ht="15" customHeight="1">
      <c r="A242" s="472"/>
      <c r="B242" s="473"/>
      <c r="C242" s="472" t="s">
        <v>1022</v>
      </c>
      <c r="D242" s="474" t="s">
        <v>646</v>
      </c>
      <c r="E242" s="475" t="s">
        <v>1029</v>
      </c>
      <c r="F242" s="476"/>
      <c r="G242" s="477"/>
      <c r="H242" s="476"/>
      <c r="I242" s="478"/>
      <c r="J242" s="476"/>
      <c r="K242" s="478"/>
    </row>
    <row r="243" spans="1:11" s="479" customFormat="1" ht="15" customHeight="1">
      <c r="A243" s="472"/>
      <c r="B243" s="473"/>
      <c r="C243" s="472" t="s">
        <v>1022</v>
      </c>
      <c r="D243" s="474" t="s">
        <v>575</v>
      </c>
      <c r="E243" s="475" t="s">
        <v>1030</v>
      </c>
      <c r="F243" s="476"/>
      <c r="G243" s="477"/>
      <c r="H243" s="476"/>
      <c r="I243" s="478"/>
      <c r="J243" s="476"/>
      <c r="K243" s="478"/>
    </row>
    <row r="244" spans="1:11" s="479" customFormat="1" ht="15" customHeight="1">
      <c r="A244" s="472"/>
      <c r="B244" s="473"/>
      <c r="C244" s="472" t="s">
        <v>1022</v>
      </c>
      <c r="D244" s="474" t="s">
        <v>909</v>
      </c>
      <c r="E244" s="475" t="s">
        <v>1031</v>
      </c>
      <c r="F244" s="476"/>
      <c r="G244" s="477"/>
      <c r="H244" s="476"/>
      <c r="I244" s="478"/>
      <c r="J244" s="476"/>
      <c r="K244" s="478"/>
    </row>
    <row r="245" spans="1:11" s="479" customFormat="1" ht="15" customHeight="1">
      <c r="A245" s="472"/>
      <c r="B245" s="473"/>
      <c r="C245" s="472" t="s">
        <v>1022</v>
      </c>
      <c r="D245" s="474" t="s">
        <v>592</v>
      </c>
      <c r="E245" s="475" t="s">
        <v>1032</v>
      </c>
      <c r="F245" s="476"/>
      <c r="G245" s="477"/>
      <c r="H245" s="476"/>
      <c r="I245" s="478"/>
      <c r="J245" s="476"/>
      <c r="K245" s="478"/>
    </row>
    <row r="246" spans="1:11" s="479" customFormat="1" ht="15" customHeight="1">
      <c r="A246" s="498"/>
      <c r="B246" s="499"/>
      <c r="C246" s="498" t="s">
        <v>1022</v>
      </c>
      <c r="D246" s="500" t="s">
        <v>550</v>
      </c>
      <c r="E246" s="490" t="s">
        <v>1033</v>
      </c>
      <c r="F246" s="485"/>
      <c r="G246" s="486"/>
      <c r="H246" s="485"/>
      <c r="I246" s="505"/>
      <c r="J246" s="476"/>
      <c r="K246" s="478"/>
    </row>
    <row r="247" spans="1:11" s="479" customFormat="1" ht="15" customHeight="1">
      <c r="A247" s="507" t="s">
        <v>1034</v>
      </c>
      <c r="B247" s="508" t="s">
        <v>0</v>
      </c>
      <c r="C247" s="507" t="s">
        <v>1034</v>
      </c>
      <c r="D247" s="509" t="s">
        <v>488</v>
      </c>
      <c r="E247" s="510" t="s">
        <v>1035</v>
      </c>
      <c r="F247" s="468" t="s">
        <v>1036</v>
      </c>
      <c r="G247" s="469" t="s">
        <v>1035</v>
      </c>
      <c r="H247" s="468" t="s">
        <v>1037</v>
      </c>
      <c r="I247" s="470" t="s">
        <v>1038</v>
      </c>
      <c r="J247" s="476"/>
      <c r="K247" s="478"/>
    </row>
    <row r="248" spans="1:11" s="479" customFormat="1" ht="15" customHeight="1">
      <c r="A248" s="472" t="s">
        <v>1039</v>
      </c>
      <c r="B248" s="473" t="s">
        <v>526</v>
      </c>
      <c r="C248" s="472"/>
      <c r="D248" s="474"/>
      <c r="E248" s="475" t="s">
        <v>1040</v>
      </c>
      <c r="F248" s="468" t="s">
        <v>1041</v>
      </c>
      <c r="G248" s="469" t="s">
        <v>1040</v>
      </c>
      <c r="H248" s="476"/>
      <c r="I248" s="478"/>
      <c r="J248" s="476"/>
      <c r="K248" s="478"/>
    </row>
    <row r="249" spans="1:11" s="479" customFormat="1" ht="15" customHeight="1">
      <c r="A249" s="472"/>
      <c r="B249" s="473"/>
      <c r="C249" s="472" t="s">
        <v>1042</v>
      </c>
      <c r="D249" s="474" t="s">
        <v>1043</v>
      </c>
      <c r="E249" s="475" t="s">
        <v>1044</v>
      </c>
      <c r="F249" s="476"/>
      <c r="G249" s="477"/>
      <c r="H249" s="476"/>
      <c r="I249" s="478"/>
      <c r="J249" s="476"/>
      <c r="K249" s="478"/>
    </row>
    <row r="250" spans="1:11" s="479" customFormat="1" ht="15" customHeight="1">
      <c r="A250" s="498"/>
      <c r="B250" s="499"/>
      <c r="C250" s="498" t="s">
        <v>1042</v>
      </c>
      <c r="D250" s="500" t="s">
        <v>1045</v>
      </c>
      <c r="E250" s="490" t="s">
        <v>1046</v>
      </c>
      <c r="F250" s="485"/>
      <c r="G250" s="486"/>
      <c r="H250" s="485"/>
      <c r="I250" s="505"/>
      <c r="J250" s="476"/>
      <c r="K250" s="478"/>
    </row>
    <row r="251" spans="1:11" s="479" customFormat="1" ht="15" customHeight="1">
      <c r="A251" s="507" t="s">
        <v>1047</v>
      </c>
      <c r="B251" s="508" t="s">
        <v>0</v>
      </c>
      <c r="C251" s="507" t="s">
        <v>1048</v>
      </c>
      <c r="D251" s="509" t="s">
        <v>488</v>
      </c>
      <c r="E251" s="510" t="s">
        <v>1049</v>
      </c>
      <c r="F251" s="492" t="s">
        <v>1050</v>
      </c>
      <c r="G251" s="493" t="s">
        <v>1049</v>
      </c>
      <c r="H251" s="468" t="s">
        <v>1051</v>
      </c>
      <c r="I251" s="470" t="s">
        <v>1052</v>
      </c>
      <c r="J251" s="526" t="s">
        <v>861</v>
      </c>
      <c r="K251" s="630" t="s">
        <v>1053</v>
      </c>
    </row>
    <row r="252" spans="1:11" s="479" customFormat="1" ht="15" customHeight="1">
      <c r="A252" s="464" t="s">
        <v>1054</v>
      </c>
      <c r="B252" s="465" t="s">
        <v>1055</v>
      </c>
      <c r="C252" s="464"/>
      <c r="D252" s="466"/>
      <c r="E252" s="467" t="s">
        <v>1056</v>
      </c>
      <c r="F252" s="468" t="s">
        <v>1057</v>
      </c>
      <c r="G252" s="633" t="s">
        <v>1058</v>
      </c>
      <c r="H252" s="476"/>
      <c r="I252" s="478"/>
      <c r="J252" s="476"/>
      <c r="K252" s="632"/>
    </row>
    <row r="253" spans="1:11" s="479" customFormat="1" ht="15" customHeight="1">
      <c r="A253" s="472"/>
      <c r="B253" s="473"/>
      <c r="C253" s="472" t="s">
        <v>1057</v>
      </c>
      <c r="D253" s="474" t="s">
        <v>488</v>
      </c>
      <c r="E253" s="475" t="s">
        <v>1059</v>
      </c>
      <c r="F253" s="476"/>
      <c r="G253" s="636"/>
      <c r="H253" s="476"/>
      <c r="I253" s="478"/>
      <c r="J253" s="476"/>
      <c r="K253" s="478"/>
    </row>
    <row r="254" spans="1:11" s="479" customFormat="1" ht="15" customHeight="1">
      <c r="A254" s="498"/>
      <c r="B254" s="499"/>
      <c r="C254" s="498" t="s">
        <v>1057</v>
      </c>
      <c r="D254" s="500" t="s">
        <v>1060</v>
      </c>
      <c r="E254" s="490" t="s">
        <v>1061</v>
      </c>
      <c r="F254" s="485"/>
      <c r="G254" s="486"/>
      <c r="H254" s="485"/>
      <c r="I254" s="505"/>
      <c r="J254" s="476"/>
      <c r="K254" s="478"/>
    </row>
    <row r="255" spans="1:11" s="479" customFormat="1" ht="15" customHeight="1">
      <c r="A255" s="464" t="s">
        <v>1062</v>
      </c>
      <c r="B255" s="465" t="s">
        <v>0</v>
      </c>
      <c r="C255" s="464"/>
      <c r="D255" s="466"/>
      <c r="E255" s="467" t="s">
        <v>1063</v>
      </c>
      <c r="F255" s="468" t="s">
        <v>1062</v>
      </c>
      <c r="G255" s="469" t="s">
        <v>1064</v>
      </c>
      <c r="H255" s="476" t="s">
        <v>1065</v>
      </c>
      <c r="I255" s="478" t="s">
        <v>1064</v>
      </c>
      <c r="J255" s="468" t="s">
        <v>8</v>
      </c>
      <c r="K255" s="470" t="s">
        <v>24</v>
      </c>
    </row>
    <row r="256" spans="1:11" s="479" customFormat="1" ht="15" customHeight="1">
      <c r="A256" s="472"/>
      <c r="B256" s="473"/>
      <c r="C256" s="472" t="s">
        <v>1062</v>
      </c>
      <c r="D256" s="474" t="s">
        <v>488</v>
      </c>
      <c r="E256" s="475" t="s">
        <v>1066</v>
      </c>
      <c r="F256" s="476"/>
      <c r="G256" s="477"/>
      <c r="H256" s="476"/>
      <c r="I256" s="478"/>
      <c r="J256" s="476"/>
      <c r="K256" s="478"/>
    </row>
    <row r="257" spans="1:11" s="479" customFormat="1" ht="15" customHeight="1">
      <c r="A257" s="472"/>
      <c r="B257" s="473"/>
      <c r="C257" s="472" t="s">
        <v>1062</v>
      </c>
      <c r="D257" s="474" t="s">
        <v>494</v>
      </c>
      <c r="E257" s="480" t="s">
        <v>1067</v>
      </c>
      <c r="F257" s="476"/>
      <c r="G257" s="477"/>
      <c r="H257" s="476"/>
      <c r="I257" s="478"/>
      <c r="J257" s="476"/>
      <c r="K257" s="478"/>
    </row>
    <row r="258" spans="1:11" s="479" customFormat="1" ht="15" customHeight="1">
      <c r="A258" s="501" t="s">
        <v>1068</v>
      </c>
      <c r="B258" s="502" t="s">
        <v>932</v>
      </c>
      <c r="C258" s="501" t="s">
        <v>1069</v>
      </c>
      <c r="D258" s="527" t="s">
        <v>1070</v>
      </c>
      <c r="E258" s="504" t="s">
        <v>1071</v>
      </c>
      <c r="F258" s="476"/>
      <c r="G258" s="477"/>
      <c r="H258" s="476"/>
      <c r="I258" s="478"/>
      <c r="J258" s="476"/>
      <c r="K258" s="478"/>
    </row>
    <row r="259" spans="1:11" s="479" customFormat="1" ht="15" customHeight="1">
      <c r="A259" s="472" t="s">
        <v>1072</v>
      </c>
      <c r="B259" s="473" t="s">
        <v>526</v>
      </c>
      <c r="C259" s="472"/>
      <c r="D259" s="474"/>
      <c r="E259" s="484" t="s">
        <v>1073</v>
      </c>
      <c r="F259" s="476"/>
      <c r="G259" s="477"/>
      <c r="H259" s="476"/>
      <c r="I259" s="478"/>
      <c r="J259" s="476"/>
      <c r="K259" s="478"/>
    </row>
    <row r="260" spans="1:11" s="479" customFormat="1" ht="15" customHeight="1">
      <c r="A260" s="472"/>
      <c r="B260" s="473"/>
      <c r="C260" s="472" t="s">
        <v>1069</v>
      </c>
      <c r="D260" s="474" t="s">
        <v>528</v>
      </c>
      <c r="E260" s="475" t="s">
        <v>1074</v>
      </c>
      <c r="F260" s="476"/>
      <c r="G260" s="477"/>
      <c r="H260" s="476"/>
      <c r="I260" s="478"/>
      <c r="J260" s="476"/>
      <c r="K260" s="478"/>
    </row>
    <row r="261" spans="1:11" s="479" customFormat="1" ht="15" customHeight="1">
      <c r="A261" s="498"/>
      <c r="B261" s="499"/>
      <c r="C261" s="498" t="s">
        <v>1075</v>
      </c>
      <c r="D261" s="500" t="s">
        <v>530</v>
      </c>
      <c r="E261" s="490" t="s">
        <v>1076</v>
      </c>
      <c r="F261" s="485"/>
      <c r="G261" s="486"/>
      <c r="H261" s="476"/>
      <c r="I261" s="478"/>
      <c r="J261" s="476"/>
      <c r="K261" s="478"/>
    </row>
    <row r="262" spans="1:11" s="479" customFormat="1" ht="15" customHeight="1">
      <c r="A262" s="464" t="s">
        <v>1077</v>
      </c>
      <c r="B262" s="465" t="s">
        <v>0</v>
      </c>
      <c r="C262" s="464" t="s">
        <v>1077</v>
      </c>
      <c r="D262" s="466" t="s">
        <v>488</v>
      </c>
      <c r="E262" s="497" t="s">
        <v>1078</v>
      </c>
      <c r="F262" s="468" t="s">
        <v>1077</v>
      </c>
      <c r="G262" s="469" t="s">
        <v>1079</v>
      </c>
      <c r="H262" s="468" t="s">
        <v>1080</v>
      </c>
      <c r="I262" s="470" t="s">
        <v>1079</v>
      </c>
      <c r="J262" s="476"/>
      <c r="K262" s="478"/>
    </row>
    <row r="263" spans="1:11" s="479" customFormat="1" ht="15" customHeight="1">
      <c r="A263" s="501" t="s">
        <v>1081</v>
      </c>
      <c r="B263" s="502" t="s">
        <v>1082</v>
      </c>
      <c r="C263" s="501" t="s">
        <v>1081</v>
      </c>
      <c r="D263" s="527" t="s">
        <v>1083</v>
      </c>
      <c r="E263" s="504" t="s">
        <v>1084</v>
      </c>
      <c r="F263" s="476"/>
      <c r="G263" s="477"/>
      <c r="H263" s="476"/>
      <c r="I263" s="478"/>
      <c r="J263" s="476"/>
      <c r="K263" s="478"/>
    </row>
    <row r="264" spans="1:11" s="479" customFormat="1" ht="15" customHeight="1">
      <c r="A264" s="498" t="s">
        <v>1085</v>
      </c>
      <c r="B264" s="499" t="s">
        <v>1086</v>
      </c>
      <c r="C264" s="498" t="s">
        <v>1087</v>
      </c>
      <c r="D264" s="500" t="s">
        <v>1088</v>
      </c>
      <c r="E264" s="506" t="s">
        <v>1089</v>
      </c>
      <c r="F264" s="485"/>
      <c r="G264" s="486"/>
      <c r="H264" s="485"/>
      <c r="I264" s="505"/>
      <c r="J264" s="476"/>
      <c r="K264" s="478"/>
    </row>
    <row r="265" spans="1:11" s="479" customFormat="1" ht="15" customHeight="1">
      <c r="A265" s="464" t="s">
        <v>1090</v>
      </c>
      <c r="B265" s="465" t="s">
        <v>0</v>
      </c>
      <c r="C265" s="464"/>
      <c r="D265" s="466"/>
      <c r="E265" s="467" t="s">
        <v>1091</v>
      </c>
      <c r="F265" s="468" t="s">
        <v>1090</v>
      </c>
      <c r="G265" s="469" t="s">
        <v>1091</v>
      </c>
      <c r="H265" s="468" t="s">
        <v>1092</v>
      </c>
      <c r="I265" s="470" t="s">
        <v>1091</v>
      </c>
      <c r="J265" s="476"/>
      <c r="K265" s="478"/>
    </row>
    <row r="266" spans="1:11" s="479" customFormat="1" ht="15" customHeight="1">
      <c r="A266" s="472"/>
      <c r="B266" s="473"/>
      <c r="C266" s="472" t="s">
        <v>1090</v>
      </c>
      <c r="D266" s="474" t="s">
        <v>488</v>
      </c>
      <c r="E266" s="475" t="s">
        <v>1093</v>
      </c>
      <c r="F266" s="476"/>
      <c r="G266" s="477"/>
      <c r="H266" s="476"/>
      <c r="I266" s="478"/>
      <c r="J266" s="476"/>
      <c r="K266" s="478"/>
    </row>
    <row r="267" spans="1:11" s="479" customFormat="1" ht="15" customHeight="1">
      <c r="A267" s="472"/>
      <c r="B267" s="473"/>
      <c r="C267" s="472" t="s">
        <v>1090</v>
      </c>
      <c r="D267" s="474" t="s">
        <v>494</v>
      </c>
      <c r="E267" s="475" t="s">
        <v>1094</v>
      </c>
      <c r="F267" s="476"/>
      <c r="G267" s="477"/>
      <c r="H267" s="476"/>
      <c r="I267" s="478"/>
      <c r="J267" s="476"/>
      <c r="K267" s="478"/>
    </row>
    <row r="268" spans="1:11" s="479" customFormat="1" ht="15" customHeight="1">
      <c r="A268" s="498"/>
      <c r="B268" s="499"/>
      <c r="C268" s="498" t="s">
        <v>1090</v>
      </c>
      <c r="D268" s="500" t="s">
        <v>569</v>
      </c>
      <c r="E268" s="490" t="s">
        <v>1095</v>
      </c>
      <c r="F268" s="485"/>
      <c r="G268" s="486"/>
      <c r="H268" s="485"/>
      <c r="I268" s="505"/>
      <c r="J268" s="476"/>
      <c r="K268" s="478"/>
    </row>
    <row r="269" spans="1:11" s="479" customFormat="1" ht="15" customHeight="1">
      <c r="A269" s="494" t="s">
        <v>1096</v>
      </c>
      <c r="B269" s="495" t="s">
        <v>0</v>
      </c>
      <c r="C269" s="494" t="s">
        <v>1097</v>
      </c>
      <c r="D269" s="496" t="s">
        <v>488</v>
      </c>
      <c r="E269" s="497" t="s">
        <v>1098</v>
      </c>
      <c r="F269" s="468" t="s">
        <v>1099</v>
      </c>
      <c r="G269" s="469" t="s">
        <v>1100</v>
      </c>
      <c r="H269" s="468" t="s">
        <v>1101</v>
      </c>
      <c r="I269" s="470" t="s">
        <v>1102</v>
      </c>
      <c r="J269" s="476"/>
      <c r="K269" s="478"/>
    </row>
    <row r="270" spans="1:11" s="479" customFormat="1" ht="15" customHeight="1">
      <c r="A270" s="511" t="s">
        <v>1103</v>
      </c>
      <c r="B270" s="512" t="s">
        <v>775</v>
      </c>
      <c r="C270" s="511" t="s">
        <v>1104</v>
      </c>
      <c r="D270" s="513" t="s">
        <v>1105</v>
      </c>
      <c r="E270" s="506" t="s">
        <v>1106</v>
      </c>
      <c r="F270" s="485"/>
      <c r="G270" s="486"/>
      <c r="H270" s="476"/>
      <c r="I270" s="478"/>
      <c r="J270" s="476"/>
      <c r="K270" s="478"/>
    </row>
    <row r="271" spans="1:11" s="479" customFormat="1" ht="15" customHeight="1">
      <c r="A271" s="487" t="s">
        <v>1107</v>
      </c>
      <c r="B271" s="488" t="s">
        <v>1108</v>
      </c>
      <c r="C271" s="487" t="s">
        <v>1107</v>
      </c>
      <c r="D271" s="489" t="s">
        <v>1109</v>
      </c>
      <c r="E271" s="480" t="s">
        <v>1110</v>
      </c>
      <c r="F271" s="468" t="s">
        <v>1107</v>
      </c>
      <c r="G271" s="469" t="s">
        <v>1102</v>
      </c>
      <c r="H271" s="476"/>
      <c r="I271" s="478"/>
      <c r="J271" s="476"/>
      <c r="K271" s="478"/>
    </row>
    <row r="272" spans="1:11" s="479" customFormat="1" ht="15" customHeight="1">
      <c r="A272" s="501" t="s">
        <v>1107</v>
      </c>
      <c r="B272" s="502" t="s">
        <v>1111</v>
      </c>
      <c r="C272" s="501" t="s">
        <v>1107</v>
      </c>
      <c r="D272" s="503" t="s">
        <v>1083</v>
      </c>
      <c r="E272" s="504" t="s">
        <v>1112</v>
      </c>
      <c r="F272" s="476"/>
      <c r="G272" s="477"/>
      <c r="H272" s="476"/>
      <c r="I272" s="478"/>
      <c r="J272" s="476"/>
      <c r="K272" s="478"/>
    </row>
    <row r="273" spans="1:11" s="479" customFormat="1" ht="15" customHeight="1">
      <c r="A273" s="498" t="s">
        <v>1107</v>
      </c>
      <c r="B273" s="499" t="s">
        <v>526</v>
      </c>
      <c r="C273" s="498" t="s">
        <v>1107</v>
      </c>
      <c r="D273" s="500" t="s">
        <v>530</v>
      </c>
      <c r="E273" s="484" t="s">
        <v>1102</v>
      </c>
      <c r="F273" s="485"/>
      <c r="G273" s="486"/>
      <c r="H273" s="485"/>
      <c r="I273" s="505"/>
      <c r="J273" s="485"/>
      <c r="K273" s="505"/>
    </row>
    <row r="274" spans="1:11" s="479" customFormat="1" ht="15" customHeight="1">
      <c r="A274" s="494" t="s">
        <v>1113</v>
      </c>
      <c r="B274" s="495" t="s">
        <v>0</v>
      </c>
      <c r="C274" s="494" t="s">
        <v>1113</v>
      </c>
      <c r="D274" s="496" t="s">
        <v>488</v>
      </c>
      <c r="E274" s="497" t="s">
        <v>1114</v>
      </c>
      <c r="F274" s="468" t="s">
        <v>1113</v>
      </c>
      <c r="G274" s="469" t="s">
        <v>1115</v>
      </c>
      <c r="H274" s="468" t="s">
        <v>1116</v>
      </c>
      <c r="I274" s="470" t="s">
        <v>1115</v>
      </c>
      <c r="J274" s="468" t="s">
        <v>9</v>
      </c>
      <c r="K274" s="470" t="s">
        <v>25</v>
      </c>
    </row>
    <row r="275" spans="1:11" s="479" customFormat="1" ht="15" customHeight="1">
      <c r="A275" s="501" t="s">
        <v>1113</v>
      </c>
      <c r="B275" s="502" t="s">
        <v>497</v>
      </c>
      <c r="C275" s="501" t="s">
        <v>1113</v>
      </c>
      <c r="D275" s="503" t="s">
        <v>499</v>
      </c>
      <c r="E275" s="504" t="s">
        <v>1117</v>
      </c>
      <c r="F275" s="476"/>
      <c r="G275" s="477"/>
      <c r="H275" s="476"/>
      <c r="I275" s="478"/>
      <c r="J275" s="476"/>
      <c r="K275" s="478"/>
    </row>
    <row r="276" spans="1:11" s="479" customFormat="1" ht="15" customHeight="1">
      <c r="A276" s="501" t="s">
        <v>1113</v>
      </c>
      <c r="B276" s="502" t="s">
        <v>536</v>
      </c>
      <c r="C276" s="501" t="s">
        <v>1113</v>
      </c>
      <c r="D276" s="503" t="s">
        <v>537</v>
      </c>
      <c r="E276" s="504" t="s">
        <v>1118</v>
      </c>
      <c r="F276" s="476"/>
      <c r="G276" s="477"/>
      <c r="H276" s="476"/>
      <c r="I276" s="478"/>
      <c r="J276" s="476"/>
      <c r="K276" s="478"/>
    </row>
    <row r="277" spans="1:11" s="479" customFormat="1" ht="15" customHeight="1">
      <c r="A277" s="498" t="s">
        <v>1113</v>
      </c>
      <c r="B277" s="499" t="s">
        <v>668</v>
      </c>
      <c r="C277" s="498" t="s">
        <v>1113</v>
      </c>
      <c r="D277" s="500" t="s">
        <v>669</v>
      </c>
      <c r="E277" s="506" t="s">
        <v>1119</v>
      </c>
      <c r="F277" s="476"/>
      <c r="G277" s="477"/>
      <c r="H277" s="476"/>
      <c r="I277" s="478"/>
      <c r="J277" s="476"/>
      <c r="K277" s="478"/>
    </row>
    <row r="278" spans="1:11" s="479" customFormat="1" ht="15" customHeight="1">
      <c r="A278" s="507"/>
      <c r="B278" s="508"/>
      <c r="C278" s="507" t="s">
        <v>1120</v>
      </c>
      <c r="D278" s="509" t="s">
        <v>1121</v>
      </c>
      <c r="E278" s="510" t="s">
        <v>1122</v>
      </c>
      <c r="F278" s="528" t="s">
        <v>1123</v>
      </c>
      <c r="G278" s="493" t="s">
        <v>1124</v>
      </c>
      <c r="H278" s="485"/>
      <c r="I278" s="505"/>
      <c r="J278" s="476"/>
      <c r="K278" s="478"/>
    </row>
    <row r="279" spans="1:11" s="479" customFormat="1" ht="15" customHeight="1">
      <c r="A279" s="464" t="s">
        <v>1125</v>
      </c>
      <c r="B279" s="465" t="s">
        <v>0</v>
      </c>
      <c r="C279" s="464"/>
      <c r="D279" s="466"/>
      <c r="E279" s="467" t="s">
        <v>1126</v>
      </c>
      <c r="F279" s="468" t="s">
        <v>1125</v>
      </c>
      <c r="G279" s="469" t="s">
        <v>1126</v>
      </c>
      <c r="H279" s="476" t="s">
        <v>1127</v>
      </c>
      <c r="I279" s="478" t="s">
        <v>1128</v>
      </c>
      <c r="J279" s="476"/>
      <c r="K279" s="478"/>
    </row>
    <row r="280" spans="1:11" s="479" customFormat="1" ht="15" customHeight="1">
      <c r="A280" s="472"/>
      <c r="B280" s="473"/>
      <c r="C280" s="472" t="s">
        <v>1125</v>
      </c>
      <c r="D280" s="474" t="s">
        <v>488</v>
      </c>
      <c r="E280" s="475" t="s">
        <v>1129</v>
      </c>
      <c r="F280" s="476"/>
      <c r="G280" s="477"/>
      <c r="H280" s="476"/>
      <c r="I280" s="478"/>
      <c r="J280" s="476"/>
      <c r="K280" s="478"/>
    </row>
    <row r="281" spans="1:11" s="479" customFormat="1" ht="15" customHeight="1">
      <c r="A281" s="472"/>
      <c r="B281" s="473"/>
      <c r="C281" s="472" t="s">
        <v>1125</v>
      </c>
      <c r="D281" s="474" t="s">
        <v>494</v>
      </c>
      <c r="E281" s="475" t="s">
        <v>1130</v>
      </c>
      <c r="F281" s="476"/>
      <c r="G281" s="477"/>
      <c r="H281" s="476"/>
      <c r="I281" s="478"/>
      <c r="J281" s="476"/>
      <c r="K281" s="478"/>
    </row>
    <row r="282" spans="1:11" s="479" customFormat="1" ht="15" customHeight="1">
      <c r="A282" s="472"/>
      <c r="B282" s="473"/>
      <c r="C282" s="472" t="s">
        <v>1125</v>
      </c>
      <c r="D282" s="474" t="s">
        <v>569</v>
      </c>
      <c r="E282" s="475" t="s">
        <v>1131</v>
      </c>
      <c r="F282" s="476"/>
      <c r="G282" s="477"/>
      <c r="H282" s="476"/>
      <c r="I282" s="478"/>
      <c r="J282" s="476"/>
      <c r="K282" s="478"/>
    </row>
    <row r="283" spans="1:11" s="479" customFormat="1" ht="15" customHeight="1">
      <c r="A283" s="472"/>
      <c r="B283" s="473"/>
      <c r="C283" s="472" t="s">
        <v>1125</v>
      </c>
      <c r="D283" s="474" t="s">
        <v>646</v>
      </c>
      <c r="E283" s="475" t="s">
        <v>1132</v>
      </c>
      <c r="F283" s="476"/>
      <c r="G283" s="477"/>
      <c r="H283" s="476"/>
      <c r="I283" s="478"/>
      <c r="J283" s="476"/>
      <c r="K283" s="478"/>
    </row>
    <row r="284" spans="1:11" s="479" customFormat="1" ht="15" customHeight="1">
      <c r="A284" s="472"/>
      <c r="B284" s="473"/>
      <c r="C284" s="472" t="s">
        <v>1125</v>
      </c>
      <c r="D284" s="474" t="s">
        <v>575</v>
      </c>
      <c r="E284" s="475" t="s">
        <v>1133</v>
      </c>
      <c r="F284" s="476"/>
      <c r="G284" s="477"/>
      <c r="H284" s="476"/>
      <c r="I284" s="478"/>
      <c r="J284" s="476"/>
      <c r="K284" s="478"/>
    </row>
    <row r="285" spans="1:11" s="479" customFormat="1" ht="15" customHeight="1">
      <c r="A285" s="498"/>
      <c r="B285" s="499"/>
      <c r="C285" s="498" t="s">
        <v>1125</v>
      </c>
      <c r="D285" s="500" t="s">
        <v>909</v>
      </c>
      <c r="E285" s="490" t="s">
        <v>1134</v>
      </c>
      <c r="F285" s="485"/>
      <c r="G285" s="486"/>
      <c r="H285" s="476"/>
      <c r="I285" s="478"/>
      <c r="J285" s="476"/>
      <c r="K285" s="478"/>
    </row>
    <row r="286" spans="1:11" s="479" customFormat="1" ht="15" customHeight="1">
      <c r="A286" s="464" t="s">
        <v>1135</v>
      </c>
      <c r="B286" s="465" t="s">
        <v>0</v>
      </c>
      <c r="C286" s="464"/>
      <c r="D286" s="466"/>
      <c r="E286" s="467" t="s">
        <v>1136</v>
      </c>
      <c r="F286" s="468" t="s">
        <v>1135</v>
      </c>
      <c r="G286" s="469" t="s">
        <v>1136</v>
      </c>
      <c r="H286" s="476"/>
      <c r="I286" s="478"/>
      <c r="J286" s="476"/>
      <c r="K286" s="478"/>
    </row>
    <row r="287" spans="1:11" s="479" customFormat="1" ht="15" customHeight="1">
      <c r="A287" s="472"/>
      <c r="B287" s="473"/>
      <c r="C287" s="472" t="s">
        <v>1135</v>
      </c>
      <c r="D287" s="474" t="s">
        <v>488</v>
      </c>
      <c r="E287" s="475" t="s">
        <v>1137</v>
      </c>
      <c r="F287" s="476"/>
      <c r="G287" s="477"/>
      <c r="H287" s="476"/>
      <c r="I287" s="478"/>
      <c r="J287" s="476"/>
      <c r="K287" s="478"/>
    </row>
    <row r="288" spans="1:11" s="479" customFormat="1" ht="15" customHeight="1">
      <c r="A288" s="498"/>
      <c r="B288" s="499"/>
      <c r="C288" s="498" t="s">
        <v>1135</v>
      </c>
      <c r="D288" s="500" t="s">
        <v>494</v>
      </c>
      <c r="E288" s="490" t="s">
        <v>1138</v>
      </c>
      <c r="F288" s="485"/>
      <c r="G288" s="486"/>
      <c r="H288" s="476"/>
      <c r="I288" s="478"/>
      <c r="J288" s="476"/>
      <c r="K288" s="478"/>
    </row>
    <row r="289" spans="1:11" s="479" customFormat="1" ht="15" customHeight="1">
      <c r="A289" s="464" t="s">
        <v>1139</v>
      </c>
      <c r="B289" s="465" t="s">
        <v>0</v>
      </c>
      <c r="C289" s="464"/>
      <c r="D289" s="466"/>
      <c r="E289" s="467" t="s">
        <v>1140</v>
      </c>
      <c r="F289" s="468" t="s">
        <v>1139</v>
      </c>
      <c r="G289" s="469" t="s">
        <v>1141</v>
      </c>
      <c r="H289" s="476"/>
      <c r="I289" s="478"/>
      <c r="J289" s="476"/>
      <c r="K289" s="478"/>
    </row>
    <row r="290" spans="1:11" s="479" customFormat="1" ht="15" customHeight="1">
      <c r="A290" s="472"/>
      <c r="B290" s="473"/>
      <c r="C290" s="472" t="s">
        <v>1139</v>
      </c>
      <c r="D290" s="474" t="s">
        <v>488</v>
      </c>
      <c r="E290" s="475" t="s">
        <v>1142</v>
      </c>
      <c r="F290" s="476"/>
      <c r="G290" s="477"/>
      <c r="H290" s="476"/>
      <c r="I290" s="478"/>
      <c r="J290" s="476"/>
      <c r="K290" s="478"/>
    </row>
    <row r="291" spans="1:11" s="479" customFormat="1" ht="15" customHeight="1">
      <c r="A291" s="487"/>
      <c r="B291" s="488"/>
      <c r="C291" s="487" t="s">
        <v>1143</v>
      </c>
      <c r="D291" s="489" t="s">
        <v>1144</v>
      </c>
      <c r="E291" s="475" t="s">
        <v>1145</v>
      </c>
      <c r="F291" s="476"/>
      <c r="G291" s="477"/>
      <c r="H291" s="476"/>
      <c r="I291" s="478"/>
      <c r="J291" s="476"/>
      <c r="K291" s="478"/>
    </row>
    <row r="292" spans="1:11" s="479" customFormat="1" ht="15" customHeight="1">
      <c r="A292" s="498" t="s">
        <v>1139</v>
      </c>
      <c r="B292" s="499" t="s">
        <v>497</v>
      </c>
      <c r="C292" s="498" t="s">
        <v>1139</v>
      </c>
      <c r="D292" s="500" t="s">
        <v>499</v>
      </c>
      <c r="E292" s="506" t="s">
        <v>1146</v>
      </c>
      <c r="F292" s="485"/>
      <c r="G292" s="486"/>
      <c r="H292" s="476"/>
      <c r="I292" s="478"/>
      <c r="J292" s="476"/>
      <c r="K292" s="478"/>
    </row>
    <row r="293" spans="1:11" s="479" customFormat="1" ht="15" customHeight="1">
      <c r="A293" s="464" t="s">
        <v>1147</v>
      </c>
      <c r="B293" s="465" t="s">
        <v>0</v>
      </c>
      <c r="C293" s="464"/>
      <c r="D293" s="466"/>
      <c r="E293" s="467" t="s">
        <v>1148</v>
      </c>
      <c r="F293" s="468" t="s">
        <v>1147</v>
      </c>
      <c r="G293" s="469" t="s">
        <v>1149</v>
      </c>
      <c r="H293" s="468" t="s">
        <v>1150</v>
      </c>
      <c r="I293" s="470" t="s">
        <v>1151</v>
      </c>
      <c r="J293" s="476"/>
      <c r="K293" s="478"/>
    </row>
    <row r="294" spans="1:11" s="479" customFormat="1" ht="15" customHeight="1">
      <c r="A294" s="472"/>
      <c r="B294" s="473"/>
      <c r="C294" s="472" t="s">
        <v>1147</v>
      </c>
      <c r="D294" s="474" t="s">
        <v>488</v>
      </c>
      <c r="E294" s="475" t="s">
        <v>1152</v>
      </c>
      <c r="F294" s="476"/>
      <c r="G294" s="477"/>
      <c r="H294" s="476"/>
      <c r="I294" s="478"/>
      <c r="J294" s="476"/>
      <c r="K294" s="478"/>
    </row>
    <row r="295" spans="1:11" s="479" customFormat="1" ht="15" customHeight="1">
      <c r="A295" s="472"/>
      <c r="B295" s="473"/>
      <c r="C295" s="472" t="s">
        <v>1147</v>
      </c>
      <c r="D295" s="474" t="s">
        <v>494</v>
      </c>
      <c r="E295" s="475" t="s">
        <v>1153</v>
      </c>
      <c r="F295" s="476"/>
      <c r="G295" s="477"/>
      <c r="H295" s="476"/>
      <c r="I295" s="478"/>
      <c r="J295" s="476"/>
      <c r="K295" s="478"/>
    </row>
    <row r="296" spans="1:11" s="479" customFormat="1" ht="15" customHeight="1">
      <c r="A296" s="501" t="s">
        <v>1147</v>
      </c>
      <c r="B296" s="502" t="s">
        <v>497</v>
      </c>
      <c r="C296" s="501" t="s">
        <v>1147</v>
      </c>
      <c r="D296" s="503" t="s">
        <v>499</v>
      </c>
      <c r="E296" s="504" t="s">
        <v>1154</v>
      </c>
      <c r="F296" s="476"/>
      <c r="G296" s="477"/>
      <c r="H296" s="476"/>
      <c r="I296" s="478"/>
      <c r="J296" s="476"/>
      <c r="K296" s="478"/>
    </row>
    <row r="297" spans="1:11" s="479" customFormat="1" ht="15" customHeight="1">
      <c r="A297" s="472" t="s">
        <v>1147</v>
      </c>
      <c r="B297" s="473" t="s">
        <v>536</v>
      </c>
      <c r="C297" s="472"/>
      <c r="D297" s="474"/>
      <c r="E297" s="484" t="s">
        <v>1155</v>
      </c>
      <c r="F297" s="476"/>
      <c r="G297" s="477"/>
      <c r="H297" s="476"/>
      <c r="I297" s="478"/>
      <c r="J297" s="476"/>
      <c r="K297" s="478"/>
    </row>
    <row r="298" spans="1:11" s="479" customFormat="1" ht="15" customHeight="1">
      <c r="A298" s="472"/>
      <c r="B298" s="473"/>
      <c r="C298" s="472" t="s">
        <v>1147</v>
      </c>
      <c r="D298" s="474" t="s">
        <v>537</v>
      </c>
      <c r="E298" s="475" t="s">
        <v>1156</v>
      </c>
      <c r="F298" s="476"/>
      <c r="G298" s="477"/>
      <c r="H298" s="476"/>
      <c r="I298" s="478"/>
      <c r="J298" s="476"/>
      <c r="K298" s="478"/>
    </row>
    <row r="299" spans="1:11" s="479" customFormat="1" ht="15" customHeight="1">
      <c r="A299" s="498"/>
      <c r="B299" s="499"/>
      <c r="C299" s="498" t="s">
        <v>1147</v>
      </c>
      <c r="D299" s="500" t="s">
        <v>884</v>
      </c>
      <c r="E299" s="490" t="s">
        <v>1157</v>
      </c>
      <c r="F299" s="485"/>
      <c r="G299" s="486"/>
      <c r="H299" s="485"/>
      <c r="I299" s="505"/>
      <c r="J299" s="476"/>
      <c r="K299" s="478"/>
    </row>
    <row r="300" spans="1:11" s="479" customFormat="1" ht="15" customHeight="1">
      <c r="A300" s="494" t="s">
        <v>1158</v>
      </c>
      <c r="B300" s="495" t="s">
        <v>0</v>
      </c>
      <c r="C300" s="494" t="s">
        <v>1159</v>
      </c>
      <c r="D300" s="496" t="s">
        <v>488</v>
      </c>
      <c r="E300" s="480" t="s">
        <v>1160</v>
      </c>
      <c r="F300" s="468" t="s">
        <v>1161</v>
      </c>
      <c r="G300" s="469" t="s">
        <v>1162</v>
      </c>
      <c r="H300" s="468" t="s">
        <v>1163</v>
      </c>
      <c r="I300" s="470" t="s">
        <v>1162</v>
      </c>
      <c r="J300" s="476"/>
      <c r="K300" s="478"/>
    </row>
    <row r="301" spans="1:11" s="479" customFormat="1" ht="15" customHeight="1">
      <c r="A301" s="498" t="s">
        <v>1164</v>
      </c>
      <c r="B301" s="499" t="s">
        <v>526</v>
      </c>
      <c r="C301" s="498" t="s">
        <v>1165</v>
      </c>
      <c r="D301" s="500" t="s">
        <v>530</v>
      </c>
      <c r="E301" s="506" t="s">
        <v>1162</v>
      </c>
      <c r="F301" s="485"/>
      <c r="G301" s="486"/>
      <c r="H301" s="485"/>
      <c r="I301" s="505"/>
      <c r="J301" s="485"/>
      <c r="K301" s="505"/>
    </row>
    <row r="302" spans="1:11" s="479" customFormat="1" ht="15" customHeight="1">
      <c r="A302" s="494" t="s">
        <v>1166</v>
      </c>
      <c r="B302" s="495" t="s">
        <v>0</v>
      </c>
      <c r="C302" s="494" t="s">
        <v>1166</v>
      </c>
      <c r="D302" s="496" t="s">
        <v>488</v>
      </c>
      <c r="E302" s="497" t="s">
        <v>1167</v>
      </c>
      <c r="F302" s="468" t="s">
        <v>1166</v>
      </c>
      <c r="G302" s="469" t="s">
        <v>1168</v>
      </c>
      <c r="H302" s="476" t="s">
        <v>1169</v>
      </c>
      <c r="I302" s="478" t="s">
        <v>1168</v>
      </c>
      <c r="J302" s="468" t="s">
        <v>10</v>
      </c>
      <c r="K302" s="470" t="s">
        <v>26</v>
      </c>
    </row>
    <row r="303" spans="1:11" s="479" customFormat="1" ht="15" customHeight="1">
      <c r="A303" s="501" t="s">
        <v>1166</v>
      </c>
      <c r="B303" s="502" t="s">
        <v>497</v>
      </c>
      <c r="C303" s="501" t="s">
        <v>1166</v>
      </c>
      <c r="D303" s="503" t="s">
        <v>499</v>
      </c>
      <c r="E303" s="504" t="s">
        <v>1170</v>
      </c>
      <c r="F303" s="476"/>
      <c r="G303" s="477"/>
      <c r="H303" s="476"/>
      <c r="I303" s="478"/>
      <c r="J303" s="476"/>
      <c r="K303" s="478"/>
    </row>
    <row r="304" spans="1:11" s="479" customFormat="1" ht="15" customHeight="1">
      <c r="A304" s="501" t="s">
        <v>1166</v>
      </c>
      <c r="B304" s="502" t="s">
        <v>536</v>
      </c>
      <c r="C304" s="501" t="s">
        <v>1166</v>
      </c>
      <c r="D304" s="503" t="s">
        <v>537</v>
      </c>
      <c r="E304" s="504" t="s">
        <v>1171</v>
      </c>
      <c r="F304" s="476"/>
      <c r="G304" s="477"/>
      <c r="H304" s="476"/>
      <c r="I304" s="478"/>
      <c r="J304" s="476"/>
      <c r="K304" s="478"/>
    </row>
    <row r="305" spans="1:11" s="479" customFormat="1" ht="15" customHeight="1">
      <c r="A305" s="498" t="s">
        <v>1166</v>
      </c>
      <c r="B305" s="499" t="s">
        <v>526</v>
      </c>
      <c r="C305" s="498" t="s">
        <v>1166</v>
      </c>
      <c r="D305" s="500" t="s">
        <v>530</v>
      </c>
      <c r="E305" s="506" t="s">
        <v>1172</v>
      </c>
      <c r="F305" s="476"/>
      <c r="G305" s="477"/>
      <c r="H305" s="476"/>
      <c r="I305" s="478"/>
      <c r="J305" s="476"/>
      <c r="K305" s="478"/>
    </row>
    <row r="306" spans="1:11" s="479" customFormat="1" ht="15" customHeight="1">
      <c r="A306" s="507"/>
      <c r="B306" s="508"/>
      <c r="C306" s="507" t="s">
        <v>1173</v>
      </c>
      <c r="D306" s="509" t="s">
        <v>1174</v>
      </c>
      <c r="E306" s="510" t="s">
        <v>1175</v>
      </c>
      <c r="F306" s="528" t="s">
        <v>1176</v>
      </c>
      <c r="G306" s="493" t="s">
        <v>1175</v>
      </c>
      <c r="H306" s="476"/>
      <c r="I306" s="478"/>
      <c r="J306" s="476"/>
      <c r="K306" s="478"/>
    </row>
    <row r="307" spans="1:11" s="479" customFormat="1" ht="15" customHeight="1">
      <c r="A307" s="494" t="s">
        <v>1177</v>
      </c>
      <c r="B307" s="495" t="s">
        <v>0</v>
      </c>
      <c r="C307" s="494" t="s">
        <v>1177</v>
      </c>
      <c r="D307" s="496" t="s">
        <v>488</v>
      </c>
      <c r="E307" s="497" t="s">
        <v>1178</v>
      </c>
      <c r="F307" s="468" t="s">
        <v>1177</v>
      </c>
      <c r="G307" s="469" t="s">
        <v>1178</v>
      </c>
      <c r="H307" s="468" t="s">
        <v>1179</v>
      </c>
      <c r="I307" s="470" t="s">
        <v>1180</v>
      </c>
      <c r="J307" s="476"/>
      <c r="K307" s="478"/>
    </row>
    <row r="308" spans="1:11" s="479" customFormat="1" ht="15" customHeight="1">
      <c r="A308" s="498" t="s">
        <v>1177</v>
      </c>
      <c r="B308" s="499" t="s">
        <v>497</v>
      </c>
      <c r="C308" s="498" t="s">
        <v>1177</v>
      </c>
      <c r="D308" s="500" t="s">
        <v>499</v>
      </c>
      <c r="E308" s="506" t="s">
        <v>1181</v>
      </c>
      <c r="F308" s="485"/>
      <c r="G308" s="486"/>
      <c r="H308" s="476"/>
      <c r="I308" s="478"/>
      <c r="J308" s="476"/>
      <c r="K308" s="478"/>
    </row>
    <row r="309" spans="1:11" s="479" customFormat="1" ht="15" customHeight="1">
      <c r="A309" s="494" t="s">
        <v>1182</v>
      </c>
      <c r="B309" s="495" t="s">
        <v>0</v>
      </c>
      <c r="C309" s="494" t="s">
        <v>1182</v>
      </c>
      <c r="D309" s="496" t="s">
        <v>488</v>
      </c>
      <c r="E309" s="480" t="s">
        <v>1183</v>
      </c>
      <c r="F309" s="468" t="s">
        <v>1184</v>
      </c>
      <c r="G309" s="469" t="s">
        <v>1185</v>
      </c>
      <c r="H309" s="476"/>
      <c r="I309" s="478"/>
      <c r="J309" s="476"/>
      <c r="K309" s="478"/>
    </row>
    <row r="310" spans="1:11" s="479" customFormat="1" ht="15" customHeight="1">
      <c r="A310" s="501" t="s">
        <v>1186</v>
      </c>
      <c r="B310" s="502" t="s">
        <v>497</v>
      </c>
      <c r="C310" s="501" t="s">
        <v>1186</v>
      </c>
      <c r="D310" s="503" t="s">
        <v>499</v>
      </c>
      <c r="E310" s="504" t="s">
        <v>1187</v>
      </c>
      <c r="F310" s="476"/>
      <c r="G310" s="477"/>
      <c r="H310" s="476"/>
      <c r="I310" s="478"/>
      <c r="J310" s="476"/>
      <c r="K310" s="478"/>
    </row>
    <row r="311" spans="1:11" s="479" customFormat="1" ht="15" customHeight="1">
      <c r="A311" s="501" t="s">
        <v>1186</v>
      </c>
      <c r="B311" s="502" t="s">
        <v>536</v>
      </c>
      <c r="C311" s="501" t="s">
        <v>1186</v>
      </c>
      <c r="D311" s="503" t="s">
        <v>537</v>
      </c>
      <c r="E311" s="504" t="s">
        <v>1188</v>
      </c>
      <c r="F311" s="476"/>
      <c r="G311" s="477"/>
      <c r="H311" s="476"/>
      <c r="I311" s="478"/>
      <c r="J311" s="476"/>
      <c r="K311" s="478"/>
    </row>
    <row r="312" spans="1:11" s="479" customFormat="1" ht="15" customHeight="1">
      <c r="A312" s="501" t="s">
        <v>1189</v>
      </c>
      <c r="B312" s="502" t="s">
        <v>668</v>
      </c>
      <c r="C312" s="501" t="s">
        <v>1186</v>
      </c>
      <c r="D312" s="503" t="s">
        <v>669</v>
      </c>
      <c r="E312" s="504" t="s">
        <v>1190</v>
      </c>
      <c r="F312" s="476"/>
      <c r="G312" s="477"/>
      <c r="H312" s="476"/>
      <c r="I312" s="478"/>
      <c r="J312" s="476"/>
      <c r="K312" s="478"/>
    </row>
    <row r="313" spans="1:11" s="479" customFormat="1" ht="15" customHeight="1">
      <c r="A313" s="498" t="s">
        <v>1182</v>
      </c>
      <c r="B313" s="499" t="s">
        <v>526</v>
      </c>
      <c r="C313" s="498" t="s">
        <v>1191</v>
      </c>
      <c r="D313" s="500" t="s">
        <v>530</v>
      </c>
      <c r="E313" s="506" t="s">
        <v>1185</v>
      </c>
      <c r="F313" s="485"/>
      <c r="G313" s="486"/>
      <c r="H313" s="485"/>
      <c r="I313" s="505"/>
      <c r="J313" s="485"/>
      <c r="K313" s="505"/>
    </row>
    <row r="314" spans="1:11" s="479" customFormat="1" ht="15" customHeight="1">
      <c r="A314" s="507" t="s">
        <v>1192</v>
      </c>
      <c r="B314" s="508" t="s">
        <v>0</v>
      </c>
      <c r="C314" s="507" t="s">
        <v>1192</v>
      </c>
      <c r="D314" s="509" t="s">
        <v>488</v>
      </c>
      <c r="E314" s="510" t="s">
        <v>1193</v>
      </c>
      <c r="F314" s="468" t="s">
        <v>1192</v>
      </c>
      <c r="G314" s="469" t="s">
        <v>1193</v>
      </c>
      <c r="H314" s="468" t="s">
        <v>1194</v>
      </c>
      <c r="I314" s="630" t="s">
        <v>1195</v>
      </c>
      <c r="J314" s="468" t="s">
        <v>11</v>
      </c>
      <c r="K314" s="470" t="s">
        <v>27</v>
      </c>
    </row>
    <row r="315" spans="1:11" s="479" customFormat="1" ht="15" customHeight="1">
      <c r="A315" s="507" t="s">
        <v>1196</v>
      </c>
      <c r="B315" s="508" t="s">
        <v>0</v>
      </c>
      <c r="C315" s="507" t="s">
        <v>1196</v>
      </c>
      <c r="D315" s="509" t="s">
        <v>488</v>
      </c>
      <c r="E315" s="510" t="s">
        <v>1197</v>
      </c>
      <c r="F315" s="492" t="s">
        <v>1196</v>
      </c>
      <c r="G315" s="493" t="s">
        <v>1197</v>
      </c>
      <c r="H315" s="485"/>
      <c r="I315" s="631"/>
      <c r="J315" s="476"/>
      <c r="K315" s="478"/>
    </row>
    <row r="316" spans="1:11" s="479" customFormat="1" ht="27" customHeight="1">
      <c r="A316" s="507" t="s">
        <v>1198</v>
      </c>
      <c r="B316" s="508" t="s">
        <v>0</v>
      </c>
      <c r="C316" s="507" t="s">
        <v>1198</v>
      </c>
      <c r="D316" s="509" t="s">
        <v>488</v>
      </c>
      <c r="E316" s="510" t="s">
        <v>1199</v>
      </c>
      <c r="F316" s="492" t="s">
        <v>1198</v>
      </c>
      <c r="G316" s="529" t="s">
        <v>1200</v>
      </c>
      <c r="H316" s="468" t="s">
        <v>1201</v>
      </c>
      <c r="I316" s="470" t="s">
        <v>1202</v>
      </c>
      <c r="J316" s="476"/>
      <c r="K316" s="478"/>
    </row>
    <row r="317" spans="1:11" s="479" customFormat="1" ht="15" customHeight="1">
      <c r="A317" s="494" t="s">
        <v>1203</v>
      </c>
      <c r="B317" s="495" t="s">
        <v>0</v>
      </c>
      <c r="C317" s="494" t="s">
        <v>1203</v>
      </c>
      <c r="D317" s="496" t="s">
        <v>488</v>
      </c>
      <c r="E317" s="480" t="s">
        <v>1204</v>
      </c>
      <c r="F317" s="468" t="s">
        <v>1203</v>
      </c>
      <c r="G317" s="469" t="s">
        <v>1202</v>
      </c>
      <c r="H317" s="476"/>
      <c r="I317" s="478"/>
      <c r="J317" s="476"/>
      <c r="K317" s="478"/>
    </row>
    <row r="318" spans="1:11" s="479" customFormat="1" ht="15" customHeight="1">
      <c r="A318" s="501" t="s">
        <v>1203</v>
      </c>
      <c r="B318" s="502" t="s">
        <v>497</v>
      </c>
      <c r="C318" s="501" t="s">
        <v>1203</v>
      </c>
      <c r="D318" s="503" t="s">
        <v>499</v>
      </c>
      <c r="E318" s="504" t="s">
        <v>1205</v>
      </c>
      <c r="F318" s="476"/>
      <c r="G318" s="477"/>
      <c r="H318" s="476"/>
      <c r="I318" s="478"/>
      <c r="J318" s="476"/>
      <c r="K318" s="478"/>
    </row>
    <row r="319" spans="1:11" s="479" customFormat="1" ht="15" customHeight="1">
      <c r="A319" s="481" t="s">
        <v>1203</v>
      </c>
      <c r="B319" s="482" t="s">
        <v>536</v>
      </c>
      <c r="C319" s="481"/>
      <c r="D319" s="483"/>
      <c r="E319" s="484" t="s">
        <v>1206</v>
      </c>
      <c r="F319" s="476"/>
      <c r="G319" s="477"/>
      <c r="H319" s="476"/>
      <c r="I319" s="478"/>
      <c r="J319" s="476"/>
      <c r="K319" s="478"/>
    </row>
    <row r="320" spans="1:11" s="479" customFormat="1" ht="15" customHeight="1">
      <c r="A320" s="472"/>
      <c r="B320" s="473"/>
      <c r="C320" s="472" t="s">
        <v>1203</v>
      </c>
      <c r="D320" s="474" t="s">
        <v>537</v>
      </c>
      <c r="E320" s="475" t="s">
        <v>1207</v>
      </c>
      <c r="F320" s="476"/>
      <c r="G320" s="477"/>
      <c r="H320" s="476"/>
      <c r="I320" s="478"/>
      <c r="J320" s="476"/>
      <c r="K320" s="478"/>
    </row>
    <row r="321" spans="1:11" s="479" customFormat="1" ht="15" customHeight="1">
      <c r="A321" s="472"/>
      <c r="B321" s="473"/>
      <c r="C321" s="472" t="s">
        <v>1203</v>
      </c>
      <c r="D321" s="474" t="s">
        <v>884</v>
      </c>
      <c r="E321" s="475" t="s">
        <v>1208</v>
      </c>
      <c r="F321" s="476"/>
      <c r="G321" s="477"/>
      <c r="H321" s="476"/>
      <c r="I321" s="478"/>
      <c r="J321" s="476"/>
      <c r="K321" s="478"/>
    </row>
    <row r="322" spans="1:11" s="479" customFormat="1" ht="15" customHeight="1">
      <c r="A322" s="487"/>
      <c r="B322" s="488"/>
      <c r="C322" s="487" t="s">
        <v>1203</v>
      </c>
      <c r="D322" s="489" t="s">
        <v>1209</v>
      </c>
      <c r="E322" s="480" t="s">
        <v>1210</v>
      </c>
      <c r="F322" s="476"/>
      <c r="G322" s="477"/>
      <c r="H322" s="476"/>
      <c r="I322" s="478"/>
      <c r="J322" s="476"/>
      <c r="K322" s="478"/>
    </row>
    <row r="323" spans="1:11" s="479" customFormat="1" ht="15" customHeight="1">
      <c r="A323" s="472" t="s">
        <v>1203</v>
      </c>
      <c r="B323" s="473" t="s">
        <v>526</v>
      </c>
      <c r="C323" s="472"/>
      <c r="D323" s="474"/>
      <c r="E323" s="475" t="s">
        <v>1202</v>
      </c>
      <c r="F323" s="476"/>
      <c r="G323" s="477"/>
      <c r="H323" s="476"/>
      <c r="I323" s="478"/>
      <c r="J323" s="476"/>
      <c r="K323" s="478"/>
    </row>
    <row r="324" spans="1:11" s="479" customFormat="1" ht="15" customHeight="1">
      <c r="A324" s="472"/>
      <c r="B324" s="473"/>
      <c r="C324" s="472" t="s">
        <v>1203</v>
      </c>
      <c r="D324" s="474" t="s">
        <v>528</v>
      </c>
      <c r="E324" s="475" t="s">
        <v>1211</v>
      </c>
      <c r="F324" s="476"/>
      <c r="G324" s="477"/>
      <c r="H324" s="476"/>
      <c r="I324" s="478"/>
      <c r="J324" s="476"/>
      <c r="K324" s="478"/>
    </row>
    <row r="325" spans="1:11" s="479" customFormat="1" ht="15" customHeight="1">
      <c r="A325" s="472"/>
      <c r="B325" s="473"/>
      <c r="C325" s="472" t="s">
        <v>1203</v>
      </c>
      <c r="D325" s="474" t="s">
        <v>541</v>
      </c>
      <c r="E325" s="475" t="s">
        <v>1212</v>
      </c>
      <c r="F325" s="476"/>
      <c r="G325" s="477"/>
      <c r="H325" s="476"/>
      <c r="I325" s="478"/>
      <c r="J325" s="476"/>
      <c r="K325" s="478"/>
    </row>
    <row r="326" spans="1:11" s="479" customFormat="1" ht="15" customHeight="1">
      <c r="A326" s="498"/>
      <c r="B326" s="499"/>
      <c r="C326" s="498" t="s">
        <v>1203</v>
      </c>
      <c r="D326" s="500" t="s">
        <v>530</v>
      </c>
      <c r="E326" s="490" t="s">
        <v>1213</v>
      </c>
      <c r="F326" s="485"/>
      <c r="G326" s="486"/>
      <c r="H326" s="485"/>
      <c r="I326" s="505"/>
      <c r="J326" s="485"/>
      <c r="K326" s="505"/>
    </row>
    <row r="327" spans="1:11" s="479" customFormat="1" ht="15" customHeight="1">
      <c r="A327" s="494" t="s">
        <v>1214</v>
      </c>
      <c r="B327" s="495" t="s">
        <v>0</v>
      </c>
      <c r="C327" s="494" t="s">
        <v>1215</v>
      </c>
      <c r="D327" s="496" t="s">
        <v>488</v>
      </c>
      <c r="E327" s="497" t="s">
        <v>1216</v>
      </c>
      <c r="F327" s="468" t="s">
        <v>1217</v>
      </c>
      <c r="G327" s="469" t="s">
        <v>1218</v>
      </c>
      <c r="H327" s="468" t="s">
        <v>1219</v>
      </c>
      <c r="I327" s="470" t="s">
        <v>166</v>
      </c>
      <c r="J327" s="468" t="s">
        <v>12</v>
      </c>
      <c r="K327" s="470" t="s">
        <v>166</v>
      </c>
    </row>
    <row r="328" spans="1:11" s="479" customFormat="1" ht="15" customHeight="1">
      <c r="A328" s="501" t="s">
        <v>1220</v>
      </c>
      <c r="B328" s="502" t="s">
        <v>497</v>
      </c>
      <c r="C328" s="501" t="s">
        <v>1221</v>
      </c>
      <c r="D328" s="503" t="s">
        <v>499</v>
      </c>
      <c r="E328" s="504" t="s">
        <v>1222</v>
      </c>
      <c r="F328" s="476"/>
      <c r="G328" s="477"/>
      <c r="H328" s="476"/>
      <c r="I328" s="478"/>
      <c r="J328" s="476"/>
      <c r="K328" s="478"/>
    </row>
    <row r="329" spans="1:11" s="479" customFormat="1" ht="15" customHeight="1">
      <c r="A329" s="498" t="s">
        <v>1220</v>
      </c>
      <c r="B329" s="499" t="s">
        <v>536</v>
      </c>
      <c r="C329" s="498" t="s">
        <v>1223</v>
      </c>
      <c r="D329" s="500" t="s">
        <v>537</v>
      </c>
      <c r="E329" s="506" t="s">
        <v>1224</v>
      </c>
      <c r="F329" s="485"/>
      <c r="G329" s="486"/>
      <c r="H329" s="476"/>
      <c r="I329" s="478"/>
      <c r="J329" s="476"/>
      <c r="K329" s="478"/>
    </row>
    <row r="330" spans="1:11" s="479" customFormat="1" ht="15" customHeight="1">
      <c r="A330" s="494" t="s">
        <v>1225</v>
      </c>
      <c r="B330" s="495" t="s">
        <v>0</v>
      </c>
      <c r="C330" s="494" t="s">
        <v>1226</v>
      </c>
      <c r="D330" s="496" t="s">
        <v>488</v>
      </c>
      <c r="E330" s="475" t="s">
        <v>1227</v>
      </c>
      <c r="F330" s="492" t="s">
        <v>1228</v>
      </c>
      <c r="G330" s="493" t="s">
        <v>1229</v>
      </c>
      <c r="H330" s="476"/>
      <c r="I330" s="478"/>
      <c r="J330" s="476"/>
      <c r="K330" s="478"/>
    </row>
    <row r="331" spans="1:11" s="479" customFormat="1" ht="15" customHeight="1">
      <c r="A331" s="507" t="s">
        <v>1230</v>
      </c>
      <c r="B331" s="508" t="s">
        <v>0</v>
      </c>
      <c r="C331" s="507" t="s">
        <v>1231</v>
      </c>
      <c r="D331" s="509" t="s">
        <v>488</v>
      </c>
      <c r="E331" s="510" t="s">
        <v>1232</v>
      </c>
      <c r="F331" s="492" t="s">
        <v>1233</v>
      </c>
      <c r="G331" s="493" t="s">
        <v>1232</v>
      </c>
      <c r="H331" s="476"/>
      <c r="I331" s="478"/>
      <c r="J331" s="476"/>
      <c r="K331" s="478"/>
    </row>
    <row r="332" spans="1:11" s="479" customFormat="1" ht="15" customHeight="1">
      <c r="A332" s="507" t="s">
        <v>1234</v>
      </c>
      <c r="B332" s="508" t="s">
        <v>0</v>
      </c>
      <c r="C332" s="507" t="s">
        <v>1235</v>
      </c>
      <c r="D332" s="509" t="s">
        <v>488</v>
      </c>
      <c r="E332" s="510" t="s">
        <v>1236</v>
      </c>
      <c r="F332" s="492" t="s">
        <v>1237</v>
      </c>
      <c r="G332" s="493" t="s">
        <v>1236</v>
      </c>
      <c r="H332" s="476"/>
      <c r="I332" s="478"/>
      <c r="J332" s="476"/>
      <c r="K332" s="478"/>
    </row>
    <row r="333" spans="1:11" s="479" customFormat="1" ht="15" customHeight="1">
      <c r="A333" s="501" t="s">
        <v>1238</v>
      </c>
      <c r="B333" s="502" t="s">
        <v>1239</v>
      </c>
      <c r="C333" s="501" t="s">
        <v>1240</v>
      </c>
      <c r="D333" s="503" t="s">
        <v>492</v>
      </c>
      <c r="E333" s="497" t="s">
        <v>1241</v>
      </c>
      <c r="F333" s="468" t="s">
        <v>1242</v>
      </c>
      <c r="G333" s="469" t="s">
        <v>1243</v>
      </c>
      <c r="H333" s="476"/>
      <c r="I333" s="478"/>
      <c r="J333" s="476"/>
      <c r="K333" s="478"/>
    </row>
    <row r="334" spans="1:11" s="479" customFormat="1" ht="15" customHeight="1">
      <c r="A334" s="472" t="s">
        <v>1244</v>
      </c>
      <c r="B334" s="473" t="s">
        <v>1245</v>
      </c>
      <c r="C334" s="472"/>
      <c r="D334" s="474"/>
      <c r="E334" s="484" t="s">
        <v>1246</v>
      </c>
      <c r="F334" s="476"/>
      <c r="G334" s="477"/>
      <c r="H334" s="476"/>
      <c r="I334" s="478"/>
      <c r="J334" s="476"/>
      <c r="K334" s="478"/>
    </row>
    <row r="335" spans="1:11" s="479" customFormat="1" ht="15" customHeight="1">
      <c r="A335" s="472"/>
      <c r="B335" s="473"/>
      <c r="C335" s="472" t="s">
        <v>1244</v>
      </c>
      <c r="D335" s="514" t="s">
        <v>1247</v>
      </c>
      <c r="E335" s="475" t="s">
        <v>1248</v>
      </c>
      <c r="F335" s="476"/>
      <c r="G335" s="477"/>
      <c r="H335" s="476"/>
      <c r="I335" s="478"/>
      <c r="J335" s="476"/>
      <c r="K335" s="478"/>
    </row>
    <row r="336" spans="1:11" s="479" customFormat="1" ht="15" customHeight="1">
      <c r="A336" s="498"/>
      <c r="B336" s="499"/>
      <c r="C336" s="498" t="s">
        <v>1249</v>
      </c>
      <c r="D336" s="500" t="s">
        <v>530</v>
      </c>
      <c r="E336" s="490" t="s">
        <v>1250</v>
      </c>
      <c r="F336" s="485"/>
      <c r="G336" s="486"/>
      <c r="H336" s="485"/>
      <c r="I336" s="505"/>
      <c r="J336" s="485"/>
      <c r="K336" s="505"/>
    </row>
    <row r="337" spans="1:11" s="479" customFormat="1" ht="15" customHeight="1">
      <c r="A337" s="494" t="s">
        <v>1251</v>
      </c>
      <c r="B337" s="495" t="s">
        <v>0</v>
      </c>
      <c r="C337" s="494" t="s">
        <v>1252</v>
      </c>
      <c r="D337" s="525" t="s">
        <v>488</v>
      </c>
      <c r="E337" s="510" t="s">
        <v>1253</v>
      </c>
      <c r="F337" s="492" t="s">
        <v>1254</v>
      </c>
      <c r="G337" s="493" t="s">
        <v>1255</v>
      </c>
      <c r="H337" s="468" t="s">
        <v>1256</v>
      </c>
      <c r="I337" s="470" t="s">
        <v>167</v>
      </c>
      <c r="J337" s="468" t="s">
        <v>13</v>
      </c>
      <c r="K337" s="470" t="s">
        <v>167</v>
      </c>
    </row>
    <row r="338" spans="1:11" s="479" customFormat="1" ht="15" customHeight="1">
      <c r="A338" s="507" t="s">
        <v>1257</v>
      </c>
      <c r="B338" s="508" t="s">
        <v>0</v>
      </c>
      <c r="C338" s="507" t="s">
        <v>1258</v>
      </c>
      <c r="D338" s="530" t="s">
        <v>488</v>
      </c>
      <c r="E338" s="510" t="s">
        <v>1259</v>
      </c>
      <c r="F338" s="492" t="s">
        <v>1260</v>
      </c>
      <c r="G338" s="493" t="s">
        <v>1261</v>
      </c>
      <c r="H338" s="476"/>
      <c r="I338" s="478"/>
      <c r="J338" s="476"/>
      <c r="K338" s="478"/>
    </row>
    <row r="339" spans="1:11" s="479" customFormat="1" ht="15" customHeight="1">
      <c r="A339" s="511" t="s">
        <v>1262</v>
      </c>
      <c r="B339" s="512" t="s">
        <v>1263</v>
      </c>
      <c r="C339" s="511" t="s">
        <v>1262</v>
      </c>
      <c r="D339" s="531" t="s">
        <v>609</v>
      </c>
      <c r="E339" s="510" t="s">
        <v>1264</v>
      </c>
      <c r="F339" s="492" t="s">
        <v>1265</v>
      </c>
      <c r="G339" s="493" t="s">
        <v>1264</v>
      </c>
      <c r="H339" s="476"/>
      <c r="I339" s="478"/>
      <c r="J339" s="476"/>
      <c r="K339" s="478"/>
    </row>
    <row r="340" spans="1:11" s="479" customFormat="1" ht="15" customHeight="1">
      <c r="A340" s="464" t="s">
        <v>1266</v>
      </c>
      <c r="B340" s="465" t="s">
        <v>1267</v>
      </c>
      <c r="C340" s="464"/>
      <c r="D340" s="466"/>
      <c r="E340" s="467" t="s">
        <v>1268</v>
      </c>
      <c r="F340" s="468" t="s">
        <v>1269</v>
      </c>
      <c r="G340" s="469" t="s">
        <v>1270</v>
      </c>
      <c r="H340" s="476"/>
      <c r="I340" s="478"/>
      <c r="J340" s="476"/>
      <c r="K340" s="478"/>
    </row>
    <row r="341" spans="1:11" s="479" customFormat="1" ht="15" customHeight="1">
      <c r="A341" s="472"/>
      <c r="B341" s="473"/>
      <c r="C341" s="472" t="s">
        <v>1271</v>
      </c>
      <c r="D341" s="474" t="s">
        <v>492</v>
      </c>
      <c r="E341" s="475" t="s">
        <v>1272</v>
      </c>
      <c r="F341" s="476"/>
      <c r="G341" s="477"/>
      <c r="H341" s="476"/>
      <c r="I341" s="478"/>
      <c r="J341" s="476"/>
      <c r="K341" s="478"/>
    </row>
    <row r="342" spans="1:11" s="479" customFormat="1" ht="15" customHeight="1">
      <c r="A342" s="472"/>
      <c r="B342" s="473"/>
      <c r="C342" s="472" t="s">
        <v>1271</v>
      </c>
      <c r="D342" s="474" t="s">
        <v>972</v>
      </c>
      <c r="E342" s="475" t="s">
        <v>1273</v>
      </c>
      <c r="F342" s="476"/>
      <c r="G342" s="477"/>
      <c r="H342" s="476"/>
      <c r="I342" s="478"/>
      <c r="J342" s="476"/>
      <c r="K342" s="478"/>
    </row>
    <row r="343" spans="1:11" s="479" customFormat="1" ht="15" customHeight="1">
      <c r="A343" s="472"/>
      <c r="B343" s="473"/>
      <c r="C343" s="472" t="s">
        <v>1274</v>
      </c>
      <c r="D343" s="474" t="s">
        <v>1275</v>
      </c>
      <c r="E343" s="475" t="s">
        <v>1276</v>
      </c>
      <c r="F343" s="476"/>
      <c r="G343" s="477"/>
      <c r="H343" s="476"/>
      <c r="I343" s="478"/>
      <c r="J343" s="476"/>
      <c r="K343" s="478"/>
    </row>
    <row r="344" spans="1:11" s="479" customFormat="1" ht="15" customHeight="1">
      <c r="A344" s="472"/>
      <c r="B344" s="473"/>
      <c r="C344" s="472" t="s">
        <v>1277</v>
      </c>
      <c r="D344" s="474" t="s">
        <v>1278</v>
      </c>
      <c r="E344" s="475" t="s">
        <v>1279</v>
      </c>
      <c r="F344" s="476"/>
      <c r="G344" s="477"/>
      <c r="H344" s="476"/>
      <c r="I344" s="478"/>
      <c r="J344" s="476"/>
      <c r="K344" s="478"/>
    </row>
    <row r="345" spans="1:11" s="479" customFormat="1" ht="15" customHeight="1">
      <c r="A345" s="472"/>
      <c r="B345" s="473"/>
      <c r="C345" s="472" t="s">
        <v>1266</v>
      </c>
      <c r="D345" s="474" t="s">
        <v>1280</v>
      </c>
      <c r="E345" s="475" t="s">
        <v>1281</v>
      </c>
      <c r="F345" s="485"/>
      <c r="G345" s="486"/>
      <c r="H345" s="476"/>
      <c r="I345" s="478"/>
      <c r="J345" s="476"/>
      <c r="K345" s="478"/>
    </row>
    <row r="346" spans="1:11" s="479" customFormat="1" ht="15" customHeight="1">
      <c r="A346" s="494" t="s">
        <v>1282</v>
      </c>
      <c r="B346" s="495" t="s">
        <v>0</v>
      </c>
      <c r="C346" s="494" t="s">
        <v>1283</v>
      </c>
      <c r="D346" s="496" t="s">
        <v>488</v>
      </c>
      <c r="E346" s="497" t="s">
        <v>1284</v>
      </c>
      <c r="F346" s="468" t="s">
        <v>1285</v>
      </c>
      <c r="G346" s="469" t="s">
        <v>1286</v>
      </c>
      <c r="H346" s="476"/>
      <c r="I346" s="478"/>
      <c r="J346" s="476"/>
      <c r="K346" s="478"/>
    </row>
    <row r="347" spans="1:11" s="479" customFormat="1" ht="15" customHeight="1">
      <c r="A347" s="481" t="s">
        <v>1282</v>
      </c>
      <c r="B347" s="482" t="s">
        <v>1287</v>
      </c>
      <c r="C347" s="481"/>
      <c r="D347" s="483"/>
      <c r="E347" s="484" t="s">
        <v>1288</v>
      </c>
      <c r="F347" s="476"/>
      <c r="G347" s="477"/>
      <c r="H347" s="476"/>
      <c r="I347" s="478"/>
      <c r="J347" s="476"/>
      <c r="K347" s="478"/>
    </row>
    <row r="348" spans="1:11" s="479" customFormat="1" ht="15" customHeight="1">
      <c r="A348" s="472"/>
      <c r="B348" s="473"/>
      <c r="C348" s="472" t="s">
        <v>1289</v>
      </c>
      <c r="D348" s="474" t="s">
        <v>1070</v>
      </c>
      <c r="E348" s="475" t="s">
        <v>1290</v>
      </c>
      <c r="F348" s="476"/>
      <c r="G348" s="477"/>
      <c r="H348" s="476"/>
      <c r="I348" s="478"/>
      <c r="J348" s="476"/>
      <c r="K348" s="478"/>
    </row>
    <row r="349" spans="1:11" s="479" customFormat="1" ht="15" customHeight="1">
      <c r="A349" s="498"/>
      <c r="B349" s="499"/>
      <c r="C349" s="498" t="s">
        <v>1291</v>
      </c>
      <c r="D349" s="500" t="s">
        <v>656</v>
      </c>
      <c r="E349" s="490" t="s">
        <v>1292</v>
      </c>
      <c r="F349" s="485"/>
      <c r="G349" s="486"/>
      <c r="H349" s="476"/>
      <c r="I349" s="478"/>
      <c r="J349" s="476"/>
      <c r="K349" s="478"/>
    </row>
    <row r="350" spans="1:11" s="479" customFormat="1" ht="15" customHeight="1">
      <c r="A350" s="494" t="s">
        <v>1293</v>
      </c>
      <c r="B350" s="495" t="s">
        <v>0</v>
      </c>
      <c r="C350" s="494" t="s">
        <v>1294</v>
      </c>
      <c r="D350" s="496" t="s">
        <v>488</v>
      </c>
      <c r="E350" s="497" t="s">
        <v>1295</v>
      </c>
      <c r="F350" s="468" t="s">
        <v>1296</v>
      </c>
      <c r="G350" s="469" t="s">
        <v>1297</v>
      </c>
      <c r="H350" s="476"/>
      <c r="I350" s="478"/>
      <c r="J350" s="476"/>
      <c r="K350" s="478"/>
    </row>
    <row r="351" spans="1:11" s="479" customFormat="1" ht="15" customHeight="1">
      <c r="A351" s="501" t="s">
        <v>1298</v>
      </c>
      <c r="B351" s="502" t="s">
        <v>1082</v>
      </c>
      <c r="C351" s="501" t="s">
        <v>1298</v>
      </c>
      <c r="D351" s="503" t="s">
        <v>1299</v>
      </c>
      <c r="E351" s="504" t="s">
        <v>1297</v>
      </c>
      <c r="F351" s="476"/>
      <c r="G351" s="477"/>
      <c r="H351" s="476"/>
      <c r="I351" s="478"/>
      <c r="J351" s="476"/>
      <c r="K351" s="478"/>
    </row>
    <row r="352" spans="1:11" s="479" customFormat="1" ht="15" customHeight="1">
      <c r="A352" s="511" t="s">
        <v>1300</v>
      </c>
      <c r="B352" s="512" t="s">
        <v>1086</v>
      </c>
      <c r="C352" s="511" t="s">
        <v>1298</v>
      </c>
      <c r="D352" s="513" t="s">
        <v>727</v>
      </c>
      <c r="E352" s="506" t="s">
        <v>1301</v>
      </c>
      <c r="F352" s="485"/>
      <c r="G352" s="486"/>
      <c r="H352" s="476"/>
      <c r="I352" s="478"/>
      <c r="J352" s="476"/>
      <c r="K352" s="478"/>
    </row>
    <row r="353" spans="1:11" s="479" customFormat="1" ht="15" customHeight="1">
      <c r="A353" s="487" t="s">
        <v>1302</v>
      </c>
      <c r="B353" s="488" t="s">
        <v>1263</v>
      </c>
      <c r="C353" s="487" t="s">
        <v>1303</v>
      </c>
      <c r="D353" s="489" t="s">
        <v>970</v>
      </c>
      <c r="E353" s="490" t="s">
        <v>1304</v>
      </c>
      <c r="F353" s="492" t="s">
        <v>1305</v>
      </c>
      <c r="G353" s="493" t="s">
        <v>1304</v>
      </c>
      <c r="H353" s="476"/>
      <c r="I353" s="478"/>
      <c r="J353" s="476"/>
      <c r="K353" s="478"/>
    </row>
    <row r="354" spans="1:11" s="479" customFormat="1" ht="15" customHeight="1">
      <c r="A354" s="494" t="s">
        <v>1306</v>
      </c>
      <c r="B354" s="495" t="s">
        <v>1263</v>
      </c>
      <c r="C354" s="494" t="s">
        <v>1307</v>
      </c>
      <c r="D354" s="496" t="s">
        <v>488</v>
      </c>
      <c r="E354" s="497" t="s">
        <v>1308</v>
      </c>
      <c r="F354" s="468" t="s">
        <v>1309</v>
      </c>
      <c r="G354" s="469" t="s">
        <v>1310</v>
      </c>
      <c r="H354" s="476"/>
      <c r="I354" s="478"/>
      <c r="J354" s="476"/>
      <c r="K354" s="478"/>
    </row>
    <row r="355" spans="1:11" s="479" customFormat="1" ht="15" customHeight="1">
      <c r="A355" s="501" t="s">
        <v>1311</v>
      </c>
      <c r="B355" s="502" t="s">
        <v>932</v>
      </c>
      <c r="C355" s="501" t="s">
        <v>1312</v>
      </c>
      <c r="D355" s="503" t="s">
        <v>1070</v>
      </c>
      <c r="E355" s="504" t="s">
        <v>1313</v>
      </c>
      <c r="F355" s="476"/>
      <c r="G355" s="477"/>
      <c r="H355" s="476"/>
      <c r="I355" s="478"/>
      <c r="J355" s="476"/>
      <c r="K355" s="478"/>
    </row>
    <row r="356" spans="1:11" s="479" customFormat="1" ht="15" customHeight="1">
      <c r="A356" s="501" t="s">
        <v>1306</v>
      </c>
      <c r="B356" s="502" t="s">
        <v>1314</v>
      </c>
      <c r="C356" s="501" t="s">
        <v>1307</v>
      </c>
      <c r="D356" s="503" t="s">
        <v>1315</v>
      </c>
      <c r="E356" s="504" t="s">
        <v>1316</v>
      </c>
      <c r="F356" s="476"/>
      <c r="G356" s="477"/>
      <c r="H356" s="476"/>
      <c r="I356" s="478"/>
      <c r="J356" s="476"/>
      <c r="K356" s="478"/>
    </row>
    <row r="357" spans="1:11" s="479" customFormat="1" ht="15" customHeight="1">
      <c r="A357" s="511" t="s">
        <v>1311</v>
      </c>
      <c r="B357" s="512" t="s">
        <v>1317</v>
      </c>
      <c r="C357" s="511" t="s">
        <v>1318</v>
      </c>
      <c r="D357" s="513" t="s">
        <v>530</v>
      </c>
      <c r="E357" s="506" t="s">
        <v>1319</v>
      </c>
      <c r="F357" s="485"/>
      <c r="G357" s="486"/>
      <c r="H357" s="485"/>
      <c r="I357" s="505"/>
      <c r="J357" s="485"/>
      <c r="K357" s="505"/>
    </row>
    <row r="358" spans="1:11" s="479" customFormat="1" ht="15" customHeight="1">
      <c r="A358" s="494" t="s">
        <v>1320</v>
      </c>
      <c r="B358" s="495" t="s">
        <v>0</v>
      </c>
      <c r="C358" s="494" t="s">
        <v>1320</v>
      </c>
      <c r="D358" s="496" t="s">
        <v>488</v>
      </c>
      <c r="E358" s="497" t="s">
        <v>1321</v>
      </c>
      <c r="F358" s="468" t="s">
        <v>1320</v>
      </c>
      <c r="G358" s="469" t="s">
        <v>1322</v>
      </c>
      <c r="H358" s="476" t="s">
        <v>1323</v>
      </c>
      <c r="I358" s="478" t="s">
        <v>168</v>
      </c>
      <c r="J358" s="476" t="s">
        <v>14</v>
      </c>
      <c r="K358" s="478" t="s">
        <v>168</v>
      </c>
    </row>
    <row r="359" spans="1:11" s="479" customFormat="1" ht="15" customHeight="1">
      <c r="A359" s="498" t="s">
        <v>1320</v>
      </c>
      <c r="B359" s="499" t="s">
        <v>526</v>
      </c>
      <c r="C359" s="498" t="s">
        <v>1324</v>
      </c>
      <c r="D359" s="500" t="s">
        <v>1325</v>
      </c>
      <c r="E359" s="506" t="s">
        <v>1326</v>
      </c>
      <c r="F359" s="485"/>
      <c r="G359" s="486"/>
      <c r="H359" s="476"/>
      <c r="I359" s="478"/>
      <c r="J359" s="476"/>
      <c r="K359" s="478"/>
    </row>
    <row r="360" spans="1:11" s="479" customFormat="1" ht="15" customHeight="1">
      <c r="A360" s="472" t="s">
        <v>1327</v>
      </c>
      <c r="B360" s="473" t="s">
        <v>0</v>
      </c>
      <c r="C360" s="472"/>
      <c r="D360" s="474"/>
      <c r="E360" s="475" t="s">
        <v>1328</v>
      </c>
      <c r="F360" s="468" t="s">
        <v>1327</v>
      </c>
      <c r="G360" s="469" t="s">
        <v>1329</v>
      </c>
      <c r="H360" s="476"/>
      <c r="I360" s="478"/>
      <c r="J360" s="476"/>
      <c r="K360" s="478"/>
    </row>
    <row r="361" spans="1:11" s="479" customFormat="1" ht="15" customHeight="1">
      <c r="A361" s="472"/>
      <c r="B361" s="473"/>
      <c r="C361" s="472" t="s">
        <v>1327</v>
      </c>
      <c r="D361" s="474" t="s">
        <v>488</v>
      </c>
      <c r="E361" s="475" t="s">
        <v>1330</v>
      </c>
      <c r="F361" s="476"/>
      <c r="G361" s="477"/>
      <c r="H361" s="476"/>
      <c r="I361" s="478"/>
      <c r="J361" s="476"/>
      <c r="K361" s="478"/>
    </row>
    <row r="362" spans="1:11" s="479" customFormat="1" ht="15" customHeight="1">
      <c r="A362" s="472"/>
      <c r="B362" s="473"/>
      <c r="C362" s="472" t="s">
        <v>1327</v>
      </c>
      <c r="D362" s="474" t="s">
        <v>494</v>
      </c>
      <c r="E362" s="475" t="s">
        <v>1331</v>
      </c>
      <c r="F362" s="476"/>
      <c r="G362" s="477"/>
      <c r="H362" s="476"/>
      <c r="I362" s="478"/>
      <c r="J362" s="476"/>
      <c r="K362" s="478"/>
    </row>
    <row r="363" spans="1:11" s="479" customFormat="1" ht="15" customHeight="1">
      <c r="A363" s="498"/>
      <c r="B363" s="499"/>
      <c r="C363" s="498" t="s">
        <v>1327</v>
      </c>
      <c r="D363" s="500" t="s">
        <v>550</v>
      </c>
      <c r="E363" s="490" t="s">
        <v>1332</v>
      </c>
      <c r="F363" s="485"/>
      <c r="G363" s="486"/>
      <c r="H363" s="476"/>
      <c r="I363" s="478"/>
      <c r="J363" s="476"/>
      <c r="K363" s="478"/>
    </row>
    <row r="364" spans="1:11" s="479" customFormat="1" ht="15" customHeight="1">
      <c r="A364" s="464" t="s">
        <v>1333</v>
      </c>
      <c r="B364" s="465" t="s">
        <v>0</v>
      </c>
      <c r="C364" s="464" t="s">
        <v>1334</v>
      </c>
      <c r="D364" s="491" t="s">
        <v>488</v>
      </c>
      <c r="E364" s="467" t="s">
        <v>1335</v>
      </c>
      <c r="F364" s="492" t="s">
        <v>1336</v>
      </c>
      <c r="G364" s="493" t="s">
        <v>1337</v>
      </c>
      <c r="H364" s="476"/>
      <c r="I364" s="478"/>
      <c r="J364" s="476"/>
      <c r="K364" s="478"/>
    </row>
    <row r="365" spans="1:11" s="479" customFormat="1" ht="15" customHeight="1">
      <c r="A365" s="507" t="s">
        <v>1338</v>
      </c>
      <c r="B365" s="508" t="s">
        <v>1108</v>
      </c>
      <c r="C365" s="507" t="s">
        <v>1339</v>
      </c>
      <c r="D365" s="530" t="s">
        <v>970</v>
      </c>
      <c r="E365" s="510" t="s">
        <v>1340</v>
      </c>
      <c r="F365" s="492" t="s">
        <v>1341</v>
      </c>
      <c r="G365" s="493" t="s">
        <v>1340</v>
      </c>
      <c r="H365" s="476"/>
      <c r="I365" s="478"/>
      <c r="J365" s="476"/>
      <c r="K365" s="478"/>
    </row>
    <row r="366" spans="1:11" s="479" customFormat="1" ht="15" customHeight="1">
      <c r="A366" s="507" t="s">
        <v>1342</v>
      </c>
      <c r="B366" s="508" t="s">
        <v>0</v>
      </c>
      <c r="C366" s="507" t="s">
        <v>1343</v>
      </c>
      <c r="D366" s="530" t="s">
        <v>488</v>
      </c>
      <c r="E366" s="510" t="s">
        <v>1344</v>
      </c>
      <c r="F366" s="492" t="s">
        <v>1345</v>
      </c>
      <c r="G366" s="493" t="s">
        <v>1346</v>
      </c>
      <c r="H366" s="476"/>
      <c r="I366" s="478"/>
      <c r="J366" s="476"/>
      <c r="K366" s="478"/>
    </row>
    <row r="367" spans="1:11" s="479" customFormat="1" ht="15" customHeight="1">
      <c r="A367" s="487" t="s">
        <v>1347</v>
      </c>
      <c r="B367" s="488" t="s">
        <v>1108</v>
      </c>
      <c r="C367" s="487" t="s">
        <v>1348</v>
      </c>
      <c r="D367" s="489" t="s">
        <v>970</v>
      </c>
      <c r="E367" s="490" t="s">
        <v>1349</v>
      </c>
      <c r="F367" s="492" t="s">
        <v>1350</v>
      </c>
      <c r="G367" s="493" t="s">
        <v>1349</v>
      </c>
      <c r="H367" s="476"/>
      <c r="I367" s="478"/>
      <c r="J367" s="476"/>
      <c r="K367" s="478"/>
    </row>
    <row r="368" spans="1:11" s="479" customFormat="1" ht="15" customHeight="1">
      <c r="A368" s="494" t="s">
        <v>1351</v>
      </c>
      <c r="B368" s="488" t="s">
        <v>1352</v>
      </c>
      <c r="C368" s="487" t="s">
        <v>1351</v>
      </c>
      <c r="D368" s="489" t="s">
        <v>609</v>
      </c>
      <c r="E368" s="480" t="s">
        <v>1353</v>
      </c>
      <c r="F368" s="468" t="s">
        <v>1354</v>
      </c>
      <c r="G368" s="469" t="s">
        <v>1355</v>
      </c>
      <c r="H368" s="468" t="s">
        <v>1356</v>
      </c>
      <c r="I368" s="470" t="s">
        <v>1355</v>
      </c>
      <c r="J368" s="468" t="s">
        <v>15</v>
      </c>
      <c r="K368" s="470" t="s">
        <v>129</v>
      </c>
    </row>
    <row r="369" spans="1:11" s="479" customFormat="1" ht="15" customHeight="1">
      <c r="A369" s="501" t="s">
        <v>1354</v>
      </c>
      <c r="B369" s="502" t="s">
        <v>650</v>
      </c>
      <c r="C369" s="501" t="s">
        <v>1354</v>
      </c>
      <c r="D369" s="503" t="s">
        <v>1083</v>
      </c>
      <c r="E369" s="504" t="s">
        <v>1357</v>
      </c>
      <c r="F369" s="476"/>
      <c r="G369" s="477"/>
      <c r="H369" s="476"/>
      <c r="I369" s="478"/>
      <c r="J369" s="476"/>
      <c r="K369" s="478"/>
    </row>
    <row r="370" spans="1:11" s="479" customFormat="1" ht="15" customHeight="1">
      <c r="A370" s="481" t="s">
        <v>1354</v>
      </c>
      <c r="B370" s="482" t="s">
        <v>1358</v>
      </c>
      <c r="C370" s="481" t="s">
        <v>1354</v>
      </c>
      <c r="D370" s="483" t="s">
        <v>727</v>
      </c>
      <c r="E370" s="484" t="s">
        <v>1359</v>
      </c>
      <c r="F370" s="476"/>
      <c r="G370" s="477"/>
      <c r="H370" s="476"/>
      <c r="I370" s="478"/>
      <c r="J370" s="476"/>
      <c r="K370" s="478"/>
    </row>
    <row r="371" spans="1:11" s="479" customFormat="1" ht="15" customHeight="1">
      <c r="A371" s="511" t="s">
        <v>1360</v>
      </c>
      <c r="B371" s="512" t="s">
        <v>558</v>
      </c>
      <c r="C371" s="511" t="s">
        <v>1361</v>
      </c>
      <c r="D371" s="513" t="s">
        <v>559</v>
      </c>
      <c r="E371" s="506" t="s">
        <v>1362</v>
      </c>
      <c r="F371" s="485"/>
      <c r="G371" s="486"/>
      <c r="H371" s="485"/>
      <c r="I371" s="505"/>
      <c r="J371" s="476"/>
      <c r="K371" s="478"/>
    </row>
    <row r="372" spans="1:11" s="479" customFormat="1" ht="15" customHeight="1">
      <c r="A372" s="494" t="s">
        <v>1363</v>
      </c>
      <c r="B372" s="495" t="s">
        <v>1364</v>
      </c>
      <c r="C372" s="494" t="s">
        <v>1365</v>
      </c>
      <c r="D372" s="525" t="s">
        <v>1366</v>
      </c>
      <c r="E372" s="497" t="s">
        <v>1367</v>
      </c>
      <c r="F372" s="468" t="s">
        <v>1368</v>
      </c>
      <c r="G372" s="469" t="s">
        <v>1369</v>
      </c>
      <c r="H372" s="476" t="s">
        <v>1370</v>
      </c>
      <c r="I372" s="478" t="s">
        <v>1369</v>
      </c>
      <c r="J372" s="476"/>
      <c r="K372" s="478"/>
    </row>
    <row r="373" spans="1:11" s="479" customFormat="1" ht="15" customHeight="1">
      <c r="A373" s="511" t="s">
        <v>1371</v>
      </c>
      <c r="B373" s="512" t="s">
        <v>932</v>
      </c>
      <c r="C373" s="511" t="s">
        <v>1372</v>
      </c>
      <c r="D373" s="513" t="s">
        <v>1373</v>
      </c>
      <c r="E373" s="506" t="s">
        <v>1374</v>
      </c>
      <c r="F373" s="476"/>
      <c r="G373" s="477"/>
      <c r="H373" s="476"/>
      <c r="I373" s="478"/>
      <c r="J373" s="476"/>
      <c r="K373" s="478"/>
    </row>
    <row r="374" spans="1:11" s="479" customFormat="1" ht="15" customHeight="1">
      <c r="A374" s="472" t="s">
        <v>1375</v>
      </c>
      <c r="B374" s="473" t="s">
        <v>1376</v>
      </c>
      <c r="C374" s="472" t="s">
        <v>1377</v>
      </c>
      <c r="D374" s="474" t="s">
        <v>1325</v>
      </c>
      <c r="E374" s="475" t="s">
        <v>1378</v>
      </c>
      <c r="F374" s="485"/>
      <c r="G374" s="486"/>
      <c r="H374" s="476"/>
      <c r="I374" s="478"/>
      <c r="J374" s="485"/>
      <c r="K374" s="505"/>
    </row>
    <row r="375" spans="1:11" s="479" customFormat="1" ht="15" customHeight="1">
      <c r="A375" s="464" t="s">
        <v>1379</v>
      </c>
      <c r="B375" s="465" t="s">
        <v>0</v>
      </c>
      <c r="C375" s="464"/>
      <c r="D375" s="491"/>
      <c r="E375" s="467" t="s">
        <v>1380</v>
      </c>
      <c r="F375" s="476" t="s">
        <v>1381</v>
      </c>
      <c r="G375" s="477" t="s">
        <v>1382</v>
      </c>
      <c r="H375" s="468" t="s">
        <v>1383</v>
      </c>
      <c r="I375" s="470" t="s">
        <v>1382</v>
      </c>
      <c r="J375" s="468" t="s">
        <v>16</v>
      </c>
      <c r="K375" s="470" t="s">
        <v>28</v>
      </c>
    </row>
    <row r="376" spans="1:11" s="479" customFormat="1" ht="15" customHeight="1">
      <c r="A376" s="472"/>
      <c r="B376" s="473"/>
      <c r="C376" s="472" t="s">
        <v>1384</v>
      </c>
      <c r="D376" s="514" t="s">
        <v>488</v>
      </c>
      <c r="E376" s="475" t="s">
        <v>1385</v>
      </c>
      <c r="F376" s="476"/>
      <c r="G376" s="477"/>
      <c r="H376" s="476"/>
      <c r="I376" s="478"/>
      <c r="J376" s="476"/>
      <c r="K376" s="478"/>
    </row>
    <row r="377" spans="1:11" s="479" customFormat="1" ht="15" customHeight="1">
      <c r="A377" s="532"/>
      <c r="B377" s="533"/>
      <c r="C377" s="487" t="s">
        <v>1384</v>
      </c>
      <c r="D377" s="522" t="s">
        <v>611</v>
      </c>
      <c r="E377" s="480" t="s">
        <v>1386</v>
      </c>
      <c r="F377" s="476"/>
      <c r="G377" s="477"/>
      <c r="H377" s="476"/>
      <c r="I377" s="478"/>
      <c r="J377" s="476"/>
      <c r="K377" s="478"/>
    </row>
    <row r="378" spans="1:11" s="479" customFormat="1" ht="15" customHeight="1">
      <c r="A378" s="501" t="s">
        <v>1381</v>
      </c>
      <c r="B378" s="502" t="s">
        <v>497</v>
      </c>
      <c r="C378" s="501" t="s">
        <v>1381</v>
      </c>
      <c r="D378" s="503" t="s">
        <v>499</v>
      </c>
      <c r="E378" s="504" t="s">
        <v>1387</v>
      </c>
      <c r="F378" s="476"/>
      <c r="G378" s="477"/>
      <c r="H378" s="476"/>
      <c r="I378" s="478"/>
      <c r="J378" s="476"/>
      <c r="K378" s="478"/>
    </row>
    <row r="379" spans="1:11" s="479" customFormat="1" ht="15" customHeight="1">
      <c r="A379" s="501" t="s">
        <v>1381</v>
      </c>
      <c r="B379" s="502" t="s">
        <v>536</v>
      </c>
      <c r="C379" s="501" t="s">
        <v>1381</v>
      </c>
      <c r="D379" s="527" t="s">
        <v>537</v>
      </c>
      <c r="E379" s="504" t="s">
        <v>1388</v>
      </c>
      <c r="F379" s="476"/>
      <c r="G379" s="477"/>
      <c r="H379" s="476"/>
      <c r="I379" s="478"/>
      <c r="J379" s="476"/>
      <c r="K379" s="478"/>
    </row>
    <row r="380" spans="1:11" s="479" customFormat="1" ht="15" customHeight="1">
      <c r="A380" s="487" t="s">
        <v>1389</v>
      </c>
      <c r="B380" s="488" t="s">
        <v>1390</v>
      </c>
      <c r="C380" s="487" t="s">
        <v>1389</v>
      </c>
      <c r="D380" s="489" t="s">
        <v>1391</v>
      </c>
      <c r="E380" s="504" t="s">
        <v>1392</v>
      </c>
      <c r="F380" s="476"/>
      <c r="G380" s="477"/>
      <c r="H380" s="476"/>
      <c r="I380" s="478"/>
      <c r="J380" s="476"/>
      <c r="K380" s="478"/>
    </row>
    <row r="381" spans="1:11" s="479" customFormat="1" ht="15" customHeight="1">
      <c r="A381" s="501" t="s">
        <v>1381</v>
      </c>
      <c r="B381" s="502" t="s">
        <v>1393</v>
      </c>
      <c r="C381" s="501" t="s">
        <v>1381</v>
      </c>
      <c r="D381" s="527" t="s">
        <v>1394</v>
      </c>
      <c r="E381" s="504" t="s">
        <v>1395</v>
      </c>
      <c r="F381" s="476"/>
      <c r="G381" s="477"/>
      <c r="H381" s="476"/>
      <c r="I381" s="478"/>
      <c r="J381" s="476"/>
      <c r="K381" s="478"/>
    </row>
    <row r="382" spans="1:11" s="479" customFormat="1" ht="15" customHeight="1">
      <c r="A382" s="498" t="s">
        <v>1379</v>
      </c>
      <c r="B382" s="499" t="s">
        <v>1245</v>
      </c>
      <c r="C382" s="498" t="s">
        <v>1381</v>
      </c>
      <c r="D382" s="516" t="s">
        <v>1396</v>
      </c>
      <c r="E382" s="506" t="s">
        <v>1397</v>
      </c>
      <c r="F382" s="476"/>
      <c r="G382" s="477"/>
      <c r="H382" s="485"/>
      <c r="I382" s="505"/>
      <c r="J382" s="476"/>
      <c r="K382" s="478"/>
    </row>
    <row r="383" spans="1:11" s="479" customFormat="1" ht="15" customHeight="1">
      <c r="A383" s="472" t="s">
        <v>1398</v>
      </c>
      <c r="B383" s="473" t="s">
        <v>1263</v>
      </c>
      <c r="C383" s="472" t="s">
        <v>1399</v>
      </c>
      <c r="D383" s="474" t="s">
        <v>970</v>
      </c>
      <c r="E383" s="497" t="s">
        <v>1400</v>
      </c>
      <c r="F383" s="468" t="s">
        <v>1401</v>
      </c>
      <c r="G383" s="469" t="s">
        <v>1402</v>
      </c>
      <c r="H383" s="476" t="s">
        <v>1403</v>
      </c>
      <c r="I383" s="478" t="s">
        <v>1402</v>
      </c>
      <c r="J383" s="476"/>
      <c r="K383" s="478"/>
    </row>
    <row r="384" spans="1:11" s="479" customFormat="1" ht="15" customHeight="1">
      <c r="A384" s="481" t="s">
        <v>1404</v>
      </c>
      <c r="B384" s="482" t="s">
        <v>1287</v>
      </c>
      <c r="C384" s="481" t="s">
        <v>1399</v>
      </c>
      <c r="D384" s="534" t="s">
        <v>772</v>
      </c>
      <c r="E384" s="506" t="s">
        <v>1405</v>
      </c>
      <c r="F384" s="485"/>
      <c r="G384" s="486"/>
      <c r="H384" s="476"/>
      <c r="I384" s="478"/>
      <c r="J384" s="476"/>
      <c r="K384" s="478"/>
    </row>
    <row r="385" spans="1:11" s="479" customFormat="1" ht="15" customHeight="1">
      <c r="A385" s="507" t="s">
        <v>1406</v>
      </c>
      <c r="B385" s="508" t="s">
        <v>0</v>
      </c>
      <c r="C385" s="507" t="s">
        <v>1406</v>
      </c>
      <c r="D385" s="509" t="s">
        <v>488</v>
      </c>
      <c r="E385" s="510" t="s">
        <v>1407</v>
      </c>
      <c r="F385" s="476" t="s">
        <v>1408</v>
      </c>
      <c r="G385" s="477" t="s">
        <v>1407</v>
      </c>
      <c r="H385" s="468" t="s">
        <v>1409</v>
      </c>
      <c r="I385" s="630" t="s">
        <v>1410</v>
      </c>
      <c r="J385" s="476"/>
      <c r="K385" s="478"/>
    </row>
    <row r="386" spans="1:11" s="479" customFormat="1" ht="15" customHeight="1">
      <c r="A386" s="507" t="s">
        <v>1411</v>
      </c>
      <c r="B386" s="508" t="s">
        <v>1108</v>
      </c>
      <c r="C386" s="507" t="s">
        <v>1412</v>
      </c>
      <c r="D386" s="530" t="s">
        <v>488</v>
      </c>
      <c r="E386" s="510" t="s">
        <v>1413</v>
      </c>
      <c r="F386" s="492" t="s">
        <v>1414</v>
      </c>
      <c r="G386" s="493" t="s">
        <v>1413</v>
      </c>
      <c r="H386" s="485"/>
      <c r="I386" s="631"/>
      <c r="J386" s="476"/>
      <c r="K386" s="478"/>
    </row>
    <row r="387" spans="1:11" s="479" customFormat="1" ht="15" customHeight="1">
      <c r="A387" s="487" t="s">
        <v>1415</v>
      </c>
      <c r="B387" s="488" t="s">
        <v>1108</v>
      </c>
      <c r="C387" s="487" t="s">
        <v>1416</v>
      </c>
      <c r="D387" s="489" t="s">
        <v>1417</v>
      </c>
      <c r="E387" s="497" t="s">
        <v>1418</v>
      </c>
      <c r="F387" s="468" t="s">
        <v>1419</v>
      </c>
      <c r="G387" s="469" t="s">
        <v>1420</v>
      </c>
      <c r="H387" s="468" t="s">
        <v>1421</v>
      </c>
      <c r="I387" s="470" t="s">
        <v>1420</v>
      </c>
      <c r="J387" s="476"/>
      <c r="K387" s="478"/>
    </row>
    <row r="388" spans="1:11" s="479" customFormat="1" ht="15" customHeight="1">
      <c r="A388" s="501" t="s">
        <v>1416</v>
      </c>
      <c r="B388" s="502" t="s">
        <v>497</v>
      </c>
      <c r="C388" s="501" t="s">
        <v>1416</v>
      </c>
      <c r="D388" s="503" t="s">
        <v>1083</v>
      </c>
      <c r="E388" s="504" t="s">
        <v>1422</v>
      </c>
      <c r="F388" s="476"/>
      <c r="G388" s="477"/>
      <c r="H388" s="476"/>
      <c r="I388" s="478"/>
      <c r="J388" s="476"/>
      <c r="K388" s="478"/>
    </row>
    <row r="389" spans="1:11" s="479" customFormat="1" ht="15" customHeight="1">
      <c r="A389" s="501" t="s">
        <v>1423</v>
      </c>
      <c r="B389" s="502" t="s">
        <v>536</v>
      </c>
      <c r="C389" s="501" t="s">
        <v>1415</v>
      </c>
      <c r="D389" s="503" t="s">
        <v>1088</v>
      </c>
      <c r="E389" s="504" t="s">
        <v>1424</v>
      </c>
      <c r="F389" s="476"/>
      <c r="G389" s="477"/>
      <c r="H389" s="476"/>
      <c r="I389" s="478"/>
      <c r="J389" s="476"/>
      <c r="K389" s="478"/>
    </row>
    <row r="390" spans="1:11" s="479" customFormat="1" ht="15" customHeight="1">
      <c r="A390" s="511" t="s">
        <v>1415</v>
      </c>
      <c r="B390" s="512" t="s">
        <v>1425</v>
      </c>
      <c r="C390" s="511" t="s">
        <v>1415</v>
      </c>
      <c r="D390" s="531" t="s">
        <v>1426</v>
      </c>
      <c r="E390" s="506" t="s">
        <v>1427</v>
      </c>
      <c r="F390" s="485"/>
      <c r="G390" s="486"/>
      <c r="H390" s="485"/>
      <c r="I390" s="505"/>
      <c r="J390" s="485"/>
      <c r="K390" s="505"/>
    </row>
    <row r="391" spans="1:11" s="479" customFormat="1" ht="15" customHeight="1">
      <c r="A391" s="494" t="s">
        <v>1428</v>
      </c>
      <c r="B391" s="495" t="s">
        <v>0</v>
      </c>
      <c r="C391" s="494" t="s">
        <v>1429</v>
      </c>
      <c r="D391" s="496" t="s">
        <v>488</v>
      </c>
      <c r="E391" s="497" t="s">
        <v>1430</v>
      </c>
      <c r="F391" s="468" t="s">
        <v>1429</v>
      </c>
      <c r="G391" s="469" t="s">
        <v>1431</v>
      </c>
      <c r="H391" s="468" t="s">
        <v>1432</v>
      </c>
      <c r="I391" s="470" t="s">
        <v>1433</v>
      </c>
      <c r="J391" s="468" t="s">
        <v>17</v>
      </c>
      <c r="K391" s="470" t="s">
        <v>243</v>
      </c>
    </row>
    <row r="392" spans="1:11" s="479" customFormat="1" ht="15" customHeight="1">
      <c r="A392" s="501" t="s">
        <v>1429</v>
      </c>
      <c r="B392" s="502" t="s">
        <v>497</v>
      </c>
      <c r="C392" s="501" t="s">
        <v>1429</v>
      </c>
      <c r="D392" s="503" t="s">
        <v>499</v>
      </c>
      <c r="E392" s="504" t="s">
        <v>1434</v>
      </c>
      <c r="F392" s="476"/>
      <c r="G392" s="477"/>
      <c r="H392" s="476"/>
      <c r="I392" s="478"/>
      <c r="J392" s="476"/>
      <c r="K392" s="478"/>
    </row>
    <row r="393" spans="1:11" s="479" customFormat="1" ht="15" customHeight="1">
      <c r="A393" s="501" t="s">
        <v>1429</v>
      </c>
      <c r="B393" s="502" t="s">
        <v>1358</v>
      </c>
      <c r="C393" s="501" t="s">
        <v>1429</v>
      </c>
      <c r="D393" s="503" t="s">
        <v>727</v>
      </c>
      <c r="E393" s="504" t="s">
        <v>1435</v>
      </c>
      <c r="F393" s="476"/>
      <c r="G393" s="477"/>
      <c r="H393" s="476"/>
      <c r="I393" s="478"/>
      <c r="J393" s="476"/>
      <c r="K393" s="478"/>
    </row>
    <row r="394" spans="1:11" s="479" customFormat="1" ht="15" customHeight="1">
      <c r="A394" s="501" t="s">
        <v>1436</v>
      </c>
      <c r="B394" s="502" t="s">
        <v>1437</v>
      </c>
      <c r="C394" s="501" t="s">
        <v>1429</v>
      </c>
      <c r="D394" s="503" t="s">
        <v>1438</v>
      </c>
      <c r="E394" s="504" t="s">
        <v>1439</v>
      </c>
      <c r="F394" s="476"/>
      <c r="G394" s="477"/>
      <c r="H394" s="476"/>
      <c r="I394" s="478"/>
      <c r="J394" s="476"/>
      <c r="K394" s="478"/>
    </row>
    <row r="395" spans="1:11" s="479" customFormat="1" ht="15" customHeight="1">
      <c r="A395" s="498" t="s">
        <v>1429</v>
      </c>
      <c r="B395" s="499" t="s">
        <v>526</v>
      </c>
      <c r="C395" s="498" t="s">
        <v>1440</v>
      </c>
      <c r="D395" s="500" t="s">
        <v>530</v>
      </c>
      <c r="E395" s="490" t="s">
        <v>1441</v>
      </c>
      <c r="F395" s="485"/>
      <c r="G395" s="486"/>
      <c r="H395" s="476"/>
      <c r="I395" s="478"/>
      <c r="J395" s="476"/>
      <c r="K395" s="478"/>
    </row>
    <row r="396" spans="1:11" s="479" customFormat="1" ht="15" customHeight="1">
      <c r="A396" s="501" t="s">
        <v>1442</v>
      </c>
      <c r="B396" s="502" t="s">
        <v>0</v>
      </c>
      <c r="C396" s="501" t="s">
        <v>1443</v>
      </c>
      <c r="D396" s="503" t="s">
        <v>488</v>
      </c>
      <c r="E396" s="504" t="s">
        <v>1444</v>
      </c>
      <c r="F396" s="468" t="s">
        <v>1443</v>
      </c>
      <c r="G396" s="469" t="s">
        <v>1445</v>
      </c>
      <c r="H396" s="476"/>
      <c r="I396" s="478"/>
      <c r="J396" s="476"/>
      <c r="K396" s="478"/>
    </row>
    <row r="397" spans="1:11" s="479" customFormat="1" ht="15" customHeight="1">
      <c r="A397" s="498" t="s">
        <v>1443</v>
      </c>
      <c r="B397" s="499" t="s">
        <v>497</v>
      </c>
      <c r="C397" s="498" t="s">
        <v>1443</v>
      </c>
      <c r="D397" s="500" t="s">
        <v>499</v>
      </c>
      <c r="E397" s="506" t="s">
        <v>1446</v>
      </c>
      <c r="F397" s="485"/>
      <c r="G397" s="486"/>
      <c r="H397" s="485"/>
      <c r="I397" s="505"/>
      <c r="J397" s="476"/>
      <c r="K397" s="478"/>
    </row>
    <row r="398" spans="1:11" s="479" customFormat="1" ht="15" customHeight="1">
      <c r="A398" s="494" t="s">
        <v>1447</v>
      </c>
      <c r="B398" s="495" t="s">
        <v>1448</v>
      </c>
      <c r="C398" s="494" t="s">
        <v>1447</v>
      </c>
      <c r="D398" s="496" t="s">
        <v>488</v>
      </c>
      <c r="E398" s="480" t="s">
        <v>1449</v>
      </c>
      <c r="F398" s="468" t="s">
        <v>1450</v>
      </c>
      <c r="G398" s="630" t="s">
        <v>1451</v>
      </c>
      <c r="H398" s="468" t="s">
        <v>1452</v>
      </c>
      <c r="I398" s="630" t="s">
        <v>1451</v>
      </c>
      <c r="J398" s="476"/>
      <c r="K398" s="478"/>
    </row>
    <row r="399" spans="1:11" s="479" customFormat="1" ht="15" customHeight="1">
      <c r="A399" s="501" t="s">
        <v>1447</v>
      </c>
      <c r="B399" s="502" t="s">
        <v>1453</v>
      </c>
      <c r="C399" s="501" t="s">
        <v>1454</v>
      </c>
      <c r="D399" s="503" t="s">
        <v>1083</v>
      </c>
      <c r="E399" s="504" t="s">
        <v>1455</v>
      </c>
      <c r="F399" s="476"/>
      <c r="G399" s="632"/>
      <c r="H399" s="476"/>
      <c r="I399" s="632"/>
      <c r="J399" s="476"/>
      <c r="K399" s="478"/>
    </row>
    <row r="400" spans="1:11" s="479" customFormat="1" ht="15" customHeight="1">
      <c r="A400" s="472" t="s">
        <v>1456</v>
      </c>
      <c r="B400" s="473" t="s">
        <v>1457</v>
      </c>
      <c r="C400" s="472" t="s">
        <v>1458</v>
      </c>
      <c r="D400" s="474" t="s">
        <v>1459</v>
      </c>
      <c r="E400" s="484" t="s">
        <v>1460</v>
      </c>
      <c r="F400" s="485"/>
      <c r="G400" s="486"/>
      <c r="H400" s="485"/>
      <c r="I400" s="505"/>
      <c r="J400" s="485"/>
      <c r="K400" s="505"/>
    </row>
    <row r="401" spans="1:11" s="479" customFormat="1" ht="15" customHeight="1">
      <c r="A401" s="464" t="s">
        <v>1461</v>
      </c>
      <c r="B401" s="465" t="s">
        <v>1462</v>
      </c>
      <c r="C401" s="464" t="s">
        <v>1463</v>
      </c>
      <c r="D401" s="466" t="s">
        <v>609</v>
      </c>
      <c r="E401" s="510" t="s">
        <v>1464</v>
      </c>
      <c r="F401" s="492" t="s">
        <v>1465</v>
      </c>
      <c r="G401" s="493" t="s">
        <v>1464</v>
      </c>
      <c r="H401" s="492" t="s">
        <v>1466</v>
      </c>
      <c r="I401" s="518" t="s">
        <v>1464</v>
      </c>
      <c r="J401" s="468" t="s">
        <v>18</v>
      </c>
      <c r="K401" s="470" t="s">
        <v>29</v>
      </c>
    </row>
    <row r="402" spans="1:11" s="479" customFormat="1" ht="25.5" customHeight="1">
      <c r="A402" s="464" t="s">
        <v>1467</v>
      </c>
      <c r="B402" s="465" t="s">
        <v>1468</v>
      </c>
      <c r="C402" s="464" t="s">
        <v>1469</v>
      </c>
      <c r="D402" s="491" t="s">
        <v>1470</v>
      </c>
      <c r="E402" s="467" t="s">
        <v>1471</v>
      </c>
      <c r="F402" s="476" t="s">
        <v>1472</v>
      </c>
      <c r="G402" s="535" t="s">
        <v>1471</v>
      </c>
      <c r="H402" s="476" t="s">
        <v>1473</v>
      </c>
      <c r="I402" s="478" t="s">
        <v>1474</v>
      </c>
      <c r="J402" s="476"/>
      <c r="K402" s="478"/>
    </row>
    <row r="403" spans="1:11" s="479" customFormat="1" ht="15" customHeight="1">
      <c r="A403" s="507" t="s">
        <v>1475</v>
      </c>
      <c r="B403" s="508" t="s">
        <v>0</v>
      </c>
      <c r="C403" s="507" t="s">
        <v>1476</v>
      </c>
      <c r="D403" s="509" t="s">
        <v>488</v>
      </c>
      <c r="E403" s="510" t="s">
        <v>1477</v>
      </c>
      <c r="F403" s="492" t="s">
        <v>1478</v>
      </c>
      <c r="G403" s="493" t="s">
        <v>1477</v>
      </c>
      <c r="H403" s="476"/>
      <c r="I403" s="478"/>
      <c r="J403" s="476"/>
      <c r="K403" s="478"/>
    </row>
    <row r="404" spans="1:11" s="479" customFormat="1" ht="15" customHeight="1">
      <c r="A404" s="487" t="s">
        <v>1479</v>
      </c>
      <c r="B404" s="488" t="s">
        <v>1480</v>
      </c>
      <c r="C404" s="487" t="s">
        <v>1481</v>
      </c>
      <c r="D404" s="489" t="s">
        <v>492</v>
      </c>
      <c r="E404" s="480" t="s">
        <v>1482</v>
      </c>
      <c r="F404" s="476" t="s">
        <v>1483</v>
      </c>
      <c r="G404" s="477" t="s">
        <v>1484</v>
      </c>
      <c r="H404" s="468" t="s">
        <v>1485</v>
      </c>
      <c r="I404" s="470" t="s">
        <v>1484</v>
      </c>
      <c r="J404" s="476"/>
      <c r="K404" s="478"/>
    </row>
    <row r="405" spans="1:11" s="479" customFormat="1" ht="15" customHeight="1">
      <c r="A405" s="498" t="s">
        <v>1479</v>
      </c>
      <c r="B405" s="499" t="s">
        <v>807</v>
      </c>
      <c r="C405" s="498" t="s">
        <v>1479</v>
      </c>
      <c r="D405" s="500" t="s">
        <v>772</v>
      </c>
      <c r="E405" s="506" t="s">
        <v>1486</v>
      </c>
      <c r="F405" s="476"/>
      <c r="G405" s="477"/>
      <c r="H405" s="485"/>
      <c r="I405" s="505"/>
      <c r="J405" s="476"/>
      <c r="K405" s="478"/>
    </row>
    <row r="406" spans="1:11" s="479" customFormat="1" ht="15" customHeight="1">
      <c r="A406" s="494" t="s">
        <v>1487</v>
      </c>
      <c r="B406" s="495" t="s">
        <v>0</v>
      </c>
      <c r="C406" s="494" t="s">
        <v>1488</v>
      </c>
      <c r="D406" s="496" t="s">
        <v>488</v>
      </c>
      <c r="E406" s="497" t="s">
        <v>1489</v>
      </c>
      <c r="F406" s="468" t="s">
        <v>1490</v>
      </c>
      <c r="G406" s="469" t="s">
        <v>1491</v>
      </c>
      <c r="H406" s="476" t="s">
        <v>1492</v>
      </c>
      <c r="I406" s="478" t="s">
        <v>1491</v>
      </c>
      <c r="J406" s="476"/>
      <c r="K406" s="478"/>
    </row>
    <row r="407" spans="1:11" s="479" customFormat="1" ht="15" customHeight="1">
      <c r="A407" s="501" t="s">
        <v>1488</v>
      </c>
      <c r="B407" s="502" t="s">
        <v>497</v>
      </c>
      <c r="C407" s="501" t="s">
        <v>1493</v>
      </c>
      <c r="D407" s="503" t="s">
        <v>499</v>
      </c>
      <c r="E407" s="504" t="s">
        <v>1494</v>
      </c>
      <c r="F407" s="476"/>
      <c r="G407" s="477"/>
      <c r="H407" s="476"/>
      <c r="I407" s="478"/>
      <c r="J407" s="476"/>
      <c r="K407" s="478"/>
    </row>
    <row r="408" spans="1:11" s="479" customFormat="1" ht="15" customHeight="1">
      <c r="A408" s="501" t="s">
        <v>1493</v>
      </c>
      <c r="B408" s="502" t="s">
        <v>536</v>
      </c>
      <c r="C408" s="501" t="s">
        <v>1495</v>
      </c>
      <c r="D408" s="503" t="s">
        <v>537</v>
      </c>
      <c r="E408" s="504" t="s">
        <v>1496</v>
      </c>
      <c r="F408" s="476"/>
      <c r="G408" s="477"/>
      <c r="H408" s="476"/>
      <c r="I408" s="478"/>
      <c r="J408" s="476"/>
      <c r="K408" s="478"/>
    </row>
    <row r="409" spans="1:11" s="479" customFormat="1" ht="15" customHeight="1">
      <c r="A409" s="498" t="s">
        <v>1493</v>
      </c>
      <c r="B409" s="499" t="s">
        <v>1497</v>
      </c>
      <c r="C409" s="498" t="s">
        <v>1493</v>
      </c>
      <c r="D409" s="500" t="s">
        <v>1498</v>
      </c>
      <c r="E409" s="506" t="s">
        <v>1499</v>
      </c>
      <c r="F409" s="485"/>
      <c r="G409" s="486"/>
      <c r="H409" s="476"/>
      <c r="I409" s="478"/>
      <c r="J409" s="476"/>
      <c r="K409" s="478"/>
    </row>
    <row r="410" spans="1:11" s="479" customFormat="1" ht="15" customHeight="1">
      <c r="A410" s="487" t="s">
        <v>1500</v>
      </c>
      <c r="B410" s="488" t="s">
        <v>0</v>
      </c>
      <c r="C410" s="487" t="s">
        <v>1501</v>
      </c>
      <c r="D410" s="489" t="s">
        <v>488</v>
      </c>
      <c r="E410" s="480" t="s">
        <v>1502</v>
      </c>
      <c r="F410" s="476" t="s">
        <v>1503</v>
      </c>
      <c r="G410" s="477" t="s">
        <v>1504</v>
      </c>
      <c r="H410" s="468" t="s">
        <v>1505</v>
      </c>
      <c r="I410" s="630" t="s">
        <v>1506</v>
      </c>
      <c r="J410" s="476"/>
      <c r="K410" s="478"/>
    </row>
    <row r="411" spans="1:11" s="479" customFormat="1" ht="15" customHeight="1">
      <c r="A411" s="498" t="s">
        <v>1507</v>
      </c>
      <c r="B411" s="499" t="s">
        <v>1497</v>
      </c>
      <c r="C411" s="498" t="s">
        <v>1501</v>
      </c>
      <c r="D411" s="500" t="s">
        <v>1498</v>
      </c>
      <c r="E411" s="506" t="s">
        <v>1508</v>
      </c>
      <c r="F411" s="476"/>
      <c r="G411" s="477"/>
      <c r="H411" s="476"/>
      <c r="I411" s="632"/>
      <c r="J411" s="476"/>
      <c r="K411" s="478"/>
    </row>
    <row r="412" spans="1:11" s="479" customFormat="1" ht="15" customHeight="1">
      <c r="A412" s="494" t="s">
        <v>1509</v>
      </c>
      <c r="B412" s="495" t="s">
        <v>0</v>
      </c>
      <c r="C412" s="494" t="s">
        <v>1510</v>
      </c>
      <c r="D412" s="496" t="s">
        <v>488</v>
      </c>
      <c r="E412" s="497" t="s">
        <v>1511</v>
      </c>
      <c r="F412" s="468" t="s">
        <v>1512</v>
      </c>
      <c r="G412" s="469" t="s">
        <v>1513</v>
      </c>
      <c r="H412" s="476"/>
      <c r="I412" s="478"/>
      <c r="J412" s="476"/>
      <c r="K412" s="478"/>
    </row>
    <row r="413" spans="1:11" s="479" customFormat="1" ht="15" customHeight="1">
      <c r="A413" s="498" t="s">
        <v>1509</v>
      </c>
      <c r="B413" s="499" t="s">
        <v>1497</v>
      </c>
      <c r="C413" s="498" t="s">
        <v>1514</v>
      </c>
      <c r="D413" s="500" t="s">
        <v>1498</v>
      </c>
      <c r="E413" s="506" t="s">
        <v>1515</v>
      </c>
      <c r="F413" s="485"/>
      <c r="G413" s="486"/>
      <c r="H413" s="476"/>
      <c r="I413" s="478"/>
      <c r="J413" s="476"/>
      <c r="K413" s="478"/>
    </row>
    <row r="414" spans="1:11" s="479" customFormat="1" ht="15" customHeight="1">
      <c r="A414" s="494" t="s">
        <v>1516</v>
      </c>
      <c r="B414" s="495" t="s">
        <v>0</v>
      </c>
      <c r="C414" s="494" t="s">
        <v>1516</v>
      </c>
      <c r="D414" s="496" t="s">
        <v>488</v>
      </c>
      <c r="E414" s="480" t="s">
        <v>1517</v>
      </c>
      <c r="F414" s="468" t="s">
        <v>1518</v>
      </c>
      <c r="G414" s="469" t="s">
        <v>1519</v>
      </c>
      <c r="H414" s="476"/>
      <c r="I414" s="478"/>
      <c r="J414" s="476"/>
      <c r="K414" s="478"/>
    </row>
    <row r="415" spans="1:11" s="479" customFormat="1" ht="15" customHeight="1">
      <c r="A415" s="472" t="s">
        <v>1520</v>
      </c>
      <c r="B415" s="473" t="s">
        <v>526</v>
      </c>
      <c r="C415" s="472"/>
      <c r="D415" s="474"/>
      <c r="E415" s="484" t="s">
        <v>1519</v>
      </c>
      <c r="F415" s="476"/>
      <c r="G415" s="477"/>
      <c r="H415" s="476"/>
      <c r="I415" s="478"/>
      <c r="J415" s="476"/>
      <c r="K415" s="478"/>
    </row>
    <row r="416" spans="1:11" s="479" customFormat="1" ht="15" customHeight="1">
      <c r="A416" s="472"/>
      <c r="B416" s="473"/>
      <c r="C416" s="472" t="s">
        <v>1516</v>
      </c>
      <c r="D416" s="474" t="s">
        <v>528</v>
      </c>
      <c r="E416" s="475" t="s">
        <v>1521</v>
      </c>
      <c r="F416" s="476"/>
      <c r="G416" s="477"/>
      <c r="H416" s="476"/>
      <c r="I416" s="478"/>
      <c r="J416" s="476"/>
      <c r="K416" s="478"/>
    </row>
    <row r="417" spans="1:11" s="479" customFormat="1" ht="15" customHeight="1">
      <c r="A417" s="472"/>
      <c r="B417" s="473"/>
      <c r="C417" s="472" t="s">
        <v>1522</v>
      </c>
      <c r="D417" s="474" t="s">
        <v>530</v>
      </c>
      <c r="E417" s="475" t="s">
        <v>1523</v>
      </c>
      <c r="F417" s="485"/>
      <c r="G417" s="486"/>
      <c r="H417" s="485"/>
      <c r="I417" s="505"/>
      <c r="J417" s="485"/>
      <c r="K417" s="505"/>
    </row>
    <row r="418" spans="1:11" s="479" customFormat="1" ht="15" customHeight="1">
      <c r="A418" s="494" t="s">
        <v>1524</v>
      </c>
      <c r="B418" s="495" t="s">
        <v>0</v>
      </c>
      <c r="C418" s="494" t="s">
        <v>1524</v>
      </c>
      <c r="D418" s="496" t="s">
        <v>488</v>
      </c>
      <c r="E418" s="497" t="s">
        <v>1525</v>
      </c>
      <c r="F418" s="476" t="s">
        <v>1524</v>
      </c>
      <c r="G418" s="477" t="s">
        <v>1526</v>
      </c>
      <c r="H418" s="476" t="s">
        <v>1527</v>
      </c>
      <c r="I418" s="478" t="s">
        <v>40</v>
      </c>
      <c r="J418" s="468" t="s">
        <v>19</v>
      </c>
      <c r="K418" s="630" t="s">
        <v>1528</v>
      </c>
    </row>
    <row r="419" spans="1:11" s="479" customFormat="1" ht="15" customHeight="1">
      <c r="A419" s="472" t="s">
        <v>1524</v>
      </c>
      <c r="B419" s="473" t="s">
        <v>497</v>
      </c>
      <c r="C419" s="472" t="s">
        <v>1524</v>
      </c>
      <c r="D419" s="474" t="s">
        <v>499</v>
      </c>
      <c r="E419" s="506" t="s">
        <v>1529</v>
      </c>
      <c r="F419" s="476"/>
      <c r="G419" s="477"/>
      <c r="H419" s="476"/>
      <c r="I419" s="478"/>
      <c r="J419" s="476"/>
      <c r="K419" s="632"/>
    </row>
    <row r="420" spans="1:11" s="479" customFormat="1" ht="15" customHeight="1">
      <c r="A420" s="494" t="s">
        <v>1530</v>
      </c>
      <c r="B420" s="495" t="s">
        <v>1263</v>
      </c>
      <c r="C420" s="494" t="s">
        <v>1530</v>
      </c>
      <c r="D420" s="525" t="s">
        <v>609</v>
      </c>
      <c r="E420" s="480" t="s">
        <v>1531</v>
      </c>
      <c r="F420" s="468" t="s">
        <v>1530</v>
      </c>
      <c r="G420" s="469" t="s">
        <v>40</v>
      </c>
      <c r="H420" s="476"/>
      <c r="I420" s="478"/>
      <c r="J420" s="476"/>
      <c r="K420" s="478"/>
    </row>
    <row r="421" spans="1:11" s="479" customFormat="1" ht="15" customHeight="1">
      <c r="A421" s="501" t="s">
        <v>1532</v>
      </c>
      <c r="B421" s="502" t="s">
        <v>807</v>
      </c>
      <c r="C421" s="501" t="s">
        <v>1532</v>
      </c>
      <c r="D421" s="527" t="s">
        <v>1083</v>
      </c>
      <c r="E421" s="504" t="s">
        <v>1533</v>
      </c>
      <c r="F421" s="476"/>
      <c r="G421" s="477"/>
      <c r="H421" s="476"/>
      <c r="I421" s="478"/>
      <c r="J421" s="476"/>
      <c r="K421" s="478"/>
    </row>
    <row r="422" spans="1:11" s="479" customFormat="1" ht="15" customHeight="1">
      <c r="A422" s="487" t="s">
        <v>1530</v>
      </c>
      <c r="B422" s="488" t="s">
        <v>1534</v>
      </c>
      <c r="C422" s="487" t="s">
        <v>1530</v>
      </c>
      <c r="D422" s="489" t="s">
        <v>1459</v>
      </c>
      <c r="E422" s="504" t="s">
        <v>1535</v>
      </c>
      <c r="F422" s="476"/>
      <c r="G422" s="477"/>
      <c r="H422" s="476"/>
      <c r="I422" s="478"/>
      <c r="J422" s="476"/>
      <c r="K422" s="478"/>
    </row>
    <row r="423" spans="1:11" s="479" customFormat="1" ht="15" customHeight="1">
      <c r="A423" s="501" t="s">
        <v>1530</v>
      </c>
      <c r="B423" s="502" t="s">
        <v>1536</v>
      </c>
      <c r="C423" s="501" t="s">
        <v>1530</v>
      </c>
      <c r="D423" s="503" t="s">
        <v>1537</v>
      </c>
      <c r="E423" s="504" t="s">
        <v>1538</v>
      </c>
      <c r="F423" s="476"/>
      <c r="G423" s="477"/>
      <c r="H423" s="476"/>
      <c r="I423" s="478"/>
      <c r="J423" s="476"/>
      <c r="K423" s="478"/>
    </row>
    <row r="424" spans="1:11" s="479" customFormat="1" ht="15" customHeight="1">
      <c r="A424" s="501" t="s">
        <v>1530</v>
      </c>
      <c r="B424" s="502" t="s">
        <v>1539</v>
      </c>
      <c r="C424" s="501" t="s">
        <v>1530</v>
      </c>
      <c r="D424" s="503" t="s">
        <v>1540</v>
      </c>
      <c r="E424" s="504" t="s">
        <v>1541</v>
      </c>
      <c r="F424" s="476"/>
      <c r="G424" s="477"/>
      <c r="H424" s="476"/>
      <c r="I424" s="478"/>
      <c r="J424" s="476"/>
      <c r="K424" s="478"/>
    </row>
    <row r="425" spans="1:11" s="479" customFormat="1" ht="15" customHeight="1">
      <c r="A425" s="501" t="s">
        <v>1530</v>
      </c>
      <c r="B425" s="502" t="s">
        <v>1542</v>
      </c>
      <c r="C425" s="501" t="s">
        <v>1530</v>
      </c>
      <c r="D425" s="503" t="s">
        <v>1543</v>
      </c>
      <c r="E425" s="504" t="s">
        <v>1544</v>
      </c>
      <c r="F425" s="476"/>
      <c r="G425" s="477"/>
      <c r="H425" s="476"/>
      <c r="I425" s="478"/>
      <c r="J425" s="476"/>
      <c r="K425" s="478"/>
    </row>
    <row r="426" spans="1:11" s="479" customFormat="1" ht="15" customHeight="1">
      <c r="A426" s="472" t="s">
        <v>1530</v>
      </c>
      <c r="B426" s="473" t="s">
        <v>526</v>
      </c>
      <c r="C426" s="472" t="s">
        <v>1530</v>
      </c>
      <c r="D426" s="474" t="s">
        <v>530</v>
      </c>
      <c r="E426" s="484" t="s">
        <v>40</v>
      </c>
      <c r="F426" s="485"/>
      <c r="G426" s="486"/>
      <c r="H426" s="476"/>
      <c r="I426" s="478"/>
      <c r="J426" s="476"/>
      <c r="K426" s="478"/>
    </row>
    <row r="427" spans="1:11" s="479" customFormat="1" ht="15" customHeight="1">
      <c r="A427" s="507" t="s">
        <v>1545</v>
      </c>
      <c r="B427" s="508" t="s">
        <v>1239</v>
      </c>
      <c r="C427" s="507" t="s">
        <v>1546</v>
      </c>
      <c r="D427" s="509" t="s">
        <v>1417</v>
      </c>
      <c r="E427" s="510" t="s">
        <v>1547</v>
      </c>
      <c r="F427" s="492" t="s">
        <v>1548</v>
      </c>
      <c r="G427" s="529" t="s">
        <v>1549</v>
      </c>
      <c r="H427" s="492" t="s">
        <v>1550</v>
      </c>
      <c r="I427" s="536" t="s">
        <v>1549</v>
      </c>
      <c r="J427" s="485"/>
      <c r="K427" s="505"/>
    </row>
    <row r="428" spans="1:11" s="479" customFormat="1" ht="15" customHeight="1">
      <c r="A428" s="494" t="s">
        <v>1551</v>
      </c>
      <c r="B428" s="495" t="s">
        <v>0</v>
      </c>
      <c r="C428" s="494" t="s">
        <v>1551</v>
      </c>
      <c r="D428" s="496" t="s">
        <v>488</v>
      </c>
      <c r="E428" s="497" t="s">
        <v>1552</v>
      </c>
      <c r="F428" s="468" t="s">
        <v>1551</v>
      </c>
      <c r="G428" s="469" t="s">
        <v>1553</v>
      </c>
      <c r="H428" s="476" t="s">
        <v>1554</v>
      </c>
      <c r="I428" s="478" t="s">
        <v>1555</v>
      </c>
      <c r="J428" s="476" t="s">
        <v>131</v>
      </c>
      <c r="K428" s="478" t="s">
        <v>30</v>
      </c>
    </row>
    <row r="429" spans="1:11" s="479" customFormat="1" ht="15" customHeight="1">
      <c r="A429" s="498" t="s">
        <v>1551</v>
      </c>
      <c r="B429" s="499" t="s">
        <v>497</v>
      </c>
      <c r="C429" s="498" t="s">
        <v>1551</v>
      </c>
      <c r="D429" s="500" t="s">
        <v>499</v>
      </c>
      <c r="E429" s="490" t="s">
        <v>1556</v>
      </c>
      <c r="F429" s="485"/>
      <c r="G429" s="486"/>
      <c r="H429" s="476"/>
      <c r="I429" s="478"/>
      <c r="J429" s="476"/>
      <c r="K429" s="478"/>
    </row>
    <row r="430" spans="1:11" s="479" customFormat="1" ht="15" customHeight="1">
      <c r="A430" s="494" t="s">
        <v>1557</v>
      </c>
      <c r="B430" s="495" t="s">
        <v>0</v>
      </c>
      <c r="C430" s="494" t="s">
        <v>1557</v>
      </c>
      <c r="D430" s="496" t="s">
        <v>488</v>
      </c>
      <c r="E430" s="497" t="s">
        <v>1558</v>
      </c>
      <c r="F430" s="476" t="s">
        <v>1557</v>
      </c>
      <c r="G430" s="477" t="s">
        <v>1559</v>
      </c>
      <c r="H430" s="476"/>
      <c r="I430" s="478"/>
      <c r="J430" s="476"/>
      <c r="K430" s="478"/>
    </row>
    <row r="431" spans="1:11" s="479" customFormat="1" ht="15" customHeight="1">
      <c r="A431" s="498" t="s">
        <v>1557</v>
      </c>
      <c r="B431" s="499" t="s">
        <v>497</v>
      </c>
      <c r="C431" s="498" t="s">
        <v>1557</v>
      </c>
      <c r="D431" s="500" t="s">
        <v>499</v>
      </c>
      <c r="E431" s="490" t="s">
        <v>1560</v>
      </c>
      <c r="F431" s="476"/>
      <c r="G431" s="477"/>
      <c r="H431" s="476"/>
      <c r="I431" s="478"/>
      <c r="J431" s="476"/>
      <c r="K431" s="478"/>
    </row>
    <row r="432" spans="1:11" s="479" customFormat="1" ht="15" customHeight="1">
      <c r="A432" s="507" t="s">
        <v>1561</v>
      </c>
      <c r="B432" s="508" t="s">
        <v>0</v>
      </c>
      <c r="C432" s="507" t="s">
        <v>1561</v>
      </c>
      <c r="D432" s="509" t="s">
        <v>488</v>
      </c>
      <c r="E432" s="510" t="s">
        <v>1562</v>
      </c>
      <c r="F432" s="492" t="s">
        <v>1561</v>
      </c>
      <c r="G432" s="493" t="s">
        <v>1562</v>
      </c>
      <c r="H432" s="492" t="s">
        <v>1563</v>
      </c>
      <c r="I432" s="518" t="s">
        <v>1562</v>
      </c>
      <c r="J432" s="476"/>
      <c r="K432" s="478"/>
    </row>
    <row r="433" spans="1:11" s="479" customFormat="1" ht="15" customHeight="1">
      <c r="A433" s="494" t="s">
        <v>1564</v>
      </c>
      <c r="B433" s="495" t="s">
        <v>0</v>
      </c>
      <c r="C433" s="494" t="s">
        <v>1564</v>
      </c>
      <c r="D433" s="496" t="s">
        <v>488</v>
      </c>
      <c r="E433" s="497" t="s">
        <v>1565</v>
      </c>
      <c r="F433" s="476" t="s">
        <v>1564</v>
      </c>
      <c r="G433" s="477" t="s">
        <v>1566</v>
      </c>
      <c r="H433" s="468" t="s">
        <v>1567</v>
      </c>
      <c r="I433" s="470" t="s">
        <v>1566</v>
      </c>
      <c r="J433" s="476"/>
      <c r="K433" s="478"/>
    </row>
    <row r="434" spans="1:11" s="479" customFormat="1" ht="15" customHeight="1">
      <c r="A434" s="501" t="s">
        <v>1564</v>
      </c>
      <c r="B434" s="502" t="s">
        <v>497</v>
      </c>
      <c r="C434" s="501" t="s">
        <v>1564</v>
      </c>
      <c r="D434" s="503" t="s">
        <v>499</v>
      </c>
      <c r="E434" s="504" t="s">
        <v>1568</v>
      </c>
      <c r="F434" s="476"/>
      <c r="G434" s="477"/>
      <c r="H434" s="476"/>
      <c r="I434" s="478"/>
      <c r="J434" s="476"/>
      <c r="K434" s="478"/>
    </row>
    <row r="435" spans="1:11" s="479" customFormat="1" ht="15" customHeight="1">
      <c r="A435" s="498" t="s">
        <v>1564</v>
      </c>
      <c r="B435" s="499" t="s">
        <v>536</v>
      </c>
      <c r="C435" s="498" t="s">
        <v>1564</v>
      </c>
      <c r="D435" s="500" t="s">
        <v>537</v>
      </c>
      <c r="E435" s="490" t="s">
        <v>1569</v>
      </c>
      <c r="F435" s="476"/>
      <c r="G435" s="477"/>
      <c r="H435" s="485"/>
      <c r="I435" s="505"/>
      <c r="J435" s="476"/>
      <c r="K435" s="478"/>
    </row>
    <row r="436" spans="1:11" s="479" customFormat="1" ht="15" customHeight="1">
      <c r="A436" s="494" t="s">
        <v>1570</v>
      </c>
      <c r="B436" s="495" t="s">
        <v>0</v>
      </c>
      <c r="C436" s="494" t="s">
        <v>1571</v>
      </c>
      <c r="D436" s="496" t="s">
        <v>488</v>
      </c>
      <c r="E436" s="497" t="s">
        <v>1572</v>
      </c>
      <c r="F436" s="468" t="s">
        <v>1573</v>
      </c>
      <c r="G436" s="469" t="s">
        <v>1574</v>
      </c>
      <c r="H436" s="476" t="s">
        <v>1575</v>
      </c>
      <c r="I436" s="478" t="s">
        <v>1574</v>
      </c>
      <c r="J436" s="476"/>
      <c r="K436" s="478"/>
    </row>
    <row r="437" spans="1:11" s="479" customFormat="1" ht="15" customHeight="1">
      <c r="A437" s="501" t="s">
        <v>1573</v>
      </c>
      <c r="B437" s="502" t="s">
        <v>497</v>
      </c>
      <c r="C437" s="501" t="s">
        <v>1573</v>
      </c>
      <c r="D437" s="503" t="s">
        <v>499</v>
      </c>
      <c r="E437" s="504" t="s">
        <v>1576</v>
      </c>
      <c r="F437" s="476"/>
      <c r="G437" s="477"/>
      <c r="H437" s="476"/>
      <c r="I437" s="478"/>
      <c r="J437" s="476"/>
      <c r="K437" s="478"/>
    </row>
    <row r="438" spans="1:11" s="479" customFormat="1" ht="15" customHeight="1">
      <c r="A438" s="501" t="s">
        <v>1573</v>
      </c>
      <c r="B438" s="502" t="s">
        <v>536</v>
      </c>
      <c r="C438" s="501" t="s">
        <v>1573</v>
      </c>
      <c r="D438" s="503" t="s">
        <v>537</v>
      </c>
      <c r="E438" s="504" t="s">
        <v>1577</v>
      </c>
      <c r="F438" s="476"/>
      <c r="G438" s="477"/>
      <c r="H438" s="476"/>
      <c r="I438" s="478"/>
      <c r="J438" s="476"/>
      <c r="K438" s="478"/>
    </row>
    <row r="439" spans="1:11" s="479" customFormat="1" ht="15" customHeight="1">
      <c r="A439" s="498" t="s">
        <v>1573</v>
      </c>
      <c r="B439" s="499" t="s">
        <v>526</v>
      </c>
      <c r="C439" s="498" t="s">
        <v>1573</v>
      </c>
      <c r="D439" s="500" t="s">
        <v>530</v>
      </c>
      <c r="E439" s="475" t="s">
        <v>1574</v>
      </c>
      <c r="F439" s="476"/>
      <c r="G439" s="477"/>
      <c r="H439" s="476"/>
      <c r="I439" s="478"/>
      <c r="J439" s="476"/>
      <c r="K439" s="478"/>
    </row>
    <row r="440" spans="1:11" s="479" customFormat="1" ht="15" customHeight="1">
      <c r="A440" s="464"/>
      <c r="B440" s="465"/>
      <c r="C440" s="464" t="s">
        <v>1578</v>
      </c>
      <c r="D440" s="466" t="s">
        <v>513</v>
      </c>
      <c r="E440" s="467" t="s">
        <v>1579</v>
      </c>
      <c r="F440" s="468" t="s">
        <v>1580</v>
      </c>
      <c r="G440" s="469" t="s">
        <v>1581</v>
      </c>
      <c r="H440" s="468" t="s">
        <v>1582</v>
      </c>
      <c r="I440" s="470" t="s">
        <v>1581</v>
      </c>
      <c r="J440" s="468" t="s">
        <v>133</v>
      </c>
      <c r="K440" s="470" t="s">
        <v>41</v>
      </c>
    </row>
    <row r="441" spans="1:11" s="479" customFormat="1" ht="15" customHeight="1">
      <c r="A441" s="472" t="s">
        <v>1578</v>
      </c>
      <c r="B441" s="473" t="s">
        <v>0</v>
      </c>
      <c r="C441" s="472"/>
      <c r="D441" s="474"/>
      <c r="E441" s="475" t="s">
        <v>1583</v>
      </c>
      <c r="F441" s="476"/>
      <c r="G441" s="477"/>
      <c r="H441" s="476"/>
      <c r="I441" s="478"/>
      <c r="J441" s="476"/>
      <c r="K441" s="478"/>
    </row>
    <row r="442" spans="1:11" s="479" customFormat="1" ht="15" customHeight="1">
      <c r="A442" s="472" t="s">
        <v>1584</v>
      </c>
      <c r="B442" s="473" t="s">
        <v>497</v>
      </c>
      <c r="C442" s="472"/>
      <c r="D442" s="474"/>
      <c r="E442" s="475" t="s">
        <v>1585</v>
      </c>
      <c r="F442" s="476"/>
      <c r="G442" s="477"/>
      <c r="H442" s="476"/>
      <c r="I442" s="478"/>
      <c r="J442" s="476"/>
      <c r="K442" s="478"/>
    </row>
    <row r="443" spans="1:11" s="479" customFormat="1" ht="15" customHeight="1">
      <c r="A443" s="511" t="s">
        <v>1580</v>
      </c>
      <c r="B443" s="512" t="s">
        <v>536</v>
      </c>
      <c r="C443" s="511" t="s">
        <v>1580</v>
      </c>
      <c r="D443" s="513" t="s">
        <v>537</v>
      </c>
      <c r="E443" s="506" t="s">
        <v>1586</v>
      </c>
      <c r="F443" s="476"/>
      <c r="G443" s="477"/>
      <c r="H443" s="485"/>
      <c r="I443" s="505"/>
      <c r="J443" s="476"/>
      <c r="K443" s="478"/>
    </row>
    <row r="444" spans="1:11" s="479" customFormat="1" ht="15" customHeight="1">
      <c r="A444" s="507" t="s">
        <v>1587</v>
      </c>
      <c r="B444" s="508" t="s">
        <v>0</v>
      </c>
      <c r="C444" s="507" t="s">
        <v>1588</v>
      </c>
      <c r="D444" s="509" t="s">
        <v>488</v>
      </c>
      <c r="E444" s="510" t="s">
        <v>1589</v>
      </c>
      <c r="F444" s="492" t="s">
        <v>1590</v>
      </c>
      <c r="G444" s="493" t="s">
        <v>1589</v>
      </c>
      <c r="H444" s="476" t="s">
        <v>1591</v>
      </c>
      <c r="I444" s="478" t="s">
        <v>1592</v>
      </c>
      <c r="J444" s="476"/>
      <c r="K444" s="478"/>
    </row>
    <row r="445" spans="1:11" s="479" customFormat="1" ht="15" customHeight="1">
      <c r="A445" s="464" t="s">
        <v>1593</v>
      </c>
      <c r="B445" s="465" t="s">
        <v>0</v>
      </c>
      <c r="C445" s="464" t="s">
        <v>1594</v>
      </c>
      <c r="D445" s="466" t="s">
        <v>488</v>
      </c>
      <c r="E445" s="467" t="s">
        <v>1595</v>
      </c>
      <c r="F445" s="492" t="s">
        <v>1596</v>
      </c>
      <c r="G445" s="493" t="s">
        <v>1595</v>
      </c>
      <c r="H445" s="476"/>
      <c r="I445" s="478"/>
      <c r="J445" s="485"/>
      <c r="K445" s="505"/>
    </row>
    <row r="446" spans="1:11" s="479" customFormat="1" ht="15" customHeight="1">
      <c r="A446" s="494" t="s">
        <v>1597</v>
      </c>
      <c r="B446" s="495" t="s">
        <v>0</v>
      </c>
      <c r="C446" s="494" t="s">
        <v>1598</v>
      </c>
      <c r="D446" s="496" t="s">
        <v>488</v>
      </c>
      <c r="E446" s="497" t="s">
        <v>1599</v>
      </c>
      <c r="F446" s="476" t="s">
        <v>1600</v>
      </c>
      <c r="G446" s="477" t="s">
        <v>169</v>
      </c>
      <c r="H446" s="468" t="s">
        <v>1601</v>
      </c>
      <c r="I446" s="470" t="s">
        <v>169</v>
      </c>
      <c r="J446" s="468" t="s">
        <v>151</v>
      </c>
      <c r="K446" s="470" t="s">
        <v>169</v>
      </c>
    </row>
    <row r="447" spans="1:11" s="479" customFormat="1" ht="15" customHeight="1">
      <c r="A447" s="501" t="s">
        <v>1597</v>
      </c>
      <c r="B447" s="502" t="s">
        <v>497</v>
      </c>
      <c r="C447" s="501" t="s">
        <v>1602</v>
      </c>
      <c r="D447" s="503" t="s">
        <v>499</v>
      </c>
      <c r="E447" s="504" t="s">
        <v>1603</v>
      </c>
      <c r="F447" s="476"/>
      <c r="G447" s="477"/>
      <c r="H447" s="476"/>
      <c r="I447" s="478"/>
      <c r="J447" s="476"/>
      <c r="K447" s="478"/>
    </row>
    <row r="448" spans="1:11" s="479" customFormat="1" ht="15" customHeight="1">
      <c r="A448" s="498" t="s">
        <v>1604</v>
      </c>
      <c r="B448" s="499" t="s">
        <v>536</v>
      </c>
      <c r="C448" s="498" t="s">
        <v>1605</v>
      </c>
      <c r="D448" s="500" t="s">
        <v>537</v>
      </c>
      <c r="E448" s="504" t="s">
        <v>1606</v>
      </c>
      <c r="F448" s="476"/>
      <c r="G448" s="477"/>
      <c r="H448" s="485"/>
      <c r="I448" s="505"/>
      <c r="J448" s="485"/>
      <c r="K448" s="505"/>
    </row>
    <row r="449" spans="1:11" s="479" customFormat="1" ht="15" customHeight="1">
      <c r="A449" s="494" t="s">
        <v>1607</v>
      </c>
      <c r="B449" s="495" t="s">
        <v>0</v>
      </c>
      <c r="C449" s="494" t="s">
        <v>1608</v>
      </c>
      <c r="D449" s="496" t="s">
        <v>488</v>
      </c>
      <c r="E449" s="497" t="s">
        <v>1609</v>
      </c>
      <c r="F449" s="468" t="s">
        <v>1610</v>
      </c>
      <c r="G449" s="469" t="s">
        <v>170</v>
      </c>
      <c r="H449" s="476" t="s">
        <v>1611</v>
      </c>
      <c r="I449" s="478" t="s">
        <v>170</v>
      </c>
      <c r="J449" s="468" t="s">
        <v>152</v>
      </c>
      <c r="K449" s="470" t="s">
        <v>170</v>
      </c>
    </row>
    <row r="450" spans="1:11" s="479" customFormat="1" ht="15" customHeight="1">
      <c r="A450" s="498" t="s">
        <v>1612</v>
      </c>
      <c r="B450" s="499" t="s">
        <v>497</v>
      </c>
      <c r="C450" s="498" t="s">
        <v>1608</v>
      </c>
      <c r="D450" s="500" t="s">
        <v>499</v>
      </c>
      <c r="E450" s="490" t="s">
        <v>170</v>
      </c>
      <c r="F450" s="485"/>
      <c r="G450" s="486"/>
      <c r="H450" s="476"/>
      <c r="I450" s="478"/>
      <c r="J450" s="485"/>
      <c r="K450" s="505"/>
    </row>
    <row r="451" spans="1:11" s="479" customFormat="1" ht="15" customHeight="1">
      <c r="A451" s="498" t="s">
        <v>1613</v>
      </c>
      <c r="B451" s="499" t="s">
        <v>0</v>
      </c>
      <c r="C451" s="498" t="s">
        <v>1613</v>
      </c>
      <c r="D451" s="500" t="s">
        <v>488</v>
      </c>
      <c r="E451" s="490" t="s">
        <v>1614</v>
      </c>
      <c r="F451" s="476" t="s">
        <v>1613</v>
      </c>
      <c r="G451" s="477" t="s">
        <v>1614</v>
      </c>
      <c r="H451" s="468" t="s">
        <v>1615</v>
      </c>
      <c r="I451" s="470" t="s">
        <v>31</v>
      </c>
      <c r="J451" s="468" t="s">
        <v>153</v>
      </c>
      <c r="K451" s="470" t="s">
        <v>31</v>
      </c>
    </row>
    <row r="452" spans="1:11" s="479" customFormat="1" ht="15" customHeight="1">
      <c r="A452" s="507" t="s">
        <v>1616</v>
      </c>
      <c r="B452" s="508" t="s">
        <v>0</v>
      </c>
      <c r="C452" s="507" t="s">
        <v>1616</v>
      </c>
      <c r="D452" s="509" t="s">
        <v>488</v>
      </c>
      <c r="E452" s="510" t="s">
        <v>1617</v>
      </c>
      <c r="F452" s="492" t="s">
        <v>1616</v>
      </c>
      <c r="G452" s="493" t="s">
        <v>1617</v>
      </c>
      <c r="H452" s="485"/>
      <c r="I452" s="505"/>
      <c r="J452" s="485"/>
      <c r="K452" s="505"/>
    </row>
    <row r="453" spans="1:11" s="479" customFormat="1" ht="15" customHeight="1">
      <c r="A453" s="464" t="s">
        <v>1618</v>
      </c>
      <c r="B453" s="465" t="s">
        <v>0</v>
      </c>
      <c r="C453" s="464"/>
      <c r="D453" s="466"/>
      <c r="E453" s="467" t="s">
        <v>1619</v>
      </c>
      <c r="F453" s="468" t="s">
        <v>1620</v>
      </c>
      <c r="G453" s="469" t="s">
        <v>1619</v>
      </c>
      <c r="H453" s="468" t="s">
        <v>1621</v>
      </c>
      <c r="I453" s="470" t="s">
        <v>32</v>
      </c>
      <c r="J453" s="468" t="s">
        <v>154</v>
      </c>
      <c r="K453" s="470" t="s">
        <v>32</v>
      </c>
    </row>
    <row r="454" spans="1:11" s="479" customFormat="1" ht="15" customHeight="1">
      <c r="A454" s="472"/>
      <c r="B454" s="473"/>
      <c r="C454" s="472" t="s">
        <v>1622</v>
      </c>
      <c r="D454" s="474" t="s">
        <v>488</v>
      </c>
      <c r="E454" s="475" t="s">
        <v>1623</v>
      </c>
      <c r="F454" s="476"/>
      <c r="G454" s="477"/>
      <c r="H454" s="476"/>
      <c r="I454" s="478"/>
      <c r="J454" s="476"/>
      <c r="K454" s="478"/>
    </row>
    <row r="455" spans="1:11" s="479" customFormat="1" ht="15" customHeight="1">
      <c r="A455" s="472"/>
      <c r="B455" s="473"/>
      <c r="C455" s="472" t="s">
        <v>1622</v>
      </c>
      <c r="D455" s="474" t="s">
        <v>494</v>
      </c>
      <c r="E455" s="475" t="s">
        <v>1624</v>
      </c>
      <c r="F455" s="476"/>
      <c r="G455" s="477"/>
      <c r="H455" s="476"/>
      <c r="I455" s="478"/>
      <c r="J455" s="476"/>
      <c r="K455" s="478"/>
    </row>
    <row r="456" spans="1:11" s="479" customFormat="1" ht="15" customHeight="1">
      <c r="A456" s="472"/>
      <c r="B456" s="473"/>
      <c r="C456" s="472" t="s">
        <v>1625</v>
      </c>
      <c r="D456" s="474" t="s">
        <v>569</v>
      </c>
      <c r="E456" s="475" t="s">
        <v>1626</v>
      </c>
      <c r="F456" s="476"/>
      <c r="G456" s="477"/>
      <c r="H456" s="476"/>
      <c r="I456" s="478"/>
      <c r="J456" s="476"/>
      <c r="K456" s="478"/>
    </row>
    <row r="457" spans="1:11" s="479" customFormat="1" ht="15" customHeight="1">
      <c r="A457" s="498"/>
      <c r="B457" s="499"/>
      <c r="C457" s="498" t="s">
        <v>1622</v>
      </c>
      <c r="D457" s="500" t="s">
        <v>646</v>
      </c>
      <c r="E457" s="490" t="s">
        <v>1627</v>
      </c>
      <c r="F457" s="485"/>
      <c r="G457" s="486"/>
      <c r="H457" s="476"/>
      <c r="I457" s="478"/>
      <c r="J457" s="476"/>
      <c r="K457" s="478"/>
    </row>
    <row r="458" spans="1:11" s="479" customFormat="1" ht="15" customHeight="1">
      <c r="A458" s="494" t="s">
        <v>1628</v>
      </c>
      <c r="B458" s="495" t="s">
        <v>0</v>
      </c>
      <c r="C458" s="494" t="s">
        <v>1629</v>
      </c>
      <c r="D458" s="496" t="s">
        <v>488</v>
      </c>
      <c r="E458" s="497" t="s">
        <v>1630</v>
      </c>
      <c r="F458" s="468" t="s">
        <v>1631</v>
      </c>
      <c r="G458" s="469" t="s">
        <v>1632</v>
      </c>
      <c r="H458" s="476"/>
      <c r="I458" s="478"/>
      <c r="J458" s="476"/>
      <c r="K458" s="478"/>
    </row>
    <row r="459" spans="1:11" s="479" customFormat="1" ht="15" customHeight="1">
      <c r="A459" s="498" t="s">
        <v>1633</v>
      </c>
      <c r="B459" s="499" t="s">
        <v>497</v>
      </c>
      <c r="C459" s="498" t="s">
        <v>1634</v>
      </c>
      <c r="D459" s="500" t="s">
        <v>499</v>
      </c>
      <c r="E459" s="490" t="s">
        <v>1635</v>
      </c>
      <c r="F459" s="485"/>
      <c r="G459" s="486"/>
      <c r="H459" s="485"/>
      <c r="I459" s="505"/>
      <c r="J459" s="485"/>
      <c r="K459" s="505"/>
    </row>
    <row r="460" spans="1:11" s="479" customFormat="1" ht="15" customHeight="1">
      <c r="A460" s="494" t="s">
        <v>1636</v>
      </c>
      <c r="B460" s="495" t="s">
        <v>0</v>
      </c>
      <c r="C460" s="494" t="s">
        <v>1636</v>
      </c>
      <c r="D460" s="496" t="s">
        <v>488</v>
      </c>
      <c r="E460" s="504" t="s">
        <v>1637</v>
      </c>
      <c r="F460" s="468" t="s">
        <v>1638</v>
      </c>
      <c r="G460" s="469" t="s">
        <v>1639</v>
      </c>
      <c r="H460" s="476" t="s">
        <v>1640</v>
      </c>
      <c r="I460" s="478" t="s">
        <v>1639</v>
      </c>
      <c r="J460" s="468" t="s">
        <v>155</v>
      </c>
      <c r="K460" s="470" t="s">
        <v>33</v>
      </c>
    </row>
    <row r="461" spans="1:11" s="479" customFormat="1" ht="15" customHeight="1">
      <c r="A461" s="472" t="s">
        <v>1641</v>
      </c>
      <c r="B461" s="473" t="s">
        <v>497</v>
      </c>
      <c r="C461" s="472" t="s">
        <v>1642</v>
      </c>
      <c r="D461" s="474" t="s">
        <v>499</v>
      </c>
      <c r="E461" s="484" t="s">
        <v>1643</v>
      </c>
      <c r="F461" s="476"/>
      <c r="G461" s="477"/>
      <c r="H461" s="476"/>
      <c r="I461" s="478"/>
      <c r="J461" s="476"/>
      <c r="K461" s="478"/>
    </row>
    <row r="462" spans="1:11" s="479" customFormat="1" ht="15" customHeight="1">
      <c r="A462" s="507" t="s">
        <v>1644</v>
      </c>
      <c r="B462" s="508" t="s">
        <v>0</v>
      </c>
      <c r="C462" s="507" t="s">
        <v>1644</v>
      </c>
      <c r="D462" s="509" t="s">
        <v>488</v>
      </c>
      <c r="E462" s="510" t="s">
        <v>1645</v>
      </c>
      <c r="F462" s="537" t="s">
        <v>1644</v>
      </c>
      <c r="G462" s="493" t="s">
        <v>1646</v>
      </c>
      <c r="H462" s="492" t="s">
        <v>1647</v>
      </c>
      <c r="I462" s="518" t="s">
        <v>1648</v>
      </c>
      <c r="J462" s="476"/>
      <c r="K462" s="478"/>
    </row>
    <row r="463" spans="1:11" s="479" customFormat="1" ht="15" customHeight="1">
      <c r="A463" s="498" t="s">
        <v>1649</v>
      </c>
      <c r="B463" s="499" t="s">
        <v>1468</v>
      </c>
      <c r="C463" s="498" t="s">
        <v>1649</v>
      </c>
      <c r="D463" s="500" t="s">
        <v>1650</v>
      </c>
      <c r="E463" s="490" t="s">
        <v>1651</v>
      </c>
      <c r="F463" s="538" t="s">
        <v>1649</v>
      </c>
      <c r="G463" s="486" t="s">
        <v>1651</v>
      </c>
      <c r="H463" s="492" t="s">
        <v>1652</v>
      </c>
      <c r="I463" s="518" t="s">
        <v>1653</v>
      </c>
      <c r="J463" s="485"/>
      <c r="K463" s="505"/>
    </row>
    <row r="464" spans="1:11" s="479" customFormat="1" ht="15" customHeight="1">
      <c r="A464" s="464" t="s">
        <v>1654</v>
      </c>
      <c r="B464" s="465" t="s">
        <v>0</v>
      </c>
      <c r="C464" s="464" t="s">
        <v>1655</v>
      </c>
      <c r="D464" s="466" t="s">
        <v>1109</v>
      </c>
      <c r="E464" s="510" t="s">
        <v>1656</v>
      </c>
      <c r="F464" s="476" t="s">
        <v>1657</v>
      </c>
      <c r="G464" s="477" t="s">
        <v>1656</v>
      </c>
      <c r="H464" s="476" t="s">
        <v>1658</v>
      </c>
      <c r="I464" s="478" t="s">
        <v>1659</v>
      </c>
      <c r="J464" s="468" t="s">
        <v>156</v>
      </c>
      <c r="K464" s="470" t="s">
        <v>171</v>
      </c>
    </row>
    <row r="465" spans="1:11" s="479" customFormat="1" ht="15" customHeight="1">
      <c r="A465" s="507" t="s">
        <v>1660</v>
      </c>
      <c r="B465" s="508" t="s">
        <v>0</v>
      </c>
      <c r="C465" s="507" t="s">
        <v>1660</v>
      </c>
      <c r="D465" s="509" t="s">
        <v>488</v>
      </c>
      <c r="E465" s="510" t="s">
        <v>1661</v>
      </c>
      <c r="F465" s="492" t="s">
        <v>1662</v>
      </c>
      <c r="G465" s="493" t="s">
        <v>1661</v>
      </c>
      <c r="H465" s="476"/>
      <c r="I465" s="478"/>
      <c r="J465" s="476"/>
      <c r="K465" s="478"/>
    </row>
    <row r="466" spans="1:11" s="479" customFormat="1" ht="15" customHeight="1">
      <c r="A466" s="494" t="s">
        <v>1663</v>
      </c>
      <c r="B466" s="495" t="s">
        <v>0</v>
      </c>
      <c r="C466" s="494" t="s">
        <v>1664</v>
      </c>
      <c r="D466" s="496" t="s">
        <v>488</v>
      </c>
      <c r="E466" s="497" t="s">
        <v>1665</v>
      </c>
      <c r="F466" s="476" t="s">
        <v>1666</v>
      </c>
      <c r="G466" s="477" t="s">
        <v>1667</v>
      </c>
      <c r="H466" s="468" t="s">
        <v>1668</v>
      </c>
      <c r="I466" s="630" t="s">
        <v>1669</v>
      </c>
      <c r="J466" s="476"/>
      <c r="K466" s="478"/>
    </row>
    <row r="467" spans="1:11" s="479" customFormat="1" ht="15" customHeight="1">
      <c r="A467" s="498" t="s">
        <v>1664</v>
      </c>
      <c r="B467" s="499" t="s">
        <v>497</v>
      </c>
      <c r="C467" s="498" t="s">
        <v>1670</v>
      </c>
      <c r="D467" s="500" t="s">
        <v>499</v>
      </c>
      <c r="E467" s="506" t="s">
        <v>1671</v>
      </c>
      <c r="F467" s="476"/>
      <c r="G467" s="477"/>
      <c r="H467" s="476"/>
      <c r="I467" s="632"/>
      <c r="J467" s="476"/>
      <c r="K467" s="478"/>
    </row>
    <row r="468" spans="1:11" s="479" customFormat="1" ht="24">
      <c r="A468" s="507" t="s">
        <v>1672</v>
      </c>
      <c r="B468" s="508" t="s">
        <v>0</v>
      </c>
      <c r="C468" s="507" t="s">
        <v>1673</v>
      </c>
      <c r="D468" s="509" t="s">
        <v>1674</v>
      </c>
      <c r="E468" s="510" t="s">
        <v>1675</v>
      </c>
      <c r="F468" s="492" t="s">
        <v>1676</v>
      </c>
      <c r="G468" s="539" t="s">
        <v>1677</v>
      </c>
      <c r="H468" s="485"/>
      <c r="I468" s="505"/>
      <c r="J468" s="476"/>
      <c r="K468" s="478"/>
    </row>
    <row r="469" spans="1:11" s="479" customFormat="1" ht="15" customHeight="1">
      <c r="A469" s="507" t="s">
        <v>1678</v>
      </c>
      <c r="B469" s="508" t="s">
        <v>1679</v>
      </c>
      <c r="C469" s="507" t="s">
        <v>1678</v>
      </c>
      <c r="D469" s="509" t="s">
        <v>1121</v>
      </c>
      <c r="E469" s="510" t="s">
        <v>1680</v>
      </c>
      <c r="F469" s="492" t="s">
        <v>1681</v>
      </c>
      <c r="G469" s="493" t="s">
        <v>1682</v>
      </c>
      <c r="H469" s="468" t="s">
        <v>1683</v>
      </c>
      <c r="I469" s="470" t="s">
        <v>1684</v>
      </c>
      <c r="J469" s="476"/>
      <c r="K469" s="478"/>
    </row>
    <row r="470" spans="1:11" s="479" customFormat="1" ht="15" customHeight="1">
      <c r="A470" s="507" t="s">
        <v>1685</v>
      </c>
      <c r="B470" s="508" t="s">
        <v>1679</v>
      </c>
      <c r="C470" s="507" t="s">
        <v>1686</v>
      </c>
      <c r="D470" s="509" t="s">
        <v>1121</v>
      </c>
      <c r="E470" s="510" t="s">
        <v>1687</v>
      </c>
      <c r="F470" s="476" t="s">
        <v>1688</v>
      </c>
      <c r="G470" s="477" t="s">
        <v>1689</v>
      </c>
      <c r="H470" s="476"/>
      <c r="I470" s="478"/>
      <c r="J470" s="476"/>
      <c r="K470" s="478"/>
    </row>
    <row r="471" spans="1:11" s="479" customFormat="1" ht="15" customHeight="1">
      <c r="A471" s="507" t="s">
        <v>1690</v>
      </c>
      <c r="B471" s="508" t="s">
        <v>0</v>
      </c>
      <c r="C471" s="507" t="s">
        <v>1691</v>
      </c>
      <c r="D471" s="509" t="s">
        <v>488</v>
      </c>
      <c r="E471" s="510" t="s">
        <v>1692</v>
      </c>
      <c r="F471" s="492" t="s">
        <v>1693</v>
      </c>
      <c r="G471" s="493" t="s">
        <v>1692</v>
      </c>
      <c r="H471" s="468" t="s">
        <v>1694</v>
      </c>
      <c r="I471" s="470" t="s">
        <v>1695</v>
      </c>
      <c r="J471" s="476"/>
      <c r="K471" s="478"/>
    </row>
    <row r="472" spans="1:11" s="479" customFormat="1" ht="15" customHeight="1">
      <c r="A472" s="464" t="s">
        <v>1696</v>
      </c>
      <c r="B472" s="465" t="s">
        <v>0</v>
      </c>
      <c r="C472" s="464"/>
      <c r="D472" s="466"/>
      <c r="E472" s="467" t="s">
        <v>1697</v>
      </c>
      <c r="F472" s="476" t="s">
        <v>1698</v>
      </c>
      <c r="G472" s="477" t="s">
        <v>1697</v>
      </c>
      <c r="H472" s="476"/>
      <c r="I472" s="478"/>
      <c r="J472" s="476"/>
      <c r="K472" s="478"/>
    </row>
    <row r="473" spans="1:11" s="479" customFormat="1" ht="15" customHeight="1">
      <c r="A473" s="472"/>
      <c r="B473" s="473"/>
      <c r="C473" s="472" t="s">
        <v>1699</v>
      </c>
      <c r="D473" s="474" t="s">
        <v>488</v>
      </c>
      <c r="E473" s="475" t="s">
        <v>1700</v>
      </c>
      <c r="F473" s="476"/>
      <c r="G473" s="477"/>
      <c r="H473" s="476"/>
      <c r="I473" s="478"/>
      <c r="J473" s="476"/>
      <c r="K473" s="478"/>
    </row>
    <row r="474" spans="1:11" s="479" customFormat="1" ht="15" customHeight="1">
      <c r="A474" s="498"/>
      <c r="B474" s="499"/>
      <c r="C474" s="498" t="s">
        <v>1701</v>
      </c>
      <c r="D474" s="500" t="s">
        <v>494</v>
      </c>
      <c r="E474" s="490" t="s">
        <v>1702</v>
      </c>
      <c r="F474" s="476"/>
      <c r="G474" s="477"/>
      <c r="H474" s="476"/>
      <c r="I474" s="478"/>
      <c r="J474" s="476"/>
      <c r="K474" s="478"/>
    </row>
    <row r="475" spans="1:11" s="479" customFormat="1" ht="15" customHeight="1">
      <c r="A475" s="507" t="s">
        <v>1703</v>
      </c>
      <c r="B475" s="508" t="s">
        <v>0</v>
      </c>
      <c r="C475" s="507" t="s">
        <v>1704</v>
      </c>
      <c r="D475" s="509" t="s">
        <v>488</v>
      </c>
      <c r="E475" s="510" t="s">
        <v>1705</v>
      </c>
      <c r="F475" s="492" t="s">
        <v>1706</v>
      </c>
      <c r="G475" s="493" t="s">
        <v>1705</v>
      </c>
      <c r="H475" s="485"/>
      <c r="I475" s="505"/>
      <c r="J475" s="476"/>
      <c r="K475" s="478"/>
    </row>
    <row r="476" spans="1:11" s="479" customFormat="1" ht="15" customHeight="1">
      <c r="A476" s="464" t="s">
        <v>1707</v>
      </c>
      <c r="B476" s="465" t="s">
        <v>0</v>
      </c>
      <c r="C476" s="464"/>
      <c r="D476" s="466"/>
      <c r="E476" s="467" t="s">
        <v>1708</v>
      </c>
      <c r="F476" s="476" t="s">
        <v>1709</v>
      </c>
      <c r="G476" s="477" t="s">
        <v>1708</v>
      </c>
      <c r="H476" s="476" t="s">
        <v>1710</v>
      </c>
      <c r="I476" s="478" t="s">
        <v>1708</v>
      </c>
      <c r="J476" s="476"/>
      <c r="K476" s="478"/>
    </row>
    <row r="477" spans="1:11" s="479" customFormat="1" ht="15" customHeight="1">
      <c r="A477" s="472"/>
      <c r="B477" s="473"/>
      <c r="C477" s="472" t="s">
        <v>1711</v>
      </c>
      <c r="D477" s="474" t="s">
        <v>488</v>
      </c>
      <c r="E477" s="475" t="s">
        <v>1712</v>
      </c>
      <c r="F477" s="476"/>
      <c r="G477" s="477"/>
      <c r="H477" s="476"/>
      <c r="I477" s="478"/>
      <c r="J477" s="476"/>
      <c r="K477" s="478"/>
    </row>
    <row r="478" spans="1:11" s="479" customFormat="1" ht="15" customHeight="1">
      <c r="A478" s="472"/>
      <c r="B478" s="473"/>
      <c r="C478" s="472" t="s">
        <v>1709</v>
      </c>
      <c r="D478" s="474" t="s">
        <v>494</v>
      </c>
      <c r="E478" s="475" t="s">
        <v>1713</v>
      </c>
      <c r="F478" s="476"/>
      <c r="G478" s="477"/>
      <c r="H478" s="476"/>
      <c r="I478" s="478"/>
      <c r="J478" s="476"/>
      <c r="K478" s="478"/>
    </row>
    <row r="479" spans="1:11" s="479" customFormat="1" ht="15" customHeight="1">
      <c r="A479" s="472"/>
      <c r="B479" s="473"/>
      <c r="C479" s="472" t="s">
        <v>1709</v>
      </c>
      <c r="D479" s="474" t="s">
        <v>569</v>
      </c>
      <c r="E479" s="475" t="s">
        <v>1714</v>
      </c>
      <c r="F479" s="476"/>
      <c r="G479" s="477"/>
      <c r="H479" s="476"/>
      <c r="I479" s="478"/>
      <c r="J479" s="476"/>
      <c r="K479" s="478"/>
    </row>
    <row r="480" spans="1:11" s="479" customFormat="1" ht="15" customHeight="1">
      <c r="A480" s="498"/>
      <c r="B480" s="499"/>
      <c r="C480" s="498" t="s">
        <v>1709</v>
      </c>
      <c r="D480" s="500" t="s">
        <v>646</v>
      </c>
      <c r="E480" s="490" t="s">
        <v>1715</v>
      </c>
      <c r="F480" s="476"/>
      <c r="G480" s="477"/>
      <c r="H480" s="476"/>
      <c r="I480" s="478"/>
      <c r="J480" s="476"/>
      <c r="K480" s="478"/>
    </row>
    <row r="481" spans="1:11" s="479" customFormat="1" ht="15" customHeight="1">
      <c r="A481" s="507" t="s">
        <v>1716</v>
      </c>
      <c r="B481" s="508" t="s">
        <v>0</v>
      </c>
      <c r="C481" s="507" t="s">
        <v>1717</v>
      </c>
      <c r="D481" s="509" t="s">
        <v>488</v>
      </c>
      <c r="E481" s="510" t="s">
        <v>1718</v>
      </c>
      <c r="F481" s="492" t="s">
        <v>1719</v>
      </c>
      <c r="G481" s="493" t="s">
        <v>1720</v>
      </c>
      <c r="H481" s="492" t="s">
        <v>1721</v>
      </c>
      <c r="I481" s="518" t="s">
        <v>1720</v>
      </c>
      <c r="J481" s="476"/>
      <c r="K481" s="478"/>
    </row>
    <row r="482" spans="1:11" s="479" customFormat="1" ht="15" customHeight="1">
      <c r="A482" s="507" t="s">
        <v>1722</v>
      </c>
      <c r="B482" s="508" t="s">
        <v>0</v>
      </c>
      <c r="C482" s="507" t="s">
        <v>1722</v>
      </c>
      <c r="D482" s="509" t="s">
        <v>488</v>
      </c>
      <c r="E482" s="510" t="s">
        <v>1723</v>
      </c>
      <c r="F482" s="476" t="s">
        <v>1724</v>
      </c>
      <c r="G482" s="477" t="s">
        <v>1723</v>
      </c>
      <c r="H482" s="492" t="s">
        <v>1725</v>
      </c>
      <c r="I482" s="518" t="s">
        <v>1723</v>
      </c>
      <c r="J482" s="476"/>
      <c r="K482" s="478"/>
    </row>
    <row r="483" spans="1:11" s="479" customFormat="1" ht="15" customHeight="1">
      <c r="A483" s="507" t="s">
        <v>1726</v>
      </c>
      <c r="B483" s="508" t="s">
        <v>0</v>
      </c>
      <c r="C483" s="507" t="s">
        <v>1727</v>
      </c>
      <c r="D483" s="509" t="s">
        <v>488</v>
      </c>
      <c r="E483" s="510" t="s">
        <v>1728</v>
      </c>
      <c r="F483" s="492" t="s">
        <v>1729</v>
      </c>
      <c r="G483" s="493" t="s">
        <v>1728</v>
      </c>
      <c r="H483" s="468" t="s">
        <v>1730</v>
      </c>
      <c r="I483" s="470" t="s">
        <v>1731</v>
      </c>
      <c r="J483" s="476"/>
      <c r="K483" s="478"/>
    </row>
    <row r="484" spans="1:11" s="479" customFormat="1" ht="15" customHeight="1">
      <c r="A484" s="494" t="s">
        <v>1732</v>
      </c>
      <c r="B484" s="495" t="s">
        <v>0</v>
      </c>
      <c r="C484" s="494" t="s">
        <v>1732</v>
      </c>
      <c r="D484" s="496" t="s">
        <v>488</v>
      </c>
      <c r="E484" s="497" t="s">
        <v>1733</v>
      </c>
      <c r="F484" s="476" t="s">
        <v>1732</v>
      </c>
      <c r="G484" s="630" t="s">
        <v>1734</v>
      </c>
      <c r="H484" s="476"/>
      <c r="I484" s="478"/>
      <c r="J484" s="476"/>
      <c r="K484" s="478"/>
    </row>
    <row r="485" spans="1:11" s="479" customFormat="1" ht="15" customHeight="1">
      <c r="A485" s="501" t="s">
        <v>1732</v>
      </c>
      <c r="B485" s="502" t="s">
        <v>497</v>
      </c>
      <c r="C485" s="501" t="s">
        <v>1732</v>
      </c>
      <c r="D485" s="503" t="s">
        <v>499</v>
      </c>
      <c r="E485" s="504" t="s">
        <v>1735</v>
      </c>
      <c r="F485" s="476"/>
      <c r="G485" s="632"/>
      <c r="H485" s="476"/>
      <c r="I485" s="478"/>
      <c r="J485" s="476"/>
      <c r="K485" s="478"/>
    </row>
    <row r="486" spans="1:11" s="479" customFormat="1" ht="15" customHeight="1">
      <c r="A486" s="501" t="s">
        <v>1732</v>
      </c>
      <c r="B486" s="502" t="s">
        <v>536</v>
      </c>
      <c r="C486" s="501" t="s">
        <v>1732</v>
      </c>
      <c r="D486" s="503" t="s">
        <v>537</v>
      </c>
      <c r="E486" s="504" t="s">
        <v>1736</v>
      </c>
      <c r="F486" s="476"/>
      <c r="G486" s="477"/>
      <c r="H486" s="476"/>
      <c r="I486" s="478"/>
      <c r="J486" s="476"/>
      <c r="K486" s="478"/>
    </row>
    <row r="487" spans="1:11" s="479" customFormat="1" ht="15" customHeight="1">
      <c r="A487" s="501" t="s">
        <v>1732</v>
      </c>
      <c r="B487" s="502" t="s">
        <v>668</v>
      </c>
      <c r="C487" s="501" t="s">
        <v>1732</v>
      </c>
      <c r="D487" s="503" t="s">
        <v>669</v>
      </c>
      <c r="E487" s="504" t="s">
        <v>1737</v>
      </c>
      <c r="F487" s="476"/>
      <c r="G487" s="477"/>
      <c r="H487" s="476"/>
      <c r="I487" s="478"/>
      <c r="J487" s="476"/>
      <c r="K487" s="478"/>
    </row>
    <row r="488" spans="1:11" s="479" customFormat="1" ht="15" customHeight="1">
      <c r="A488" s="501" t="s">
        <v>1732</v>
      </c>
      <c r="B488" s="502" t="s">
        <v>1738</v>
      </c>
      <c r="C488" s="501" t="s">
        <v>1732</v>
      </c>
      <c r="D488" s="503" t="s">
        <v>1540</v>
      </c>
      <c r="E488" s="504" t="s">
        <v>1739</v>
      </c>
      <c r="F488" s="476"/>
      <c r="G488" s="477"/>
      <c r="H488" s="476"/>
      <c r="I488" s="478"/>
      <c r="J488" s="476"/>
      <c r="K488" s="478"/>
    </row>
    <row r="489" spans="1:11" s="479" customFormat="1" ht="15" customHeight="1">
      <c r="A489" s="501" t="s">
        <v>1732</v>
      </c>
      <c r="B489" s="502" t="s">
        <v>1</v>
      </c>
      <c r="C489" s="501" t="s">
        <v>1732</v>
      </c>
      <c r="D489" s="503" t="s">
        <v>607</v>
      </c>
      <c r="E489" s="504" t="s">
        <v>1740</v>
      </c>
      <c r="F489" s="476"/>
      <c r="G489" s="477"/>
      <c r="H489" s="476"/>
      <c r="I489" s="478"/>
      <c r="J489" s="476"/>
      <c r="K489" s="478"/>
    </row>
    <row r="490" spans="1:11" s="479" customFormat="1" ht="15" customHeight="1">
      <c r="A490" s="501" t="s">
        <v>1732</v>
      </c>
      <c r="B490" s="502" t="s">
        <v>1741</v>
      </c>
      <c r="C490" s="501" t="s">
        <v>1732</v>
      </c>
      <c r="D490" s="503" t="s">
        <v>1742</v>
      </c>
      <c r="E490" s="504" t="s">
        <v>1743</v>
      </c>
      <c r="F490" s="476"/>
      <c r="G490" s="477"/>
      <c r="H490" s="476"/>
      <c r="I490" s="478"/>
      <c r="J490" s="476"/>
      <c r="K490" s="478"/>
    </row>
    <row r="491" spans="1:11" s="479" customFormat="1" ht="15" customHeight="1">
      <c r="A491" s="498" t="s">
        <v>1744</v>
      </c>
      <c r="B491" s="499" t="s">
        <v>526</v>
      </c>
      <c r="C491" s="498" t="s">
        <v>1745</v>
      </c>
      <c r="D491" s="500" t="s">
        <v>530</v>
      </c>
      <c r="E491" s="506" t="s">
        <v>1746</v>
      </c>
      <c r="F491" s="476"/>
      <c r="G491" s="477"/>
      <c r="H491" s="476"/>
      <c r="I491" s="478"/>
      <c r="J491" s="476"/>
      <c r="K491" s="478"/>
    </row>
    <row r="492" spans="1:11" s="479" customFormat="1" ht="15" customHeight="1">
      <c r="A492" s="464" t="s">
        <v>1747</v>
      </c>
      <c r="B492" s="465" t="s">
        <v>0</v>
      </c>
      <c r="C492" s="464" t="s">
        <v>1748</v>
      </c>
      <c r="D492" s="466" t="s">
        <v>488</v>
      </c>
      <c r="E492" s="475" t="s">
        <v>1749</v>
      </c>
      <c r="F492" s="492" t="s">
        <v>1750</v>
      </c>
      <c r="G492" s="493" t="s">
        <v>1751</v>
      </c>
      <c r="H492" s="492" t="s">
        <v>1752</v>
      </c>
      <c r="I492" s="518" t="s">
        <v>1751</v>
      </c>
      <c r="J492" s="485"/>
      <c r="K492" s="505"/>
    </row>
    <row r="493" spans="1:11" s="479" customFormat="1" ht="15" customHeight="1">
      <c r="A493" s="494" t="s">
        <v>1753</v>
      </c>
      <c r="B493" s="495" t="s">
        <v>1754</v>
      </c>
      <c r="C493" s="494" t="s">
        <v>1755</v>
      </c>
      <c r="D493" s="496" t="s">
        <v>1756</v>
      </c>
      <c r="E493" s="497" t="s">
        <v>1757</v>
      </c>
      <c r="F493" s="476" t="s">
        <v>1758</v>
      </c>
      <c r="G493" s="477" t="s">
        <v>1759</v>
      </c>
      <c r="H493" s="476" t="s">
        <v>1760</v>
      </c>
      <c r="I493" s="478" t="s">
        <v>1761</v>
      </c>
      <c r="J493" s="476" t="s">
        <v>157</v>
      </c>
      <c r="K493" s="478" t="s">
        <v>130</v>
      </c>
    </row>
    <row r="494" spans="1:11" s="479" customFormat="1" ht="15" customHeight="1">
      <c r="A494" s="501" t="s">
        <v>1762</v>
      </c>
      <c r="B494" s="502" t="s">
        <v>497</v>
      </c>
      <c r="C494" s="501" t="s">
        <v>1763</v>
      </c>
      <c r="D494" s="503" t="s">
        <v>499</v>
      </c>
      <c r="E494" s="504" t="s">
        <v>1764</v>
      </c>
      <c r="F494" s="476"/>
      <c r="G494" s="477"/>
      <c r="H494" s="476"/>
      <c r="I494" s="478"/>
      <c r="J494" s="476"/>
      <c r="K494" s="478"/>
    </row>
    <row r="495" spans="1:11" s="479" customFormat="1" ht="15" customHeight="1">
      <c r="A495" s="511" t="s">
        <v>1765</v>
      </c>
      <c r="B495" s="512" t="s">
        <v>1766</v>
      </c>
      <c r="C495" s="511" t="s">
        <v>1755</v>
      </c>
      <c r="D495" s="513" t="s">
        <v>1767</v>
      </c>
      <c r="E495" s="506" t="s">
        <v>1768</v>
      </c>
      <c r="F495" s="476"/>
      <c r="G495" s="477"/>
      <c r="H495" s="476"/>
      <c r="I495" s="478"/>
      <c r="J495" s="476"/>
      <c r="K495" s="478"/>
    </row>
    <row r="496" spans="1:11" s="479" customFormat="1" ht="15" customHeight="1">
      <c r="A496" s="494" t="s">
        <v>1769</v>
      </c>
      <c r="B496" s="495" t="s">
        <v>0</v>
      </c>
      <c r="C496" s="494" t="s">
        <v>1770</v>
      </c>
      <c r="D496" s="496" t="s">
        <v>488</v>
      </c>
      <c r="E496" s="497" t="s">
        <v>1771</v>
      </c>
      <c r="F496" s="468" t="s">
        <v>1772</v>
      </c>
      <c r="G496" s="469" t="s">
        <v>1773</v>
      </c>
      <c r="H496" s="468" t="s">
        <v>1774</v>
      </c>
      <c r="I496" s="470" t="s">
        <v>1773</v>
      </c>
      <c r="J496" s="476"/>
      <c r="K496" s="478"/>
    </row>
    <row r="497" spans="1:11" s="479" customFormat="1" ht="15" customHeight="1">
      <c r="A497" s="501" t="s">
        <v>1775</v>
      </c>
      <c r="B497" s="502" t="s">
        <v>497</v>
      </c>
      <c r="C497" s="501" t="s">
        <v>1775</v>
      </c>
      <c r="D497" s="503" t="s">
        <v>499</v>
      </c>
      <c r="E497" s="504" t="s">
        <v>1776</v>
      </c>
      <c r="F497" s="476"/>
      <c r="G497" s="477"/>
      <c r="H497" s="476"/>
      <c r="I497" s="478"/>
      <c r="J497" s="476"/>
      <c r="K497" s="478"/>
    </row>
    <row r="498" spans="1:11" s="479" customFormat="1" ht="15" customHeight="1">
      <c r="A498" s="498" t="s">
        <v>1769</v>
      </c>
      <c r="B498" s="499" t="s">
        <v>536</v>
      </c>
      <c r="C498" s="498" t="s">
        <v>1777</v>
      </c>
      <c r="D498" s="500" t="s">
        <v>537</v>
      </c>
      <c r="E498" s="506" t="s">
        <v>1778</v>
      </c>
      <c r="F498" s="485"/>
      <c r="G498" s="486"/>
      <c r="H498" s="485"/>
      <c r="I498" s="505"/>
      <c r="J498" s="476"/>
      <c r="K498" s="478"/>
    </row>
    <row r="499" spans="1:11" s="479" customFormat="1" ht="15" customHeight="1">
      <c r="A499" s="464" t="s">
        <v>1779</v>
      </c>
      <c r="B499" s="465" t="s">
        <v>1468</v>
      </c>
      <c r="C499" s="464"/>
      <c r="D499" s="491"/>
      <c r="E499" s="484" t="s">
        <v>1780</v>
      </c>
      <c r="F499" s="476" t="s">
        <v>1781</v>
      </c>
      <c r="G499" s="477" t="s">
        <v>1782</v>
      </c>
      <c r="H499" s="476" t="s">
        <v>1783</v>
      </c>
      <c r="I499" s="478" t="s">
        <v>1782</v>
      </c>
      <c r="J499" s="476"/>
      <c r="K499" s="478"/>
    </row>
    <row r="500" spans="1:11" s="479" customFormat="1" ht="15" customHeight="1">
      <c r="A500" s="472"/>
      <c r="B500" s="473"/>
      <c r="C500" s="472" t="s">
        <v>1784</v>
      </c>
      <c r="D500" s="514" t="s">
        <v>609</v>
      </c>
      <c r="E500" s="475" t="s">
        <v>1785</v>
      </c>
      <c r="F500" s="476"/>
      <c r="G500" s="477"/>
      <c r="H500" s="476"/>
      <c r="I500" s="478"/>
      <c r="J500" s="476"/>
      <c r="K500" s="478"/>
    </row>
    <row r="501" spans="1:11" s="479" customFormat="1" ht="15" customHeight="1">
      <c r="A501" s="498"/>
      <c r="B501" s="499"/>
      <c r="C501" s="498" t="s">
        <v>1786</v>
      </c>
      <c r="D501" s="516" t="s">
        <v>1787</v>
      </c>
      <c r="E501" s="480" t="s">
        <v>1788</v>
      </c>
      <c r="F501" s="476"/>
      <c r="G501" s="477"/>
      <c r="H501" s="476"/>
      <c r="I501" s="478"/>
      <c r="J501" s="476"/>
      <c r="K501" s="478"/>
    </row>
    <row r="502" spans="1:11" s="479" customFormat="1" ht="24.75" customHeight="1">
      <c r="A502" s="540" t="s">
        <v>1789</v>
      </c>
      <c r="B502" s="541" t="s">
        <v>1108</v>
      </c>
      <c r="C502" s="540" t="s">
        <v>1790</v>
      </c>
      <c r="D502" s="542" t="s">
        <v>1417</v>
      </c>
      <c r="E502" s="521" t="s">
        <v>1791</v>
      </c>
      <c r="F502" s="543" t="s">
        <v>1792</v>
      </c>
      <c r="G502" s="544" t="s">
        <v>1793</v>
      </c>
      <c r="H502" s="543" t="s">
        <v>1794</v>
      </c>
      <c r="I502" s="544" t="s">
        <v>1793</v>
      </c>
      <c r="J502" s="476"/>
      <c r="K502" s="478"/>
    </row>
    <row r="503" spans="1:11" s="479" customFormat="1" ht="15" customHeight="1">
      <c r="A503" s="494" t="s">
        <v>1795</v>
      </c>
      <c r="B503" s="545" t="s">
        <v>1239</v>
      </c>
      <c r="C503" s="494" t="s">
        <v>1795</v>
      </c>
      <c r="D503" s="525" t="s">
        <v>1796</v>
      </c>
      <c r="E503" s="497" t="s">
        <v>1797</v>
      </c>
      <c r="F503" s="476" t="s">
        <v>1798</v>
      </c>
      <c r="G503" s="630" t="s">
        <v>1799</v>
      </c>
      <c r="H503" s="476" t="s">
        <v>1800</v>
      </c>
      <c r="I503" s="630" t="s">
        <v>1799</v>
      </c>
      <c r="J503" s="476"/>
      <c r="K503" s="478"/>
    </row>
    <row r="504" spans="1:11" s="479" customFormat="1" ht="15" customHeight="1">
      <c r="A504" s="501" t="s">
        <v>1801</v>
      </c>
      <c r="B504" s="546" t="s">
        <v>807</v>
      </c>
      <c r="C504" s="501" t="s">
        <v>1802</v>
      </c>
      <c r="D504" s="527" t="s">
        <v>653</v>
      </c>
      <c r="E504" s="504" t="s">
        <v>1803</v>
      </c>
      <c r="F504" s="476"/>
      <c r="G504" s="632"/>
      <c r="H504" s="476"/>
      <c r="I504" s="632"/>
      <c r="J504" s="476"/>
      <c r="K504" s="478"/>
    </row>
    <row r="505" spans="1:11" s="479" customFormat="1" ht="15" customHeight="1">
      <c r="A505" s="511" t="s">
        <v>1802</v>
      </c>
      <c r="B505" s="547" t="s">
        <v>1314</v>
      </c>
      <c r="C505" s="511" t="s">
        <v>1795</v>
      </c>
      <c r="D505" s="531" t="s">
        <v>1459</v>
      </c>
      <c r="E505" s="506" t="s">
        <v>1804</v>
      </c>
      <c r="F505" s="476"/>
      <c r="G505" s="477"/>
      <c r="H505" s="476"/>
      <c r="I505" s="478"/>
      <c r="J505" s="476"/>
      <c r="K505" s="478"/>
    </row>
    <row r="506" spans="1:11" s="479" customFormat="1" ht="15" customHeight="1">
      <c r="A506" s="498" t="s">
        <v>1805</v>
      </c>
      <c r="B506" s="499" t="s">
        <v>0</v>
      </c>
      <c r="C506" s="498" t="s">
        <v>1805</v>
      </c>
      <c r="D506" s="500" t="s">
        <v>488</v>
      </c>
      <c r="E506" s="490" t="s">
        <v>1806</v>
      </c>
      <c r="F506" s="468" t="s">
        <v>1805</v>
      </c>
      <c r="G506" s="469" t="s">
        <v>1807</v>
      </c>
      <c r="H506" s="468" t="s">
        <v>1808</v>
      </c>
      <c r="I506" s="470" t="s">
        <v>34</v>
      </c>
      <c r="J506" s="468" t="s">
        <v>158</v>
      </c>
      <c r="K506" s="470" t="s">
        <v>34</v>
      </c>
    </row>
    <row r="507" spans="1:11" s="479" customFormat="1" ht="15" customHeight="1">
      <c r="A507" s="507" t="s">
        <v>1809</v>
      </c>
      <c r="B507" s="508" t="s">
        <v>0</v>
      </c>
      <c r="C507" s="507" t="s">
        <v>1809</v>
      </c>
      <c r="D507" s="509" t="s">
        <v>488</v>
      </c>
      <c r="E507" s="490" t="s">
        <v>1810</v>
      </c>
      <c r="F507" s="492" t="s">
        <v>1809</v>
      </c>
      <c r="G507" s="493" t="s">
        <v>1811</v>
      </c>
      <c r="H507" s="485"/>
      <c r="I507" s="505"/>
      <c r="J507" s="485"/>
      <c r="K507" s="505"/>
    </row>
    <row r="508" spans="1:11" s="479" customFormat="1" ht="15" customHeight="1">
      <c r="A508" s="494" t="s">
        <v>1812</v>
      </c>
      <c r="B508" s="495" t="s">
        <v>0</v>
      </c>
      <c r="C508" s="494" t="s">
        <v>1813</v>
      </c>
      <c r="D508" s="496" t="s">
        <v>488</v>
      </c>
      <c r="E508" s="497" t="s">
        <v>1814</v>
      </c>
      <c r="F508" s="468" t="s">
        <v>1815</v>
      </c>
      <c r="G508" s="469" t="s">
        <v>1816</v>
      </c>
      <c r="H508" s="476" t="s">
        <v>1817</v>
      </c>
      <c r="I508" s="478" t="s">
        <v>1818</v>
      </c>
      <c r="J508" s="468" t="s">
        <v>159</v>
      </c>
      <c r="K508" s="470" t="s">
        <v>35</v>
      </c>
    </row>
    <row r="509" spans="1:11" s="479" customFormat="1" ht="15" customHeight="1">
      <c r="A509" s="472" t="s">
        <v>1819</v>
      </c>
      <c r="B509" s="473" t="s">
        <v>497</v>
      </c>
      <c r="C509" s="472" t="s">
        <v>1820</v>
      </c>
      <c r="D509" s="474" t="s">
        <v>499</v>
      </c>
      <c r="E509" s="484" t="s">
        <v>1821</v>
      </c>
      <c r="F509" s="476"/>
      <c r="G509" s="477"/>
      <c r="H509" s="476"/>
      <c r="I509" s="478"/>
      <c r="J509" s="476"/>
      <c r="K509" s="478"/>
    </row>
    <row r="510" spans="1:11" s="479" customFormat="1" ht="15" customHeight="1">
      <c r="A510" s="501" t="s">
        <v>1815</v>
      </c>
      <c r="B510" s="502" t="s">
        <v>1822</v>
      </c>
      <c r="C510" s="501" t="s">
        <v>1815</v>
      </c>
      <c r="D510" s="503" t="s">
        <v>1823</v>
      </c>
      <c r="E510" s="504" t="s">
        <v>1824</v>
      </c>
      <c r="F510" s="476"/>
      <c r="G510" s="477"/>
      <c r="H510" s="476"/>
      <c r="I510" s="478"/>
      <c r="J510" s="476"/>
      <c r="K510" s="478"/>
    </row>
    <row r="511" spans="1:11" s="479" customFormat="1" ht="15" customHeight="1">
      <c r="A511" s="511" t="s">
        <v>1815</v>
      </c>
      <c r="B511" s="512" t="s">
        <v>1825</v>
      </c>
      <c r="C511" s="511" t="s">
        <v>1815</v>
      </c>
      <c r="D511" s="513" t="s">
        <v>1826</v>
      </c>
      <c r="E511" s="506" t="s">
        <v>1827</v>
      </c>
      <c r="F511" s="485"/>
      <c r="G511" s="486"/>
      <c r="H511" s="476"/>
      <c r="I511" s="478"/>
      <c r="J511" s="476"/>
      <c r="K511" s="478"/>
    </row>
    <row r="512" spans="1:11" s="479" customFormat="1" ht="15" customHeight="1">
      <c r="A512" s="494" t="s">
        <v>1828</v>
      </c>
      <c r="B512" s="495" t="s">
        <v>0</v>
      </c>
      <c r="C512" s="494" t="s">
        <v>1828</v>
      </c>
      <c r="D512" s="496" t="s">
        <v>488</v>
      </c>
      <c r="E512" s="497" t="s">
        <v>1829</v>
      </c>
      <c r="F512" s="468" t="s">
        <v>1828</v>
      </c>
      <c r="G512" s="469" t="s">
        <v>1830</v>
      </c>
      <c r="H512" s="476"/>
      <c r="I512" s="478"/>
      <c r="J512" s="476"/>
      <c r="K512" s="478"/>
    </row>
    <row r="513" spans="1:11" s="479" customFormat="1" ht="15" customHeight="1">
      <c r="A513" s="501" t="s">
        <v>1828</v>
      </c>
      <c r="B513" s="502" t="s">
        <v>497</v>
      </c>
      <c r="C513" s="501" t="s">
        <v>1828</v>
      </c>
      <c r="D513" s="503" t="s">
        <v>499</v>
      </c>
      <c r="E513" s="504" t="s">
        <v>1831</v>
      </c>
      <c r="F513" s="476"/>
      <c r="G513" s="477"/>
      <c r="H513" s="476"/>
      <c r="I513" s="478"/>
      <c r="J513" s="476"/>
      <c r="K513" s="478"/>
    </row>
    <row r="514" spans="1:11" s="479" customFormat="1" ht="15" customHeight="1">
      <c r="A514" s="501" t="s">
        <v>1828</v>
      </c>
      <c r="B514" s="502" t="s">
        <v>536</v>
      </c>
      <c r="C514" s="501" t="s">
        <v>1828</v>
      </c>
      <c r="D514" s="503" t="s">
        <v>537</v>
      </c>
      <c r="E514" s="504" t="s">
        <v>1832</v>
      </c>
      <c r="F514" s="476"/>
      <c r="G514" s="477"/>
      <c r="H514" s="476"/>
      <c r="I514" s="478"/>
      <c r="J514" s="476"/>
      <c r="K514" s="478"/>
    </row>
    <row r="515" spans="1:11" s="479" customFormat="1" ht="15" customHeight="1">
      <c r="A515" s="498" t="s">
        <v>1828</v>
      </c>
      <c r="B515" s="499" t="s">
        <v>668</v>
      </c>
      <c r="C515" s="498" t="s">
        <v>1828</v>
      </c>
      <c r="D515" s="500" t="s">
        <v>669</v>
      </c>
      <c r="E515" s="506" t="s">
        <v>1833</v>
      </c>
      <c r="F515" s="485"/>
      <c r="G515" s="486"/>
      <c r="H515" s="476"/>
      <c r="I515" s="478"/>
      <c r="J515" s="476"/>
      <c r="K515" s="478"/>
    </row>
    <row r="516" spans="1:11" s="479" customFormat="1" ht="15" customHeight="1">
      <c r="A516" s="494" t="s">
        <v>1834</v>
      </c>
      <c r="B516" s="495" t="s">
        <v>0</v>
      </c>
      <c r="C516" s="494" t="s">
        <v>1834</v>
      </c>
      <c r="D516" s="496" t="s">
        <v>488</v>
      </c>
      <c r="E516" s="497" t="s">
        <v>1835</v>
      </c>
      <c r="F516" s="468" t="s">
        <v>1834</v>
      </c>
      <c r="G516" s="469" t="s">
        <v>1836</v>
      </c>
      <c r="H516" s="519" t="s">
        <v>1837</v>
      </c>
      <c r="I516" s="470" t="s">
        <v>1838</v>
      </c>
      <c r="J516" s="476"/>
      <c r="K516" s="478"/>
    </row>
    <row r="517" spans="1:11" s="479" customFormat="1" ht="15" customHeight="1">
      <c r="A517" s="501" t="s">
        <v>1834</v>
      </c>
      <c r="B517" s="502" t="s">
        <v>497</v>
      </c>
      <c r="C517" s="501" t="s">
        <v>1834</v>
      </c>
      <c r="D517" s="503" t="s">
        <v>499</v>
      </c>
      <c r="E517" s="504" t="s">
        <v>1839</v>
      </c>
      <c r="F517" s="476"/>
      <c r="G517" s="477"/>
      <c r="H517" s="476"/>
      <c r="I517" s="478"/>
      <c r="J517" s="476"/>
      <c r="K517" s="478"/>
    </row>
    <row r="518" spans="1:11" s="479" customFormat="1" ht="15" customHeight="1">
      <c r="A518" s="501" t="s">
        <v>1834</v>
      </c>
      <c r="B518" s="502" t="s">
        <v>536</v>
      </c>
      <c r="C518" s="501" t="s">
        <v>1834</v>
      </c>
      <c r="D518" s="503" t="s">
        <v>537</v>
      </c>
      <c r="E518" s="504" t="s">
        <v>1840</v>
      </c>
      <c r="F518" s="476"/>
      <c r="G518" s="477"/>
      <c r="H518" s="476"/>
      <c r="I518" s="478"/>
      <c r="J518" s="476"/>
      <c r="K518" s="478"/>
    </row>
    <row r="519" spans="1:11" s="479" customFormat="1" ht="15" customHeight="1">
      <c r="A519" s="501" t="s">
        <v>1834</v>
      </c>
      <c r="B519" s="502" t="s">
        <v>668</v>
      </c>
      <c r="C519" s="501" t="s">
        <v>1834</v>
      </c>
      <c r="D519" s="503" t="s">
        <v>669</v>
      </c>
      <c r="E519" s="504" t="s">
        <v>1841</v>
      </c>
      <c r="F519" s="476"/>
      <c r="G519" s="477"/>
      <c r="H519" s="476"/>
      <c r="I519" s="478"/>
      <c r="J519" s="476"/>
      <c r="K519" s="478"/>
    </row>
    <row r="520" spans="1:11" s="479" customFormat="1" ht="15" customHeight="1">
      <c r="A520" s="501" t="s">
        <v>1834</v>
      </c>
      <c r="B520" s="502" t="s">
        <v>1738</v>
      </c>
      <c r="C520" s="501" t="s">
        <v>1834</v>
      </c>
      <c r="D520" s="503" t="s">
        <v>1540</v>
      </c>
      <c r="E520" s="504" t="s">
        <v>1842</v>
      </c>
      <c r="F520" s="476"/>
      <c r="G520" s="477"/>
      <c r="H520" s="476"/>
      <c r="I520" s="478"/>
      <c r="J520" s="476"/>
      <c r="K520" s="478"/>
    </row>
    <row r="521" spans="1:11" s="479" customFormat="1" ht="15" customHeight="1">
      <c r="A521" s="498" t="s">
        <v>1834</v>
      </c>
      <c r="B521" s="499" t="s">
        <v>1</v>
      </c>
      <c r="C521" s="498" t="s">
        <v>1834</v>
      </c>
      <c r="D521" s="500" t="s">
        <v>607</v>
      </c>
      <c r="E521" s="506" t="s">
        <v>1843</v>
      </c>
      <c r="F521" s="485"/>
      <c r="G521" s="486"/>
      <c r="H521" s="476"/>
      <c r="I521" s="478"/>
      <c r="J521" s="476"/>
      <c r="K521" s="478"/>
    </row>
    <row r="522" spans="1:11" s="479" customFormat="1" ht="15" customHeight="1">
      <c r="A522" s="507" t="s">
        <v>1844</v>
      </c>
      <c r="B522" s="508" t="s">
        <v>0</v>
      </c>
      <c r="C522" s="507" t="s">
        <v>1845</v>
      </c>
      <c r="D522" s="509" t="s">
        <v>488</v>
      </c>
      <c r="E522" s="490" t="s">
        <v>1846</v>
      </c>
      <c r="F522" s="476" t="s">
        <v>1847</v>
      </c>
      <c r="G522" s="477" t="s">
        <v>1846</v>
      </c>
      <c r="H522" s="476"/>
      <c r="I522" s="478"/>
      <c r="J522" s="485"/>
      <c r="K522" s="505"/>
    </row>
    <row r="523" spans="1:11" s="479" customFormat="1" ht="15" customHeight="1">
      <c r="A523" s="494" t="s">
        <v>1848</v>
      </c>
      <c r="B523" s="495" t="s">
        <v>0</v>
      </c>
      <c r="C523" s="494" t="s">
        <v>1848</v>
      </c>
      <c r="D523" s="496" t="s">
        <v>488</v>
      </c>
      <c r="E523" s="497" t="s">
        <v>1849</v>
      </c>
      <c r="F523" s="468" t="s">
        <v>1848</v>
      </c>
      <c r="G523" s="469" t="s">
        <v>1850</v>
      </c>
      <c r="H523" s="468" t="s">
        <v>1851</v>
      </c>
      <c r="I523" s="470" t="s">
        <v>1850</v>
      </c>
      <c r="J523" s="476" t="s">
        <v>160</v>
      </c>
      <c r="K523" s="478" t="s">
        <v>172</v>
      </c>
    </row>
    <row r="524" spans="1:11" s="479" customFormat="1" ht="15" customHeight="1">
      <c r="A524" s="501" t="s">
        <v>1848</v>
      </c>
      <c r="B524" s="502" t="s">
        <v>497</v>
      </c>
      <c r="C524" s="501" t="s">
        <v>1848</v>
      </c>
      <c r="D524" s="503" t="s">
        <v>499</v>
      </c>
      <c r="E524" s="504" t="s">
        <v>1852</v>
      </c>
      <c r="F524" s="476"/>
      <c r="G524" s="477"/>
      <c r="H524" s="476"/>
      <c r="I524" s="478"/>
      <c r="J524" s="476"/>
      <c r="K524" s="478"/>
    </row>
    <row r="525" spans="1:11" s="479" customFormat="1" ht="15" customHeight="1">
      <c r="A525" s="501" t="s">
        <v>1848</v>
      </c>
      <c r="B525" s="502" t="s">
        <v>536</v>
      </c>
      <c r="C525" s="501" t="s">
        <v>1848</v>
      </c>
      <c r="D525" s="503" t="s">
        <v>537</v>
      </c>
      <c r="E525" s="504" t="s">
        <v>1853</v>
      </c>
      <c r="F525" s="476"/>
      <c r="G525" s="477"/>
      <c r="H525" s="476"/>
      <c r="I525" s="478"/>
      <c r="J525" s="476"/>
      <c r="K525" s="478"/>
    </row>
    <row r="526" spans="1:11" s="479" customFormat="1" ht="15" customHeight="1">
      <c r="A526" s="501" t="s">
        <v>1854</v>
      </c>
      <c r="B526" s="502" t="s">
        <v>1825</v>
      </c>
      <c r="C526" s="501" t="s">
        <v>1855</v>
      </c>
      <c r="D526" s="503" t="s">
        <v>1856</v>
      </c>
      <c r="E526" s="504" t="s">
        <v>1857</v>
      </c>
      <c r="F526" s="476"/>
      <c r="G526" s="477"/>
      <c r="H526" s="476"/>
      <c r="I526" s="478"/>
      <c r="J526" s="476"/>
      <c r="K526" s="478"/>
    </row>
    <row r="527" spans="1:11" s="479" customFormat="1" ht="15" customHeight="1">
      <c r="A527" s="472" t="s">
        <v>1848</v>
      </c>
      <c r="B527" s="473" t="s">
        <v>1858</v>
      </c>
      <c r="C527" s="472" t="s">
        <v>1848</v>
      </c>
      <c r="D527" s="474" t="s">
        <v>1859</v>
      </c>
      <c r="E527" s="475" t="s">
        <v>1860</v>
      </c>
      <c r="F527" s="485"/>
      <c r="G527" s="486"/>
      <c r="H527" s="485"/>
      <c r="I527" s="505"/>
      <c r="J527" s="476"/>
      <c r="K527" s="478"/>
    </row>
    <row r="528" spans="1:11" s="479" customFormat="1" ht="15" customHeight="1">
      <c r="A528" s="494" t="s">
        <v>1861</v>
      </c>
      <c r="B528" s="495" t="s">
        <v>0</v>
      </c>
      <c r="C528" s="494" t="s">
        <v>1861</v>
      </c>
      <c r="D528" s="496" t="s">
        <v>488</v>
      </c>
      <c r="E528" s="497" t="s">
        <v>1862</v>
      </c>
      <c r="F528" s="476" t="s">
        <v>1861</v>
      </c>
      <c r="G528" s="477" t="s">
        <v>1863</v>
      </c>
      <c r="H528" s="476" t="s">
        <v>1864</v>
      </c>
      <c r="I528" s="478" t="s">
        <v>1863</v>
      </c>
      <c r="J528" s="476"/>
      <c r="K528" s="478"/>
    </row>
    <row r="529" spans="1:11" s="479" customFormat="1" ht="15" customHeight="1">
      <c r="A529" s="498" t="s">
        <v>1861</v>
      </c>
      <c r="B529" s="499" t="s">
        <v>497</v>
      </c>
      <c r="C529" s="498" t="s">
        <v>1861</v>
      </c>
      <c r="D529" s="500" t="s">
        <v>499</v>
      </c>
      <c r="E529" s="484" t="s">
        <v>1863</v>
      </c>
      <c r="F529" s="476"/>
      <c r="G529" s="477"/>
      <c r="H529" s="476"/>
      <c r="I529" s="478"/>
      <c r="J529" s="476"/>
      <c r="K529" s="478"/>
    </row>
    <row r="530" spans="1:11" s="479" customFormat="1" ht="15" customHeight="1">
      <c r="A530" s="494" t="s">
        <v>1865</v>
      </c>
      <c r="B530" s="495" t="s">
        <v>0</v>
      </c>
      <c r="C530" s="494" t="s">
        <v>1865</v>
      </c>
      <c r="D530" s="496" t="s">
        <v>488</v>
      </c>
      <c r="E530" s="497" t="s">
        <v>1866</v>
      </c>
      <c r="F530" s="468" t="s">
        <v>1865</v>
      </c>
      <c r="G530" s="469" t="s">
        <v>1867</v>
      </c>
      <c r="H530" s="468" t="s">
        <v>1868</v>
      </c>
      <c r="I530" s="470" t="s">
        <v>1867</v>
      </c>
      <c r="J530" s="476"/>
      <c r="K530" s="478"/>
    </row>
    <row r="531" spans="1:11" s="479" customFormat="1" ht="15" customHeight="1">
      <c r="A531" s="501" t="s">
        <v>1865</v>
      </c>
      <c r="B531" s="502" t="s">
        <v>1869</v>
      </c>
      <c r="C531" s="501" t="s">
        <v>1865</v>
      </c>
      <c r="D531" s="503" t="s">
        <v>1870</v>
      </c>
      <c r="E531" s="504" t="s">
        <v>1871</v>
      </c>
      <c r="F531" s="476"/>
      <c r="G531" s="477"/>
      <c r="H531" s="476"/>
      <c r="I531" s="478"/>
      <c r="J531" s="476"/>
      <c r="K531" s="478"/>
    </row>
    <row r="532" spans="1:11" s="479" customFormat="1" ht="15" customHeight="1">
      <c r="A532" s="472" t="s">
        <v>1865</v>
      </c>
      <c r="B532" s="473" t="s">
        <v>1872</v>
      </c>
      <c r="C532" s="472" t="s">
        <v>1865</v>
      </c>
      <c r="D532" s="474" t="s">
        <v>1873</v>
      </c>
      <c r="E532" s="504" t="s">
        <v>1874</v>
      </c>
      <c r="F532" s="476"/>
      <c r="G532" s="477"/>
      <c r="H532" s="476"/>
      <c r="I532" s="478"/>
      <c r="J532" s="476"/>
      <c r="K532" s="478"/>
    </row>
    <row r="533" spans="1:11" s="479" customFormat="1" ht="15" customHeight="1">
      <c r="A533" s="481" t="s">
        <v>1865</v>
      </c>
      <c r="B533" s="482" t="s">
        <v>1875</v>
      </c>
      <c r="C533" s="481" t="s">
        <v>1865</v>
      </c>
      <c r="D533" s="483" t="s">
        <v>1876</v>
      </c>
      <c r="E533" s="484" t="s">
        <v>1877</v>
      </c>
      <c r="F533" s="476"/>
      <c r="G533" s="477"/>
      <c r="H533" s="476"/>
      <c r="I533" s="478"/>
      <c r="J533" s="476"/>
      <c r="K533" s="478"/>
    </row>
    <row r="534" spans="1:11" s="479" customFormat="1" ht="15" customHeight="1">
      <c r="A534" s="511" t="s">
        <v>1878</v>
      </c>
      <c r="B534" s="512" t="s">
        <v>1879</v>
      </c>
      <c r="C534" s="511" t="s">
        <v>1878</v>
      </c>
      <c r="D534" s="513" t="s">
        <v>1880</v>
      </c>
      <c r="E534" s="506" t="s">
        <v>1881</v>
      </c>
      <c r="F534" s="485"/>
      <c r="G534" s="486"/>
      <c r="H534" s="485"/>
      <c r="I534" s="505"/>
      <c r="J534" s="476"/>
      <c r="K534" s="478"/>
    </row>
    <row r="535" spans="1:11" s="479" customFormat="1" ht="15" customHeight="1">
      <c r="A535" s="487" t="s">
        <v>1882</v>
      </c>
      <c r="B535" s="488" t="s">
        <v>1263</v>
      </c>
      <c r="C535" s="487" t="s">
        <v>1882</v>
      </c>
      <c r="D535" s="489" t="s">
        <v>609</v>
      </c>
      <c r="E535" s="480" t="s">
        <v>1883</v>
      </c>
      <c r="F535" s="476" t="s">
        <v>1882</v>
      </c>
      <c r="G535" s="477" t="s">
        <v>1884</v>
      </c>
      <c r="H535" s="476" t="s">
        <v>1885</v>
      </c>
      <c r="I535" s="478" t="s">
        <v>1884</v>
      </c>
      <c r="J535" s="476"/>
      <c r="K535" s="478"/>
    </row>
    <row r="536" spans="1:11" s="479" customFormat="1" ht="15" customHeight="1">
      <c r="A536" s="487" t="s">
        <v>1882</v>
      </c>
      <c r="B536" s="488" t="s">
        <v>807</v>
      </c>
      <c r="C536" s="487" t="s">
        <v>1882</v>
      </c>
      <c r="D536" s="489" t="s">
        <v>1083</v>
      </c>
      <c r="E536" s="480" t="s">
        <v>1886</v>
      </c>
      <c r="F536" s="476"/>
      <c r="G536" s="477"/>
      <c r="H536" s="476"/>
      <c r="I536" s="478"/>
      <c r="J536" s="476"/>
      <c r="K536" s="478"/>
    </row>
    <row r="537" spans="1:11" s="479" customFormat="1" ht="15" customHeight="1">
      <c r="A537" s="494" t="s">
        <v>1887</v>
      </c>
      <c r="B537" s="495" t="s">
        <v>0</v>
      </c>
      <c r="C537" s="494" t="s">
        <v>1887</v>
      </c>
      <c r="D537" s="496" t="s">
        <v>488</v>
      </c>
      <c r="E537" s="497" t="s">
        <v>1888</v>
      </c>
      <c r="F537" s="468" t="s">
        <v>1887</v>
      </c>
      <c r="G537" s="630" t="s">
        <v>1889</v>
      </c>
      <c r="H537" s="468" t="s">
        <v>1890</v>
      </c>
      <c r="I537" s="630" t="s">
        <v>1891</v>
      </c>
      <c r="J537" s="468" t="s">
        <v>161</v>
      </c>
      <c r="K537" s="630" t="s">
        <v>1892</v>
      </c>
    </row>
    <row r="538" spans="1:11" s="479" customFormat="1" ht="15" customHeight="1">
      <c r="A538" s="498" t="s">
        <v>1893</v>
      </c>
      <c r="B538" s="499" t="s">
        <v>497</v>
      </c>
      <c r="C538" s="498" t="s">
        <v>1893</v>
      </c>
      <c r="D538" s="500" t="s">
        <v>499</v>
      </c>
      <c r="E538" s="506" t="s">
        <v>1894</v>
      </c>
      <c r="F538" s="485"/>
      <c r="G538" s="631"/>
      <c r="H538" s="485"/>
      <c r="I538" s="635"/>
      <c r="J538" s="485"/>
      <c r="K538" s="635"/>
    </row>
    <row r="539" spans="1:11" s="479" customFormat="1" ht="15" customHeight="1">
      <c r="A539" s="464" t="s">
        <v>1895</v>
      </c>
      <c r="B539" s="465" t="s">
        <v>0</v>
      </c>
      <c r="C539" s="464"/>
      <c r="D539" s="466"/>
      <c r="E539" s="467" t="s">
        <v>1896</v>
      </c>
      <c r="F539" s="476" t="s">
        <v>1895</v>
      </c>
      <c r="G539" s="630" t="s">
        <v>1897</v>
      </c>
      <c r="H539" s="476" t="s">
        <v>1898</v>
      </c>
      <c r="I539" s="478" t="s">
        <v>1899</v>
      </c>
      <c r="J539" s="476" t="s">
        <v>162</v>
      </c>
      <c r="K539" s="478" t="s">
        <v>42</v>
      </c>
    </row>
    <row r="540" spans="1:11" s="479" customFormat="1" ht="15" customHeight="1">
      <c r="A540" s="472"/>
      <c r="B540" s="473"/>
      <c r="C540" s="472" t="s">
        <v>1895</v>
      </c>
      <c r="D540" s="474" t="s">
        <v>488</v>
      </c>
      <c r="E540" s="475" t="s">
        <v>1900</v>
      </c>
      <c r="F540" s="476"/>
      <c r="G540" s="632"/>
      <c r="H540" s="476"/>
      <c r="I540" s="478"/>
      <c r="J540" s="476"/>
      <c r="K540" s="478"/>
    </row>
    <row r="541" spans="1:11" s="479" customFormat="1" ht="15" customHeight="1">
      <c r="A541" s="472"/>
      <c r="B541" s="473"/>
      <c r="C541" s="472" t="s">
        <v>1895</v>
      </c>
      <c r="D541" s="474" t="s">
        <v>494</v>
      </c>
      <c r="E541" s="475" t="s">
        <v>1901</v>
      </c>
      <c r="F541" s="476"/>
      <c r="G541" s="477"/>
      <c r="H541" s="476"/>
      <c r="I541" s="478"/>
      <c r="J541" s="476"/>
      <c r="K541" s="478"/>
    </row>
    <row r="542" spans="1:11" s="479" customFormat="1" ht="15" customHeight="1">
      <c r="A542" s="472"/>
      <c r="B542" s="473"/>
      <c r="C542" s="472" t="s">
        <v>1895</v>
      </c>
      <c r="D542" s="474" t="s">
        <v>569</v>
      </c>
      <c r="E542" s="475" t="s">
        <v>1902</v>
      </c>
      <c r="F542" s="476"/>
      <c r="G542" s="477"/>
      <c r="H542" s="476"/>
      <c r="I542" s="478"/>
      <c r="J542" s="476"/>
      <c r="K542" s="478"/>
    </row>
    <row r="543" spans="1:11" s="479" customFormat="1" ht="15" customHeight="1">
      <c r="A543" s="472"/>
      <c r="B543" s="473"/>
      <c r="C543" s="472" t="s">
        <v>1895</v>
      </c>
      <c r="D543" s="474" t="s">
        <v>646</v>
      </c>
      <c r="E543" s="475" t="s">
        <v>1903</v>
      </c>
      <c r="F543" s="476"/>
      <c r="G543" s="477"/>
      <c r="H543" s="476"/>
      <c r="I543" s="478"/>
      <c r="J543" s="476"/>
      <c r="K543" s="478"/>
    </row>
    <row r="544" spans="1:11" s="479" customFormat="1" ht="15" customHeight="1">
      <c r="A544" s="498"/>
      <c r="B544" s="499"/>
      <c r="C544" s="498" t="s">
        <v>1895</v>
      </c>
      <c r="D544" s="500" t="s">
        <v>575</v>
      </c>
      <c r="E544" s="490" t="s">
        <v>1904</v>
      </c>
      <c r="F544" s="476"/>
      <c r="G544" s="477"/>
      <c r="H544" s="476"/>
      <c r="I544" s="478"/>
      <c r="J544" s="476"/>
      <c r="K544" s="478"/>
    </row>
    <row r="545" spans="1:11" s="479" customFormat="1" ht="15" customHeight="1">
      <c r="A545" s="507" t="s">
        <v>1905</v>
      </c>
      <c r="B545" s="508" t="s">
        <v>0</v>
      </c>
      <c r="C545" s="507" t="s">
        <v>1905</v>
      </c>
      <c r="D545" s="509" t="s">
        <v>488</v>
      </c>
      <c r="E545" s="490" t="s">
        <v>1906</v>
      </c>
      <c r="F545" s="492" t="s">
        <v>1905</v>
      </c>
      <c r="G545" s="493" t="s">
        <v>1906</v>
      </c>
      <c r="H545" s="485"/>
      <c r="I545" s="505"/>
      <c r="J545" s="476"/>
      <c r="K545" s="478"/>
    </row>
    <row r="546" spans="1:11" s="479" customFormat="1" ht="15" customHeight="1">
      <c r="A546" s="464" t="s">
        <v>1907</v>
      </c>
      <c r="B546" s="465" t="s">
        <v>0</v>
      </c>
      <c r="C546" s="464"/>
      <c r="D546" s="466"/>
      <c r="E546" s="467" t="s">
        <v>1908</v>
      </c>
      <c r="F546" s="468" t="s">
        <v>1907</v>
      </c>
      <c r="G546" s="469" t="s">
        <v>1908</v>
      </c>
      <c r="H546" s="468" t="s">
        <v>1909</v>
      </c>
      <c r="I546" s="470" t="s">
        <v>1908</v>
      </c>
      <c r="J546" s="476"/>
      <c r="K546" s="478"/>
    </row>
    <row r="547" spans="1:11" s="479" customFormat="1" ht="15" customHeight="1">
      <c r="A547" s="472"/>
      <c r="B547" s="473"/>
      <c r="C547" s="472" t="s">
        <v>1907</v>
      </c>
      <c r="D547" s="474" t="s">
        <v>488</v>
      </c>
      <c r="E547" s="475" t="s">
        <v>1910</v>
      </c>
      <c r="F547" s="476"/>
      <c r="G547" s="477"/>
      <c r="H547" s="476"/>
      <c r="I547" s="478"/>
      <c r="J547" s="476"/>
      <c r="K547" s="478"/>
    </row>
    <row r="548" spans="1:11" s="479" customFormat="1" ht="15" customHeight="1">
      <c r="A548" s="498"/>
      <c r="B548" s="499"/>
      <c r="C548" s="498" t="s">
        <v>1907</v>
      </c>
      <c r="D548" s="500" t="s">
        <v>494</v>
      </c>
      <c r="E548" s="490" t="s">
        <v>1911</v>
      </c>
      <c r="F548" s="485"/>
      <c r="G548" s="486"/>
      <c r="H548" s="485"/>
      <c r="I548" s="505"/>
      <c r="J548" s="476"/>
      <c r="K548" s="478"/>
    </row>
    <row r="549" spans="1:11" s="479" customFormat="1" ht="15" customHeight="1">
      <c r="A549" s="507" t="s">
        <v>1912</v>
      </c>
      <c r="B549" s="508" t="s">
        <v>1497</v>
      </c>
      <c r="C549" s="507" t="s">
        <v>1912</v>
      </c>
      <c r="D549" s="509" t="s">
        <v>1498</v>
      </c>
      <c r="E549" s="510" t="s">
        <v>1913</v>
      </c>
      <c r="F549" s="492" t="s">
        <v>1912</v>
      </c>
      <c r="G549" s="493" t="s">
        <v>1914</v>
      </c>
      <c r="H549" s="468" t="s">
        <v>1915</v>
      </c>
      <c r="I549" s="470" t="s">
        <v>1916</v>
      </c>
      <c r="J549" s="476"/>
      <c r="K549" s="478"/>
    </row>
    <row r="550" spans="1:11" s="479" customFormat="1" ht="15" customHeight="1">
      <c r="A550" s="507" t="s">
        <v>1917</v>
      </c>
      <c r="B550" s="508" t="s">
        <v>1497</v>
      </c>
      <c r="C550" s="507" t="s">
        <v>1917</v>
      </c>
      <c r="D550" s="509" t="s">
        <v>1498</v>
      </c>
      <c r="E550" s="510" t="s">
        <v>1918</v>
      </c>
      <c r="F550" s="485" t="s">
        <v>1917</v>
      </c>
      <c r="G550" s="486" t="s">
        <v>1918</v>
      </c>
      <c r="H550" s="485"/>
      <c r="I550" s="505"/>
      <c r="J550" s="476"/>
      <c r="K550" s="478"/>
    </row>
    <row r="551" spans="1:11" s="479" customFormat="1" ht="15" customHeight="1">
      <c r="A551" s="494" t="s">
        <v>1919</v>
      </c>
      <c r="B551" s="495" t="s">
        <v>1263</v>
      </c>
      <c r="C551" s="494" t="s">
        <v>1919</v>
      </c>
      <c r="D551" s="496" t="s">
        <v>1920</v>
      </c>
      <c r="E551" s="497" t="s">
        <v>1921</v>
      </c>
      <c r="F551" s="468" t="s">
        <v>1919</v>
      </c>
      <c r="G551" s="630" t="s">
        <v>1922</v>
      </c>
      <c r="H551" s="468" t="s">
        <v>1923</v>
      </c>
      <c r="I551" s="630" t="s">
        <v>1924</v>
      </c>
      <c r="J551" s="476"/>
      <c r="K551" s="632"/>
    </row>
    <row r="552" spans="1:11" s="479" customFormat="1" ht="15" customHeight="1">
      <c r="A552" s="501" t="s">
        <v>1919</v>
      </c>
      <c r="B552" s="502" t="s">
        <v>807</v>
      </c>
      <c r="C552" s="501" t="s">
        <v>1919</v>
      </c>
      <c r="D552" s="503" t="s">
        <v>1070</v>
      </c>
      <c r="E552" s="504" t="s">
        <v>1925</v>
      </c>
      <c r="F552" s="476"/>
      <c r="G552" s="632"/>
      <c r="H552" s="476"/>
      <c r="I552" s="632"/>
      <c r="J552" s="476"/>
      <c r="K552" s="632"/>
    </row>
    <row r="553" spans="1:11" s="479" customFormat="1" ht="15" customHeight="1">
      <c r="A553" s="501" t="s">
        <v>1919</v>
      </c>
      <c r="B553" s="502" t="s">
        <v>1534</v>
      </c>
      <c r="C553" s="501" t="s">
        <v>1919</v>
      </c>
      <c r="D553" s="527" t="s">
        <v>727</v>
      </c>
      <c r="E553" s="504" t="s">
        <v>1926</v>
      </c>
      <c r="F553" s="476"/>
      <c r="G553" s="477"/>
      <c r="H553" s="476"/>
      <c r="I553" s="478"/>
      <c r="J553" s="476"/>
      <c r="K553" s="478"/>
    </row>
    <row r="554" spans="1:11" s="479" customFormat="1" ht="15" customHeight="1">
      <c r="A554" s="487" t="s">
        <v>1919</v>
      </c>
      <c r="B554" s="488" t="s">
        <v>1927</v>
      </c>
      <c r="C554" s="487" t="s">
        <v>1919</v>
      </c>
      <c r="D554" s="489" t="s">
        <v>1537</v>
      </c>
      <c r="E554" s="504" t="s">
        <v>1928</v>
      </c>
      <c r="F554" s="476"/>
      <c r="G554" s="477"/>
      <c r="H554" s="476"/>
      <c r="I554" s="478"/>
      <c r="J554" s="476"/>
      <c r="K554" s="478"/>
    </row>
    <row r="555" spans="1:11" s="548" customFormat="1" ht="15" customHeight="1">
      <c r="A555" s="501" t="s">
        <v>1919</v>
      </c>
      <c r="B555" s="502" t="s">
        <v>1393</v>
      </c>
      <c r="C555" s="501" t="s">
        <v>1919</v>
      </c>
      <c r="D555" s="527" t="s">
        <v>1859</v>
      </c>
      <c r="E555" s="504" t="s">
        <v>1929</v>
      </c>
      <c r="F555" s="476"/>
      <c r="G555" s="477"/>
      <c r="H555" s="476"/>
      <c r="I555" s="478"/>
      <c r="J555" s="476"/>
      <c r="K555" s="478"/>
    </row>
    <row r="556" spans="1:11" s="548" customFormat="1" ht="15" customHeight="1">
      <c r="A556" s="498" t="s">
        <v>1919</v>
      </c>
      <c r="B556" s="499" t="s">
        <v>526</v>
      </c>
      <c r="C556" s="498" t="s">
        <v>1919</v>
      </c>
      <c r="D556" s="500" t="s">
        <v>530</v>
      </c>
      <c r="E556" s="506" t="s">
        <v>1924</v>
      </c>
      <c r="F556" s="485"/>
      <c r="G556" s="486"/>
      <c r="H556" s="485"/>
      <c r="I556" s="505"/>
      <c r="J556" s="476"/>
      <c r="K556" s="478"/>
    </row>
    <row r="557" spans="1:11" s="548" customFormat="1" ht="15" customHeight="1">
      <c r="A557" s="507" t="s">
        <v>1930</v>
      </c>
      <c r="B557" s="508" t="s">
        <v>0</v>
      </c>
      <c r="C557" s="507" t="s">
        <v>1930</v>
      </c>
      <c r="D557" s="509" t="s">
        <v>488</v>
      </c>
      <c r="E557" s="510" t="s">
        <v>1931</v>
      </c>
      <c r="F557" s="476" t="s">
        <v>1930</v>
      </c>
      <c r="G557" s="477" t="s">
        <v>1932</v>
      </c>
      <c r="H557" s="476" t="s">
        <v>1933</v>
      </c>
      <c r="I557" s="478" t="s">
        <v>1932</v>
      </c>
      <c r="J557" s="468" t="s">
        <v>163</v>
      </c>
      <c r="K557" s="470" t="s">
        <v>36</v>
      </c>
    </row>
    <row r="558" spans="1:11" s="548" customFormat="1" ht="15" customHeight="1">
      <c r="A558" s="464" t="s">
        <v>1934</v>
      </c>
      <c r="B558" s="465" t="s">
        <v>977</v>
      </c>
      <c r="C558" s="464" t="s">
        <v>1934</v>
      </c>
      <c r="D558" s="466" t="s">
        <v>978</v>
      </c>
      <c r="E558" s="467" t="s">
        <v>1935</v>
      </c>
      <c r="F558" s="468" t="s">
        <v>1934</v>
      </c>
      <c r="G558" s="469" t="s">
        <v>1936</v>
      </c>
      <c r="H558" s="468" t="s">
        <v>1937</v>
      </c>
      <c r="I558" s="470" t="s">
        <v>1936</v>
      </c>
      <c r="J558" s="476"/>
      <c r="K558" s="478"/>
    </row>
    <row r="559" spans="1:11" s="548" customFormat="1" ht="15" customHeight="1">
      <c r="A559" s="511" t="s">
        <v>1934</v>
      </c>
      <c r="B559" s="512" t="s">
        <v>1938</v>
      </c>
      <c r="C559" s="511" t="s">
        <v>1934</v>
      </c>
      <c r="D559" s="513" t="s">
        <v>1939</v>
      </c>
      <c r="E559" s="506" t="s">
        <v>1940</v>
      </c>
      <c r="F559" s="485"/>
      <c r="G559" s="486"/>
      <c r="H559" s="485"/>
      <c r="I559" s="505"/>
      <c r="J559" s="476"/>
      <c r="K559" s="478"/>
    </row>
    <row r="560" spans="1:11" s="548" customFormat="1" ht="15" customHeight="1">
      <c r="A560" s="494" t="s">
        <v>1941</v>
      </c>
      <c r="B560" s="495" t="s">
        <v>0</v>
      </c>
      <c r="C560" s="494" t="s">
        <v>1941</v>
      </c>
      <c r="D560" s="496" t="s">
        <v>488</v>
      </c>
      <c r="E560" s="497" t="s">
        <v>1942</v>
      </c>
      <c r="F560" s="476" t="s">
        <v>1941</v>
      </c>
      <c r="G560" s="630" t="s">
        <v>1943</v>
      </c>
      <c r="H560" s="476" t="s">
        <v>1944</v>
      </c>
      <c r="I560" s="630" t="s">
        <v>1943</v>
      </c>
      <c r="J560" s="476"/>
      <c r="K560" s="478"/>
    </row>
    <row r="561" spans="1:11" s="548" customFormat="1" ht="15" customHeight="1">
      <c r="A561" s="501" t="s">
        <v>1941</v>
      </c>
      <c r="B561" s="502" t="s">
        <v>497</v>
      </c>
      <c r="C561" s="501" t="s">
        <v>1941</v>
      </c>
      <c r="D561" s="503" t="s">
        <v>499</v>
      </c>
      <c r="E561" s="504" t="s">
        <v>1945</v>
      </c>
      <c r="F561" s="476"/>
      <c r="G561" s="632"/>
      <c r="H561" s="476"/>
      <c r="I561" s="632"/>
      <c r="J561" s="476"/>
      <c r="K561" s="478"/>
    </row>
    <row r="562" spans="1:11" s="548" customFormat="1" ht="15" customHeight="1">
      <c r="A562" s="501" t="s">
        <v>1941</v>
      </c>
      <c r="B562" s="502" t="s">
        <v>536</v>
      </c>
      <c r="C562" s="501" t="s">
        <v>1941</v>
      </c>
      <c r="D562" s="503" t="s">
        <v>537</v>
      </c>
      <c r="E562" s="504" t="s">
        <v>1946</v>
      </c>
      <c r="F562" s="476"/>
      <c r="G562" s="477"/>
      <c r="H562" s="476"/>
      <c r="I562" s="478"/>
      <c r="J562" s="476"/>
      <c r="K562" s="478"/>
    </row>
    <row r="563" spans="1:11" s="548" customFormat="1" ht="15" customHeight="1">
      <c r="A563" s="501" t="s">
        <v>1941</v>
      </c>
      <c r="B563" s="502" t="s">
        <v>668</v>
      </c>
      <c r="C563" s="501" t="s">
        <v>1941</v>
      </c>
      <c r="D563" s="503" t="s">
        <v>669</v>
      </c>
      <c r="E563" s="504" t="s">
        <v>1947</v>
      </c>
      <c r="F563" s="476"/>
      <c r="G563" s="477"/>
      <c r="H563" s="476"/>
      <c r="I563" s="478"/>
      <c r="J563" s="476"/>
      <c r="K563" s="478"/>
    </row>
    <row r="564" spans="1:11" s="548" customFormat="1" ht="15" customHeight="1">
      <c r="A564" s="511" t="s">
        <v>1941</v>
      </c>
      <c r="B564" s="512" t="s">
        <v>1948</v>
      </c>
      <c r="C564" s="511" t="s">
        <v>1941</v>
      </c>
      <c r="D564" s="513" t="s">
        <v>1396</v>
      </c>
      <c r="E564" s="506" t="s">
        <v>1949</v>
      </c>
      <c r="F564" s="476"/>
      <c r="G564" s="477"/>
      <c r="H564" s="476"/>
      <c r="I564" s="478"/>
      <c r="J564" s="476"/>
      <c r="K564" s="478"/>
    </row>
    <row r="565" spans="1:11" s="548" customFormat="1" ht="15" customHeight="1">
      <c r="A565" s="494" t="s">
        <v>1950</v>
      </c>
      <c r="B565" s="495" t="s">
        <v>0</v>
      </c>
      <c r="C565" s="494" t="s">
        <v>1950</v>
      </c>
      <c r="D565" s="496" t="s">
        <v>488</v>
      </c>
      <c r="E565" s="497" t="s">
        <v>1951</v>
      </c>
      <c r="F565" s="468" t="s">
        <v>1950</v>
      </c>
      <c r="G565" s="469" t="s">
        <v>1952</v>
      </c>
      <c r="H565" s="468" t="s">
        <v>1953</v>
      </c>
      <c r="I565" s="470" t="s">
        <v>1952</v>
      </c>
      <c r="J565" s="476"/>
      <c r="K565" s="478"/>
    </row>
    <row r="566" spans="1:11" s="479" customFormat="1" ht="15" customHeight="1">
      <c r="A566" s="501" t="s">
        <v>1950</v>
      </c>
      <c r="B566" s="502" t="s">
        <v>497</v>
      </c>
      <c r="C566" s="501" t="s">
        <v>1950</v>
      </c>
      <c r="D566" s="503" t="s">
        <v>499</v>
      </c>
      <c r="E566" s="504" t="s">
        <v>1954</v>
      </c>
      <c r="F566" s="476"/>
      <c r="G566" s="477"/>
      <c r="H566" s="476"/>
      <c r="I566" s="478"/>
      <c r="J566" s="476"/>
      <c r="K566" s="478"/>
    </row>
    <row r="567" spans="1:11" s="479" customFormat="1" ht="15" customHeight="1">
      <c r="A567" s="501" t="s">
        <v>1950</v>
      </c>
      <c r="B567" s="502" t="s">
        <v>1314</v>
      </c>
      <c r="C567" s="501" t="s">
        <v>1950</v>
      </c>
      <c r="D567" s="503" t="s">
        <v>727</v>
      </c>
      <c r="E567" s="504" t="s">
        <v>1955</v>
      </c>
      <c r="F567" s="476"/>
      <c r="G567" s="477"/>
      <c r="H567" s="476"/>
      <c r="I567" s="478"/>
      <c r="J567" s="476"/>
      <c r="K567" s="478"/>
    </row>
    <row r="568" spans="1:11" s="479" customFormat="1" ht="15" customHeight="1">
      <c r="A568" s="501" t="s">
        <v>1950</v>
      </c>
      <c r="B568" s="502" t="s">
        <v>1956</v>
      </c>
      <c r="C568" s="501" t="s">
        <v>1950</v>
      </c>
      <c r="D568" s="503" t="s">
        <v>1957</v>
      </c>
      <c r="E568" s="504" t="s">
        <v>1958</v>
      </c>
      <c r="F568" s="476"/>
      <c r="G568" s="477"/>
      <c r="H568" s="476"/>
      <c r="I568" s="478"/>
      <c r="J568" s="476"/>
      <c r="K568" s="478"/>
    </row>
    <row r="569" spans="1:11" s="479" customFormat="1" ht="15" customHeight="1">
      <c r="A569" s="501" t="s">
        <v>1950</v>
      </c>
      <c r="B569" s="502" t="s">
        <v>1959</v>
      </c>
      <c r="C569" s="501" t="s">
        <v>1950</v>
      </c>
      <c r="D569" s="503" t="s">
        <v>1960</v>
      </c>
      <c r="E569" s="504" t="s">
        <v>1961</v>
      </c>
      <c r="F569" s="476"/>
      <c r="G569" s="477"/>
      <c r="H569" s="476"/>
      <c r="I569" s="478"/>
      <c r="J569" s="476"/>
      <c r="K569" s="478"/>
    </row>
    <row r="570" spans="1:11" s="479" customFormat="1" ht="15" customHeight="1">
      <c r="A570" s="498" t="s">
        <v>1950</v>
      </c>
      <c r="B570" s="499" t="s">
        <v>526</v>
      </c>
      <c r="C570" s="498" t="s">
        <v>1950</v>
      </c>
      <c r="D570" s="500" t="s">
        <v>530</v>
      </c>
      <c r="E570" s="506" t="s">
        <v>1962</v>
      </c>
      <c r="F570" s="485"/>
      <c r="G570" s="486"/>
      <c r="H570" s="485"/>
      <c r="I570" s="505"/>
      <c r="J570" s="476"/>
      <c r="K570" s="478"/>
    </row>
    <row r="571" spans="1:11" s="479" customFormat="1" ht="15" customHeight="1">
      <c r="A571" s="494" t="s">
        <v>1963</v>
      </c>
      <c r="B571" s="495" t="s">
        <v>1468</v>
      </c>
      <c r="C571" s="494" t="s">
        <v>1963</v>
      </c>
      <c r="D571" s="496" t="s">
        <v>609</v>
      </c>
      <c r="E571" s="497" t="s">
        <v>1964</v>
      </c>
      <c r="F571" s="476" t="s">
        <v>1963</v>
      </c>
      <c r="G571" s="477" t="s">
        <v>1965</v>
      </c>
      <c r="H571" s="476" t="s">
        <v>1966</v>
      </c>
      <c r="I571" s="478" t="s">
        <v>1965</v>
      </c>
      <c r="J571" s="476"/>
      <c r="K571" s="478"/>
    </row>
    <row r="572" spans="1:11" s="479" customFormat="1" ht="15" customHeight="1">
      <c r="A572" s="501" t="s">
        <v>1963</v>
      </c>
      <c r="B572" s="502" t="s">
        <v>1287</v>
      </c>
      <c r="C572" s="501" t="s">
        <v>1963</v>
      </c>
      <c r="D572" s="503" t="s">
        <v>1083</v>
      </c>
      <c r="E572" s="504" t="s">
        <v>1967</v>
      </c>
      <c r="F572" s="476"/>
      <c r="G572" s="477"/>
      <c r="H572" s="476"/>
      <c r="I572" s="478"/>
      <c r="J572" s="476"/>
      <c r="K572" s="478"/>
    </row>
    <row r="573" spans="1:11" s="479" customFormat="1" ht="15" customHeight="1">
      <c r="A573" s="501" t="s">
        <v>1963</v>
      </c>
      <c r="B573" s="502" t="s">
        <v>810</v>
      </c>
      <c r="C573" s="501" t="s">
        <v>1963</v>
      </c>
      <c r="D573" s="503" t="s">
        <v>727</v>
      </c>
      <c r="E573" s="504" t="s">
        <v>1968</v>
      </c>
      <c r="F573" s="476"/>
      <c r="G573" s="477"/>
      <c r="H573" s="476"/>
      <c r="I573" s="478"/>
      <c r="J573" s="476"/>
      <c r="K573" s="478"/>
    </row>
    <row r="574" spans="1:11" s="479" customFormat="1" ht="15" customHeight="1">
      <c r="A574" s="501" t="s">
        <v>1963</v>
      </c>
      <c r="B574" s="502" t="s">
        <v>1536</v>
      </c>
      <c r="C574" s="501" t="s">
        <v>1963</v>
      </c>
      <c r="D574" s="503" t="s">
        <v>1969</v>
      </c>
      <c r="E574" s="504" t="s">
        <v>1970</v>
      </c>
      <c r="F574" s="476"/>
      <c r="G574" s="477"/>
      <c r="H574" s="476"/>
      <c r="I574" s="478"/>
      <c r="J574" s="476"/>
      <c r="K574" s="478"/>
    </row>
    <row r="575" spans="1:11" s="479" customFormat="1" ht="15" customHeight="1">
      <c r="A575" s="498" t="s">
        <v>1963</v>
      </c>
      <c r="B575" s="499" t="s">
        <v>526</v>
      </c>
      <c r="C575" s="498" t="s">
        <v>1963</v>
      </c>
      <c r="D575" s="500" t="s">
        <v>530</v>
      </c>
      <c r="E575" s="506" t="s">
        <v>1971</v>
      </c>
      <c r="F575" s="485"/>
      <c r="G575" s="477"/>
      <c r="H575" s="485"/>
      <c r="I575" s="478"/>
      <c r="J575" s="485"/>
      <c r="K575" s="505"/>
    </row>
    <row r="576" spans="1:11" s="479" customFormat="1" ht="15" customHeight="1">
      <c r="A576" s="507" t="s">
        <v>1972</v>
      </c>
      <c r="B576" s="508" t="s">
        <v>1973</v>
      </c>
      <c r="C576" s="507" t="s">
        <v>1974</v>
      </c>
      <c r="D576" s="509" t="s">
        <v>1975</v>
      </c>
      <c r="E576" s="490" t="s">
        <v>1976</v>
      </c>
      <c r="F576" s="520" t="s">
        <v>1977</v>
      </c>
      <c r="G576" s="493" t="s">
        <v>245</v>
      </c>
      <c r="H576" s="520" t="s">
        <v>1978</v>
      </c>
      <c r="I576" s="518" t="s">
        <v>245</v>
      </c>
      <c r="J576" s="520" t="s">
        <v>1979</v>
      </c>
      <c r="K576" s="470" t="s">
        <v>245</v>
      </c>
    </row>
    <row r="577" spans="1:11" s="479" customFormat="1" ht="15" customHeight="1">
      <c r="A577" s="507" t="s">
        <v>1980</v>
      </c>
      <c r="B577" s="508" t="s">
        <v>1981</v>
      </c>
      <c r="C577" s="507" t="s">
        <v>1982</v>
      </c>
      <c r="D577" s="509" t="s">
        <v>1983</v>
      </c>
      <c r="E577" s="510" t="s">
        <v>1984</v>
      </c>
      <c r="F577" s="520" t="s">
        <v>1985</v>
      </c>
      <c r="G577" s="493" t="s">
        <v>246</v>
      </c>
      <c r="H577" s="520" t="s">
        <v>1986</v>
      </c>
      <c r="I577" s="518" t="s">
        <v>246</v>
      </c>
      <c r="J577" s="520" t="s">
        <v>1987</v>
      </c>
      <c r="K577" s="518" t="s">
        <v>246</v>
      </c>
    </row>
    <row r="578" spans="1:11" s="479" customFormat="1" ht="15" customHeight="1">
      <c r="A578" s="498" t="s">
        <v>1988</v>
      </c>
      <c r="B578" s="499" t="s">
        <v>1981</v>
      </c>
      <c r="C578" s="498" t="s">
        <v>1988</v>
      </c>
      <c r="D578" s="500" t="s">
        <v>1983</v>
      </c>
      <c r="E578" s="490" t="s">
        <v>37</v>
      </c>
      <c r="F578" s="520" t="s">
        <v>1989</v>
      </c>
      <c r="G578" s="486" t="s">
        <v>37</v>
      </c>
      <c r="H578" s="520" t="s">
        <v>1990</v>
      </c>
      <c r="I578" s="518" t="s">
        <v>37</v>
      </c>
      <c r="J578" s="520" t="s">
        <v>1991</v>
      </c>
      <c r="K578" s="518" t="s">
        <v>37</v>
      </c>
    </row>
  </sheetData>
  <sheetProtection sheet="1" objects="1" scenarios="1"/>
  <autoFilter ref="A5:K5">
    <filterColumn colId="0" showButton="0"/>
    <filterColumn colId="2" showButton="0"/>
  </autoFilter>
  <mergeCells count="46">
    <mergeCell ref="G551:G552"/>
    <mergeCell ref="I551:I552"/>
    <mergeCell ref="K551:K552"/>
    <mergeCell ref="G560:G561"/>
    <mergeCell ref="I560:I561"/>
    <mergeCell ref="G539:G540"/>
    <mergeCell ref="G398:G399"/>
    <mergeCell ref="I398:I399"/>
    <mergeCell ref="I410:I411"/>
    <mergeCell ref="K418:K419"/>
    <mergeCell ref="I466:I467"/>
    <mergeCell ref="G484:G485"/>
    <mergeCell ref="G503:G504"/>
    <mergeCell ref="I503:I504"/>
    <mergeCell ref="G537:G538"/>
    <mergeCell ref="I537:I538"/>
    <mergeCell ref="K537:K538"/>
    <mergeCell ref="G114:G115"/>
    <mergeCell ref="I114:I115"/>
    <mergeCell ref="I4:I5"/>
    <mergeCell ref="K251:K252"/>
    <mergeCell ref="G252:G253"/>
    <mergeCell ref="J4:J5"/>
    <mergeCell ref="K4:K5"/>
    <mergeCell ref="H4:H5"/>
    <mergeCell ref="I385:I386"/>
    <mergeCell ref="I126:I127"/>
    <mergeCell ref="I144:I145"/>
    <mergeCell ref="G161:G162"/>
    <mergeCell ref="I161:I162"/>
    <mergeCell ref="G179:G181"/>
    <mergeCell ref="I179:I181"/>
    <mergeCell ref="G211:G212"/>
    <mergeCell ref="I211:I212"/>
    <mergeCell ref="I314:I315"/>
    <mergeCell ref="A1:K1"/>
    <mergeCell ref="A3:E3"/>
    <mergeCell ref="F3:G3"/>
    <mergeCell ref="H3:I3"/>
    <mergeCell ref="J3:K3"/>
    <mergeCell ref="A5:B5"/>
    <mergeCell ref="A4:D4"/>
    <mergeCell ref="E4:E5"/>
    <mergeCell ref="F4:F5"/>
    <mergeCell ref="G4:G5"/>
    <mergeCell ref="C5:D5"/>
  </mergeCells>
  <phoneticPr fontId="4"/>
  <printOptions horizontalCentered="1"/>
  <pageMargins left="0.78740157480314965" right="0.78740157480314965" top="0.98425196850393704" bottom="0.98425196850393704" header="0.43307086614173229" footer="0.19685039370078741"/>
  <pageSetup paperSize="9" scale="56" fitToHeight="0" orientation="portrait" r:id="rId1"/>
  <headerFooter alignWithMargins="0"/>
  <rowBreaks count="7" manualBreakCount="7">
    <brk id="81" max="10" man="1"/>
    <brk id="160" max="10" man="1"/>
    <brk id="237" max="10" man="1"/>
    <brk id="326" max="10" man="1"/>
    <brk id="400" max="10" man="1"/>
    <brk id="468" max="10" man="1"/>
    <brk id="54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2:BD303"/>
  <sheetViews>
    <sheetView zoomScaleNormal="100" zoomScaleSheetLayoutView="75" workbookViewId="0">
      <pane xSplit="3" ySplit="8" topLeftCell="D9" activePane="bottomRight" state="frozen"/>
      <selection activeCell="BC44" sqref="BC44"/>
      <selection pane="topRight" activeCell="BC44" sqref="BC44"/>
      <selection pane="bottomLeft" activeCell="BC44" sqref="BC44"/>
      <selection pane="bottomRight" activeCell="I42" sqref="I42"/>
    </sheetView>
  </sheetViews>
  <sheetFormatPr defaultRowHeight="12"/>
  <cols>
    <col min="1" max="1" width="4.7109375" style="3" customWidth="1"/>
    <col min="2" max="2" width="3.85546875" style="3" customWidth="1"/>
    <col min="3" max="3" width="26.28515625" style="3" customWidth="1"/>
    <col min="4" max="4" width="10.85546875" style="3" customWidth="1"/>
    <col min="5" max="5" width="3.85546875" style="3" customWidth="1"/>
    <col min="6" max="6" width="3.140625" style="3" customWidth="1"/>
    <col min="7" max="7" width="10.28515625" style="3" customWidth="1"/>
    <col min="8" max="8" width="4.42578125" style="3" customWidth="1"/>
    <col min="9" max="9" width="11.5703125" style="7" customWidth="1"/>
    <col min="10" max="10" width="3.5703125" style="3" customWidth="1"/>
    <col min="11" max="11" width="12.140625" style="3" customWidth="1"/>
    <col min="12" max="12" width="3.85546875" style="3" customWidth="1"/>
    <col min="13" max="13" width="4" style="3" customWidth="1"/>
    <col min="14" max="14" width="18.7109375" style="59" customWidth="1"/>
    <col min="15" max="51" width="10.7109375" style="3" customWidth="1"/>
    <col min="52" max="52" width="4.140625" style="3" customWidth="1"/>
    <col min="53" max="53" width="14.28515625" style="3" customWidth="1"/>
    <col min="54" max="54" width="4.140625" style="3" customWidth="1"/>
    <col min="55" max="55" width="14.28515625" style="3" customWidth="1"/>
    <col min="56" max="56" width="2.5703125" style="3" customWidth="1"/>
    <col min="57" max="57" width="13" style="3" customWidth="1"/>
    <col min="58" max="58" width="4.7109375" style="3" customWidth="1"/>
    <col min="59" max="59" width="9.140625" style="3" customWidth="1"/>
    <col min="60" max="60" width="4.5703125" style="3" customWidth="1"/>
    <col min="61" max="16384" width="9.140625" style="3"/>
  </cols>
  <sheetData>
    <row r="2" spans="1:56" ht="27" customHeight="1">
      <c r="A2" s="175" t="s">
        <v>89</v>
      </c>
    </row>
    <row r="4" spans="1:56" ht="13.5">
      <c r="A4" s="56" t="s">
        <v>271</v>
      </c>
    </row>
    <row r="5" spans="1:56">
      <c r="C5" s="15"/>
      <c r="I5" s="308" t="s">
        <v>274</v>
      </c>
      <c r="M5" s="640" t="s">
        <v>275</v>
      </c>
      <c r="N5" s="640"/>
      <c r="Q5" s="10"/>
      <c r="AC5" s="5" t="s">
        <v>125</v>
      </c>
    </row>
    <row r="6" spans="1:56" ht="14.25">
      <c r="C6" s="53" t="s">
        <v>2022</v>
      </c>
      <c r="E6" s="637" t="s">
        <v>70</v>
      </c>
      <c r="F6" s="637"/>
      <c r="G6" s="637"/>
      <c r="I6" s="3" t="s">
        <v>53</v>
      </c>
      <c r="J6"/>
      <c r="K6"/>
      <c r="M6" s="1" t="s">
        <v>106</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BC6" s="12" t="s">
        <v>71</v>
      </c>
    </row>
    <row r="7" spans="1:56">
      <c r="N7" s="60"/>
      <c r="O7" s="96" t="s">
        <v>0</v>
      </c>
      <c r="P7" s="96" t="s">
        <v>1</v>
      </c>
      <c r="Q7" s="96" t="s">
        <v>2</v>
      </c>
      <c r="R7" s="96" t="s">
        <v>3</v>
      </c>
      <c r="S7" s="96" t="s">
        <v>4</v>
      </c>
      <c r="T7" s="96" t="s">
        <v>5</v>
      </c>
      <c r="U7" s="96" t="s">
        <v>6</v>
      </c>
      <c r="V7" s="96" t="s">
        <v>7</v>
      </c>
      <c r="W7" s="96" t="s">
        <v>8</v>
      </c>
      <c r="X7" s="96" t="s">
        <v>9</v>
      </c>
      <c r="Y7" s="96" t="s">
        <v>10</v>
      </c>
      <c r="Z7" s="96" t="s">
        <v>11</v>
      </c>
      <c r="AA7" s="96" t="s">
        <v>12</v>
      </c>
      <c r="AB7" s="96" t="s">
        <v>13</v>
      </c>
      <c r="AC7" s="96" t="s">
        <v>14</v>
      </c>
      <c r="AD7" s="96" t="s">
        <v>15</v>
      </c>
      <c r="AE7" s="96" t="s">
        <v>16</v>
      </c>
      <c r="AF7" s="96" t="s">
        <v>17</v>
      </c>
      <c r="AG7" s="96" t="s">
        <v>18</v>
      </c>
      <c r="AH7" s="96" t="s">
        <v>19</v>
      </c>
      <c r="AI7" s="96" t="s">
        <v>131</v>
      </c>
      <c r="AJ7" s="96" t="s">
        <v>133</v>
      </c>
      <c r="AK7" s="96" t="s">
        <v>151</v>
      </c>
      <c r="AL7" s="96" t="s">
        <v>152</v>
      </c>
      <c r="AM7" s="96" t="s">
        <v>153</v>
      </c>
      <c r="AN7" s="96" t="s">
        <v>154</v>
      </c>
      <c r="AO7" s="96" t="s">
        <v>155</v>
      </c>
      <c r="AP7" s="96" t="s">
        <v>156</v>
      </c>
      <c r="AQ7" s="96" t="s">
        <v>157</v>
      </c>
      <c r="AR7" s="96" t="s">
        <v>158</v>
      </c>
      <c r="AS7" s="96" t="s">
        <v>159</v>
      </c>
      <c r="AT7" s="96" t="s">
        <v>160</v>
      </c>
      <c r="AU7" s="97" t="s">
        <v>161</v>
      </c>
      <c r="AV7" s="97" t="s">
        <v>162</v>
      </c>
      <c r="AW7" s="97" t="s">
        <v>163</v>
      </c>
      <c r="AX7" s="97" t="s">
        <v>164</v>
      </c>
      <c r="AY7" s="97" t="s">
        <v>165</v>
      </c>
      <c r="AZ7" s="20"/>
      <c r="BA7" s="20"/>
      <c r="BB7" s="20"/>
      <c r="BC7" s="20"/>
      <c r="BD7" s="20"/>
    </row>
    <row r="8" spans="1:56" s="24" customFormat="1" ht="42" customHeight="1">
      <c r="B8" s="641"/>
      <c r="C8" s="642"/>
      <c r="D8" s="22" t="s">
        <v>65</v>
      </c>
      <c r="G8" s="6" t="s">
        <v>272</v>
      </c>
      <c r="I8" s="28" t="s">
        <v>51</v>
      </c>
      <c r="J8" s="29"/>
      <c r="K8" s="22" t="s">
        <v>145</v>
      </c>
      <c r="M8" s="641"/>
      <c r="N8" s="642"/>
      <c r="O8" s="23" t="s">
        <v>241</v>
      </c>
      <c r="P8" s="23" t="s">
        <v>20</v>
      </c>
      <c r="Q8" s="23" t="s">
        <v>128</v>
      </c>
      <c r="R8" s="23" t="s">
        <v>21</v>
      </c>
      <c r="S8" s="23" t="s">
        <v>67</v>
      </c>
      <c r="T8" s="23" t="s">
        <v>22</v>
      </c>
      <c r="U8" s="23" t="s">
        <v>23</v>
      </c>
      <c r="V8" s="23" t="s">
        <v>242</v>
      </c>
      <c r="W8" s="23" t="s">
        <v>24</v>
      </c>
      <c r="X8" s="23" t="s">
        <v>25</v>
      </c>
      <c r="Y8" s="23" t="s">
        <v>26</v>
      </c>
      <c r="Z8" s="23" t="s">
        <v>27</v>
      </c>
      <c r="AA8" s="23" t="s">
        <v>166</v>
      </c>
      <c r="AB8" s="23" t="s">
        <v>167</v>
      </c>
      <c r="AC8" s="23" t="s">
        <v>168</v>
      </c>
      <c r="AD8" s="23" t="s">
        <v>129</v>
      </c>
      <c r="AE8" s="23" t="s">
        <v>28</v>
      </c>
      <c r="AF8" s="23" t="s">
        <v>243</v>
      </c>
      <c r="AG8" s="23" t="s">
        <v>29</v>
      </c>
      <c r="AH8" s="23" t="s">
        <v>40</v>
      </c>
      <c r="AI8" s="23" t="s">
        <v>30</v>
      </c>
      <c r="AJ8" s="23" t="s">
        <v>41</v>
      </c>
      <c r="AK8" s="23" t="s">
        <v>169</v>
      </c>
      <c r="AL8" s="23" t="s">
        <v>170</v>
      </c>
      <c r="AM8" s="23" t="s">
        <v>31</v>
      </c>
      <c r="AN8" s="23" t="s">
        <v>32</v>
      </c>
      <c r="AO8" s="23" t="s">
        <v>33</v>
      </c>
      <c r="AP8" s="23" t="s">
        <v>171</v>
      </c>
      <c r="AQ8" s="23" t="s">
        <v>130</v>
      </c>
      <c r="AR8" s="23" t="s">
        <v>34</v>
      </c>
      <c r="AS8" s="23" t="s">
        <v>35</v>
      </c>
      <c r="AT8" s="23" t="s">
        <v>172</v>
      </c>
      <c r="AU8" s="23" t="s">
        <v>244</v>
      </c>
      <c r="AV8" s="23" t="s">
        <v>42</v>
      </c>
      <c r="AW8" s="23" t="s">
        <v>36</v>
      </c>
      <c r="AX8" s="23" t="s">
        <v>245</v>
      </c>
      <c r="AY8" s="23" t="s">
        <v>246</v>
      </c>
      <c r="BA8" s="22" t="str">
        <f>K8</f>
        <v>県産品
需要増加額</v>
      </c>
      <c r="BC8" s="191" t="s">
        <v>122</v>
      </c>
      <c r="BD8" s="29"/>
    </row>
    <row r="9" spans="1:56">
      <c r="B9" s="311" t="s">
        <v>0</v>
      </c>
      <c r="C9" s="312" t="s">
        <v>241</v>
      </c>
      <c r="D9" s="415">
        <f>Ⅱ入力シート!H25</f>
        <v>0</v>
      </c>
      <c r="F9" s="38"/>
      <c r="G9" s="417">
        <f>Ⅳ一次附属!AN6</f>
        <v>0</v>
      </c>
      <c r="H9" s="38" t="s">
        <v>107</v>
      </c>
      <c r="I9" s="304">
        <f>Ⅸ自給率!E6</f>
        <v>0.22682296890620057</v>
      </c>
      <c r="J9" s="41" t="s">
        <v>108</v>
      </c>
      <c r="K9" s="45">
        <f t="shared" ref="K9:K42" si="0">G9*I9</f>
        <v>0</v>
      </c>
      <c r="M9" s="311" t="s">
        <v>0</v>
      </c>
      <c r="N9" s="312" t="s">
        <v>241</v>
      </c>
      <c r="O9" s="313">
        <f>Ⅷ逆行列係数表!C7</f>
        <v>1.0201910000000001</v>
      </c>
      <c r="P9" s="313">
        <f>Ⅷ逆行列係数表!D7</f>
        <v>1.4600000000000001E-5</v>
      </c>
      <c r="Q9" s="313">
        <f>Ⅷ逆行列係数表!E7</f>
        <v>2.5997800000000001E-2</v>
      </c>
      <c r="R9" s="313">
        <f>Ⅷ逆行列係数表!F7</f>
        <v>1.2861000000000001E-3</v>
      </c>
      <c r="S9" s="313">
        <f>Ⅷ逆行列係数表!G7</f>
        <v>6.8877000000000001E-3</v>
      </c>
      <c r="T9" s="313">
        <f>Ⅷ逆行列係数表!H7</f>
        <v>6.8829999999999998E-4</v>
      </c>
      <c r="U9" s="313">
        <f>Ⅷ逆行列係数表!I7</f>
        <v>1.31E-5</v>
      </c>
      <c r="V9" s="313">
        <f>Ⅷ逆行列係数表!J7</f>
        <v>2.4259999999999999E-4</v>
      </c>
      <c r="W9" s="313">
        <f>Ⅷ逆行列係数表!K7</f>
        <v>8.4599999999999996E-5</v>
      </c>
      <c r="X9" s="313">
        <f>Ⅷ逆行列係数表!L7</f>
        <v>1.6900000000000001E-5</v>
      </c>
      <c r="Y9" s="313">
        <f>Ⅷ逆行列係数表!M7</f>
        <v>2.94E-5</v>
      </c>
      <c r="Z9" s="313">
        <f>Ⅷ逆行列係数表!N7</f>
        <v>1.13E-5</v>
      </c>
      <c r="AA9" s="313">
        <f>Ⅷ逆行列係数表!O7</f>
        <v>9.2599999999999994E-6</v>
      </c>
      <c r="AB9" s="313">
        <f>Ⅷ逆行列係数表!P7</f>
        <v>8.4400000000000005E-6</v>
      </c>
      <c r="AC9" s="313">
        <f>Ⅷ逆行列係数表!Q7</f>
        <v>1.9199999999999999E-5</v>
      </c>
      <c r="AD9" s="313">
        <f>Ⅷ逆行列係数表!R7</f>
        <v>1.4800000000000001E-5</v>
      </c>
      <c r="AE9" s="313">
        <f>Ⅷ逆行列係数表!S7</f>
        <v>8.9700000000000005E-6</v>
      </c>
      <c r="AF9" s="313">
        <f>Ⅷ逆行列係数表!T7</f>
        <v>1.77E-5</v>
      </c>
      <c r="AG9" s="313">
        <f>Ⅷ逆行列係数表!U7</f>
        <v>9.1600000000000004E-6</v>
      </c>
      <c r="AH9" s="313">
        <f>Ⅷ逆行列係数表!V7</f>
        <v>1.3425100000000001E-2</v>
      </c>
      <c r="AI9" s="313">
        <f>Ⅷ逆行列係数表!W7</f>
        <v>3.3100000000000002E-4</v>
      </c>
      <c r="AJ9" s="313">
        <f>Ⅷ逆行列係数表!X7</f>
        <v>2.37E-5</v>
      </c>
      <c r="AK9" s="313">
        <f>Ⅷ逆行列係数表!Y7</f>
        <v>3.9100000000000002E-5</v>
      </c>
      <c r="AL9" s="313">
        <f>Ⅷ逆行列係数表!Z7</f>
        <v>1.6799999999999998E-5</v>
      </c>
      <c r="AM9" s="313">
        <f>Ⅷ逆行列係数表!AA7</f>
        <v>5.2899999999999998E-5</v>
      </c>
      <c r="AN9" s="313">
        <f>Ⅷ逆行列係数表!AB7</f>
        <v>2.6100000000000001E-5</v>
      </c>
      <c r="AO9" s="313">
        <f>Ⅷ逆行列係数表!AC7</f>
        <v>9.7499999999999998E-6</v>
      </c>
      <c r="AP9" s="313">
        <f>Ⅷ逆行列係数表!AD7</f>
        <v>1.7600000000000001E-5</v>
      </c>
      <c r="AQ9" s="313">
        <f>Ⅷ逆行列係数表!AE7</f>
        <v>6.7000000000000002E-5</v>
      </c>
      <c r="AR9" s="313">
        <f>Ⅷ逆行列係数表!AF7</f>
        <v>2.72E-5</v>
      </c>
      <c r="AS9" s="313">
        <f>Ⅷ逆行列係数表!AG7</f>
        <v>5.1469999999999999E-4</v>
      </c>
      <c r="AT9" s="313">
        <f>Ⅷ逆行列係数表!AH7</f>
        <v>8.3620000000000005E-4</v>
      </c>
      <c r="AU9" s="313">
        <f>Ⅷ逆行列係数表!AI7</f>
        <v>4.8000000000000001E-4</v>
      </c>
      <c r="AV9" s="313">
        <f>Ⅷ逆行列係数表!AJ7</f>
        <v>2.41E-5</v>
      </c>
      <c r="AW9" s="313">
        <f>Ⅷ逆行列係数表!AK7</f>
        <v>5.2808000000000004E-3</v>
      </c>
      <c r="AX9" s="313">
        <f>Ⅷ逆行列係数表!AL7</f>
        <v>2.6219999999999998E-4</v>
      </c>
      <c r="AY9" s="313">
        <f>Ⅷ逆行列係数表!AM7</f>
        <v>3.2400000000000001E-5</v>
      </c>
      <c r="AZ9" s="38" t="s">
        <v>107</v>
      </c>
      <c r="BA9" s="36">
        <f>K9</f>
        <v>0</v>
      </c>
      <c r="BB9" s="38" t="s">
        <v>109</v>
      </c>
      <c r="BC9" s="303">
        <f t="array" ref="BC9:BC45">MMULT(O9:AY45,BA9:BA45)</f>
        <v>0</v>
      </c>
      <c r="BD9" s="20"/>
    </row>
    <row r="10" spans="1:56">
      <c r="B10" s="311" t="s">
        <v>1</v>
      </c>
      <c r="C10" s="312" t="s">
        <v>20</v>
      </c>
      <c r="D10" s="415">
        <f>Ⅱ入力シート!H26</f>
        <v>0</v>
      </c>
      <c r="G10" s="417">
        <f>Ⅳ一次附属!AN7</f>
        <v>0</v>
      </c>
      <c r="I10" s="304">
        <f>Ⅸ自給率!E7</f>
        <v>0.29064451609680519</v>
      </c>
      <c r="J10" s="44"/>
      <c r="K10" s="45">
        <f t="shared" si="0"/>
        <v>0</v>
      </c>
      <c r="M10" s="311" t="s">
        <v>1</v>
      </c>
      <c r="N10" s="312" t="s">
        <v>20</v>
      </c>
      <c r="O10" s="313">
        <f>Ⅷ逆行列係数表!C8</f>
        <v>1.4520000000000001E-4</v>
      </c>
      <c r="P10" s="313">
        <f>Ⅷ逆行列係数表!D8</f>
        <v>1.000224</v>
      </c>
      <c r="Q10" s="313">
        <f>Ⅷ逆行列係数表!E8</f>
        <v>2.786E-4</v>
      </c>
      <c r="R10" s="313">
        <f>Ⅷ逆行列係数表!F8</f>
        <v>5.2729999999999997E-4</v>
      </c>
      <c r="S10" s="313">
        <f>Ⅷ逆行列係数表!G8</f>
        <v>4.284E-4</v>
      </c>
      <c r="T10" s="313">
        <f>Ⅷ逆行列係数表!H8</f>
        <v>1.9959000000000001E-3</v>
      </c>
      <c r="U10" s="313">
        <f>Ⅷ逆行列係数表!I8</f>
        <v>1.8164E-2</v>
      </c>
      <c r="V10" s="313">
        <f>Ⅷ逆行列係数表!J8</f>
        <v>4.772E-4</v>
      </c>
      <c r="W10" s="313">
        <f>Ⅷ逆行列係数表!K8</f>
        <v>1.6537300000000001E-2</v>
      </c>
      <c r="X10" s="313">
        <f>Ⅷ逆行列係数表!L8</f>
        <v>1.0950000000000001E-3</v>
      </c>
      <c r="Y10" s="313">
        <f>Ⅷ逆行列係数表!M8</f>
        <v>1.1963400000000001E-2</v>
      </c>
      <c r="Z10" s="313">
        <f>Ⅷ逆行列係数表!N8</f>
        <v>4.1580000000000002E-4</v>
      </c>
      <c r="AA10" s="313">
        <f>Ⅷ逆行列係数表!O8</f>
        <v>2.2699999999999999E-4</v>
      </c>
      <c r="AB10" s="313">
        <f>Ⅷ逆行列係数表!P8</f>
        <v>1.763E-4</v>
      </c>
      <c r="AC10" s="313">
        <f>Ⅷ逆行列係数表!Q8</f>
        <v>2.5159999999999999E-4</v>
      </c>
      <c r="AD10" s="313">
        <f>Ⅷ逆行列係数表!R8</f>
        <v>4.2069999999999998E-4</v>
      </c>
      <c r="AE10" s="313">
        <f>Ⅷ逆行列係数表!S8</f>
        <v>1.304E-4</v>
      </c>
      <c r="AF10" s="313">
        <f>Ⅷ逆行列係数表!T8</f>
        <v>1.5019999999999999E-4</v>
      </c>
      <c r="AG10" s="313">
        <f>Ⅷ逆行列係数表!U8</f>
        <v>2.299E-4</v>
      </c>
      <c r="AH10" s="313">
        <f>Ⅷ逆行列係数表!V8</f>
        <v>6.3190000000000002E-4</v>
      </c>
      <c r="AI10" s="313">
        <f>Ⅷ逆行列係数表!W8</f>
        <v>2.5035000000000001E-3</v>
      </c>
      <c r="AJ10" s="313">
        <f>Ⅷ逆行列係数表!X8</f>
        <v>1.8351599999999999E-2</v>
      </c>
      <c r="AK10" s="313">
        <f>Ⅷ逆行列係数表!Y8</f>
        <v>7.6119999999999996E-4</v>
      </c>
      <c r="AL10" s="313">
        <f>Ⅷ逆行列係数表!Z8</f>
        <v>8.0800000000000002E-4</v>
      </c>
      <c r="AM10" s="313">
        <f>Ⅷ逆行列係数表!AA8</f>
        <v>2.9520000000000002E-4</v>
      </c>
      <c r="AN10" s="313">
        <f>Ⅷ逆行列係数表!AB8</f>
        <v>8.1199999999999995E-5</v>
      </c>
      <c r="AO10" s="313">
        <f>Ⅷ逆行列係数表!AC8</f>
        <v>6.9900000000000005E-5</v>
      </c>
      <c r="AP10" s="313">
        <f>Ⅷ逆行列係数表!AD8</f>
        <v>1.8129999999999999E-4</v>
      </c>
      <c r="AQ10" s="313">
        <f>Ⅷ逆行列係数表!AE8</f>
        <v>1.3410000000000001E-4</v>
      </c>
      <c r="AR10" s="313">
        <f>Ⅷ逆行列係数表!AF8</f>
        <v>1.8760000000000001E-4</v>
      </c>
      <c r="AS10" s="313">
        <f>Ⅷ逆行列係数表!AG8</f>
        <v>2.4489999999999999E-4</v>
      </c>
      <c r="AT10" s="313">
        <f>Ⅷ逆行列係数表!AH8</f>
        <v>2.0890000000000001E-4</v>
      </c>
      <c r="AU10" s="313">
        <f>Ⅷ逆行列係数表!AI8</f>
        <v>1.024E-4</v>
      </c>
      <c r="AV10" s="313">
        <f>Ⅷ逆行列係数表!AJ8</f>
        <v>8.1100000000000006E-5</v>
      </c>
      <c r="AW10" s="313">
        <f>Ⅷ逆行列係数表!AK8</f>
        <v>4.4460000000000002E-4</v>
      </c>
      <c r="AX10" s="313">
        <f>Ⅷ逆行列係数表!AL8</f>
        <v>7.0400000000000004E-5</v>
      </c>
      <c r="AY10" s="313">
        <f>Ⅷ逆行列係数表!AM8</f>
        <v>2.1320000000000001E-4</v>
      </c>
      <c r="BA10" s="36">
        <f t="shared" ref="BA10:BA42" si="1">K10</f>
        <v>0</v>
      </c>
      <c r="BC10" s="303">
        <v>0</v>
      </c>
      <c r="BD10" s="20"/>
    </row>
    <row r="11" spans="1:56">
      <c r="B11" s="311" t="s">
        <v>2</v>
      </c>
      <c r="C11" s="312" t="s">
        <v>128</v>
      </c>
      <c r="D11" s="415">
        <f>Ⅱ入力シート!H27</f>
        <v>0</v>
      </c>
      <c r="G11" s="417">
        <f>Ⅳ一次附属!AN8</f>
        <v>0</v>
      </c>
      <c r="I11" s="304">
        <f>Ⅸ自給率!E8</f>
        <v>6.9030458654101845E-2</v>
      </c>
      <c r="J11" s="44"/>
      <c r="K11" s="45">
        <f t="shared" si="0"/>
        <v>0</v>
      </c>
      <c r="M11" s="311" t="s">
        <v>2</v>
      </c>
      <c r="N11" s="312" t="s">
        <v>128</v>
      </c>
      <c r="O11" s="313">
        <f>Ⅷ逆行列係数表!C9</f>
        <v>3.5626999999999998E-3</v>
      </c>
      <c r="P11" s="313">
        <f>Ⅷ逆行列係数表!D9</f>
        <v>6.7700000000000004E-6</v>
      </c>
      <c r="Q11" s="313">
        <f>Ⅷ逆行列係数表!E9</f>
        <v>1.014375</v>
      </c>
      <c r="R11" s="313">
        <f>Ⅷ逆行列係数表!F9</f>
        <v>5.8410000000000005E-4</v>
      </c>
      <c r="S11" s="313">
        <f>Ⅷ逆行列係数表!G9</f>
        <v>6.5400000000000004E-5</v>
      </c>
      <c r="T11" s="313">
        <f>Ⅷ逆行列係数表!H9</f>
        <v>7.7289999999999998E-4</v>
      </c>
      <c r="U11" s="313">
        <f>Ⅷ逆行列係数表!I9</f>
        <v>9.5699999999999999E-6</v>
      </c>
      <c r="V11" s="313">
        <f>Ⅷ逆行列係数表!J9</f>
        <v>3.6000000000000001E-5</v>
      </c>
      <c r="W11" s="313">
        <f>Ⅷ逆行列係数表!K9</f>
        <v>2.02E-5</v>
      </c>
      <c r="X11" s="313">
        <f>Ⅷ逆行列係数表!L9</f>
        <v>7.1500000000000002E-6</v>
      </c>
      <c r="Y11" s="313">
        <f>Ⅷ逆行列係数表!M9</f>
        <v>6.5799999999999997E-6</v>
      </c>
      <c r="Z11" s="313">
        <f>Ⅷ逆行列係数表!N9</f>
        <v>4.5399999999999997E-6</v>
      </c>
      <c r="AA11" s="313">
        <f>Ⅷ逆行列係数表!O9</f>
        <v>5.4600000000000002E-6</v>
      </c>
      <c r="AB11" s="313">
        <f>Ⅷ逆行列係数表!P9</f>
        <v>4.42E-6</v>
      </c>
      <c r="AC11" s="313">
        <f>Ⅷ逆行列係数表!Q9</f>
        <v>6.5699999999999998E-6</v>
      </c>
      <c r="AD11" s="313">
        <f>Ⅷ逆行列係数表!R9</f>
        <v>5.1800000000000004E-6</v>
      </c>
      <c r="AE11" s="313">
        <f>Ⅷ逆行列係数表!S9</f>
        <v>3.9199999999999997E-6</v>
      </c>
      <c r="AF11" s="313">
        <f>Ⅷ逆行列係数表!T9</f>
        <v>7.1799999999999999E-6</v>
      </c>
      <c r="AG11" s="313">
        <f>Ⅷ逆行列係数表!U9</f>
        <v>4.6800000000000001E-6</v>
      </c>
      <c r="AH11" s="313">
        <f>Ⅷ逆行列係数表!V9</f>
        <v>4.3140000000000002E-4</v>
      </c>
      <c r="AI11" s="313">
        <f>Ⅷ逆行列係数表!W9</f>
        <v>1.4600000000000001E-5</v>
      </c>
      <c r="AJ11" s="313">
        <f>Ⅷ逆行列係数表!X9</f>
        <v>8.3699999999999995E-6</v>
      </c>
      <c r="AK11" s="313">
        <f>Ⅷ逆行列係数表!Y9</f>
        <v>1.33E-5</v>
      </c>
      <c r="AL11" s="313">
        <f>Ⅷ逆行列係数表!Z9</f>
        <v>9.7699999999999996E-6</v>
      </c>
      <c r="AM11" s="313">
        <f>Ⅷ逆行列係数表!AA9</f>
        <v>2.0400000000000001E-5</v>
      </c>
      <c r="AN11" s="313">
        <f>Ⅷ逆行列係数表!AB9</f>
        <v>6.9199999999999998E-6</v>
      </c>
      <c r="AO11" s="313">
        <f>Ⅷ逆行列係数表!AC9</f>
        <v>4.3000000000000003E-6</v>
      </c>
      <c r="AP11" s="313">
        <f>Ⅷ逆行列係数表!AD9</f>
        <v>8.49E-6</v>
      </c>
      <c r="AQ11" s="313">
        <f>Ⅷ逆行列係数表!AE9</f>
        <v>7.4999999999999993E-5</v>
      </c>
      <c r="AR11" s="313">
        <f>Ⅷ逆行列係数表!AF9</f>
        <v>2.3799999999999999E-5</v>
      </c>
      <c r="AS11" s="313">
        <f>Ⅷ逆行列係数表!AG9</f>
        <v>3.926E-4</v>
      </c>
      <c r="AT11" s="313">
        <f>Ⅷ逆行列係数表!AH9</f>
        <v>7.785E-4</v>
      </c>
      <c r="AU11" s="313">
        <f>Ⅷ逆行列係数表!AI9</f>
        <v>1.128E-4</v>
      </c>
      <c r="AV11" s="313">
        <f>Ⅷ逆行列係数表!AJ9</f>
        <v>1.4399999999999999E-5</v>
      </c>
      <c r="AW11" s="313">
        <f>Ⅷ逆行列係数表!AK9</f>
        <v>8.7106000000000006E-3</v>
      </c>
      <c r="AX11" s="313">
        <f>Ⅷ逆行列係数表!AL9</f>
        <v>9.8700000000000004E-6</v>
      </c>
      <c r="AY11" s="313">
        <f>Ⅷ逆行列係数表!AM9</f>
        <v>2.4130000000000001E-4</v>
      </c>
      <c r="BA11" s="36">
        <f t="shared" si="1"/>
        <v>0</v>
      </c>
      <c r="BC11" s="303">
        <v>0</v>
      </c>
      <c r="BD11" s="20"/>
    </row>
    <row r="12" spans="1:56">
      <c r="B12" s="311" t="s">
        <v>3</v>
      </c>
      <c r="C12" s="312" t="s">
        <v>21</v>
      </c>
      <c r="D12" s="415">
        <f>Ⅱ入力シート!H28</f>
        <v>0</v>
      </c>
      <c r="G12" s="417">
        <f>Ⅳ一次附属!AN9</f>
        <v>0</v>
      </c>
      <c r="I12" s="304">
        <f>Ⅸ自給率!E9</f>
        <v>6.678015954797667E-3</v>
      </c>
      <c r="J12" s="44"/>
      <c r="K12" s="45">
        <f t="shared" si="0"/>
        <v>0</v>
      </c>
      <c r="M12" s="311" t="s">
        <v>3</v>
      </c>
      <c r="N12" s="312" t="s">
        <v>21</v>
      </c>
      <c r="O12" s="313">
        <f>Ⅷ逆行列係数表!C10</f>
        <v>4.5800000000000002E-5</v>
      </c>
      <c r="P12" s="313">
        <f>Ⅷ逆行列係数表!D10</f>
        <v>2.05E-5</v>
      </c>
      <c r="Q12" s="313">
        <f>Ⅷ逆行列係数表!E10</f>
        <v>1.06E-5</v>
      </c>
      <c r="R12" s="313">
        <f>Ⅷ逆行列係数表!F10</f>
        <v>1.0018929999999999</v>
      </c>
      <c r="S12" s="313">
        <f>Ⅷ逆行列係数表!G10</f>
        <v>3.96E-5</v>
      </c>
      <c r="T12" s="313">
        <f>Ⅷ逆行列係数表!H10</f>
        <v>1.03E-5</v>
      </c>
      <c r="U12" s="313">
        <f>Ⅷ逆行列係数表!I10</f>
        <v>4.3200000000000001E-6</v>
      </c>
      <c r="V12" s="313">
        <f>Ⅷ逆行列係数表!J10</f>
        <v>2.3799999999999999E-5</v>
      </c>
      <c r="W12" s="313">
        <f>Ⅷ逆行列係数表!K10</f>
        <v>2.02E-5</v>
      </c>
      <c r="X12" s="313">
        <f>Ⅷ逆行列係数表!L10</f>
        <v>9.2900000000000008E-6</v>
      </c>
      <c r="Y12" s="313">
        <f>Ⅷ逆行列係数表!M10</f>
        <v>1.4100000000000001E-5</v>
      </c>
      <c r="Z12" s="313">
        <f>Ⅷ逆行列係数表!N10</f>
        <v>1.06E-5</v>
      </c>
      <c r="AA12" s="313">
        <f>Ⅷ逆行列係数表!O10</f>
        <v>1.0499999999999999E-5</v>
      </c>
      <c r="AB12" s="313">
        <f>Ⅷ逆行列係数表!P10</f>
        <v>1.7099999999999999E-5</v>
      </c>
      <c r="AC12" s="313">
        <f>Ⅷ逆行列係数表!Q10</f>
        <v>1.0900000000000001E-5</v>
      </c>
      <c r="AD12" s="313">
        <f>Ⅷ逆行列係数表!R10</f>
        <v>2.4600000000000002E-5</v>
      </c>
      <c r="AE12" s="313">
        <f>Ⅷ逆行列係数表!S10</f>
        <v>8.1699999999999997E-6</v>
      </c>
      <c r="AF12" s="313">
        <f>Ⅷ逆行列係数表!T10</f>
        <v>1.66E-5</v>
      </c>
      <c r="AG12" s="313">
        <f>Ⅷ逆行列係数表!U10</f>
        <v>1.0699999999999999E-5</v>
      </c>
      <c r="AH12" s="313">
        <f>Ⅷ逆行列係数表!V10</f>
        <v>3.3300000000000003E-5</v>
      </c>
      <c r="AI12" s="313">
        <f>Ⅷ逆行列係数表!W10</f>
        <v>2.0999999999999999E-5</v>
      </c>
      <c r="AJ12" s="313">
        <f>Ⅷ逆行列係数表!X10</f>
        <v>8.1799999999999996E-6</v>
      </c>
      <c r="AK12" s="313">
        <f>Ⅷ逆行列係数表!Y10</f>
        <v>1.47E-5</v>
      </c>
      <c r="AL12" s="313">
        <f>Ⅷ逆行列係数表!Z10</f>
        <v>1.6900000000000001E-5</v>
      </c>
      <c r="AM12" s="313">
        <f>Ⅷ逆行列係数表!AA10</f>
        <v>3.0800000000000003E-5</v>
      </c>
      <c r="AN12" s="313">
        <f>Ⅷ逆行列係数表!AB10</f>
        <v>1.4399999999999999E-5</v>
      </c>
      <c r="AO12" s="313">
        <f>Ⅷ逆行列係数表!AC10</f>
        <v>1.53E-6</v>
      </c>
      <c r="AP12" s="313">
        <f>Ⅷ逆行列係数表!AD10</f>
        <v>1.22E-5</v>
      </c>
      <c r="AQ12" s="313">
        <f>Ⅷ逆行列係数表!AE10</f>
        <v>8.6100000000000006E-6</v>
      </c>
      <c r="AR12" s="313">
        <f>Ⅷ逆行列係数表!AF10</f>
        <v>2.7399999999999999E-5</v>
      </c>
      <c r="AS12" s="313">
        <f>Ⅷ逆行列係数表!AG10</f>
        <v>7.4100000000000002E-6</v>
      </c>
      <c r="AT12" s="313">
        <f>Ⅷ逆行列係数表!AH10</f>
        <v>2.3600000000000001E-5</v>
      </c>
      <c r="AU12" s="313">
        <f>Ⅷ逆行列係数表!AI10</f>
        <v>2.0489999999999999E-4</v>
      </c>
      <c r="AV12" s="313">
        <f>Ⅷ逆行列係数表!AJ10</f>
        <v>1.59E-5</v>
      </c>
      <c r="AW12" s="313">
        <f>Ⅷ逆行列係数表!AK10</f>
        <v>3.8000000000000002E-5</v>
      </c>
      <c r="AX12" s="313">
        <f>Ⅷ逆行列係数表!AL10</f>
        <v>1.3579999999999999E-4</v>
      </c>
      <c r="AY12" s="313">
        <f>Ⅷ逆行列係数表!AM10</f>
        <v>1.33E-5</v>
      </c>
      <c r="BA12" s="36">
        <f t="shared" si="1"/>
        <v>0</v>
      </c>
      <c r="BC12" s="303">
        <v>0</v>
      </c>
      <c r="BD12" s="20"/>
    </row>
    <row r="13" spans="1:56">
      <c r="B13" s="311" t="s">
        <v>4</v>
      </c>
      <c r="C13" s="312" t="s">
        <v>67</v>
      </c>
      <c r="D13" s="415">
        <f>Ⅱ入力シート!H29</f>
        <v>0</v>
      </c>
      <c r="G13" s="417">
        <f>Ⅳ一次附属!AN10</f>
        <v>0</v>
      </c>
      <c r="I13" s="304">
        <f>Ⅸ自給率!E10</f>
        <v>4.2019672965234789E-2</v>
      </c>
      <c r="J13" s="44"/>
      <c r="K13" s="45">
        <f t="shared" si="0"/>
        <v>0</v>
      </c>
      <c r="M13" s="311" t="s">
        <v>4</v>
      </c>
      <c r="N13" s="312" t="s">
        <v>67</v>
      </c>
      <c r="O13" s="313">
        <f>Ⅷ逆行列係数表!C11</f>
        <v>1.5901999999999999E-3</v>
      </c>
      <c r="P13" s="313">
        <f>Ⅷ逆行列係数表!D11</f>
        <v>2.1479999999999999E-4</v>
      </c>
      <c r="Q13" s="313">
        <f>Ⅷ逆行列係数表!E11</f>
        <v>1.2156999999999999E-3</v>
      </c>
      <c r="R13" s="313">
        <f>Ⅷ逆行列係数表!F11</f>
        <v>2.8840000000000002E-4</v>
      </c>
      <c r="S13" s="313">
        <f>Ⅷ逆行列係数表!G11</f>
        <v>1.0110790000000001</v>
      </c>
      <c r="T13" s="313">
        <f>Ⅷ逆行列係数表!H11</f>
        <v>9.4740000000000004E-4</v>
      </c>
      <c r="U13" s="313">
        <f>Ⅷ逆行列係数表!I11</f>
        <v>9.1000000000000003E-5</v>
      </c>
      <c r="V13" s="313">
        <f>Ⅷ逆行列係数表!J11</f>
        <v>4.061E-4</v>
      </c>
      <c r="W13" s="313">
        <f>Ⅷ逆行列係数表!K11</f>
        <v>1.6490999999999999E-3</v>
      </c>
      <c r="X13" s="313">
        <f>Ⅷ逆行列係数表!L11</f>
        <v>1.4630000000000001E-4</v>
      </c>
      <c r="Y13" s="313">
        <f>Ⅷ逆行列係数表!M11</f>
        <v>2.6959999999999999E-4</v>
      </c>
      <c r="Z13" s="313">
        <f>Ⅷ逆行列係数表!N11</f>
        <v>2.298E-4</v>
      </c>
      <c r="AA13" s="313">
        <f>Ⅷ逆行列係数表!O11</f>
        <v>1.8330000000000001E-4</v>
      </c>
      <c r="AB13" s="313">
        <f>Ⅷ逆行列係数表!P11</f>
        <v>1.3880000000000001E-4</v>
      </c>
      <c r="AC13" s="313">
        <f>Ⅷ逆行列係数表!Q11</f>
        <v>4.7689999999999999E-4</v>
      </c>
      <c r="AD13" s="313">
        <f>Ⅷ逆行列係数表!R11</f>
        <v>3.4380000000000001E-4</v>
      </c>
      <c r="AE13" s="313">
        <f>Ⅷ逆行列係数表!S11</f>
        <v>1.8809999999999999E-4</v>
      </c>
      <c r="AF13" s="313">
        <f>Ⅷ逆行列係数表!T11</f>
        <v>3.7219999999999999E-4</v>
      </c>
      <c r="AG13" s="313">
        <f>Ⅷ逆行列係数表!U11</f>
        <v>1.1909999999999999E-4</v>
      </c>
      <c r="AH13" s="313">
        <f>Ⅷ逆行列係数表!V11</f>
        <v>2.3146E-3</v>
      </c>
      <c r="AI13" s="313">
        <f>Ⅷ逆行列係数表!W11</f>
        <v>2.0736000000000001E-3</v>
      </c>
      <c r="AJ13" s="313">
        <f>Ⅷ逆行列係数表!X11</f>
        <v>2.6219999999999998E-4</v>
      </c>
      <c r="AK13" s="313">
        <f>Ⅷ逆行列係数表!Y11</f>
        <v>4.1859999999999998E-4</v>
      </c>
      <c r="AL13" s="313">
        <f>Ⅷ逆行列係数表!Z11</f>
        <v>3.9879999999999999E-4</v>
      </c>
      <c r="AM13" s="313">
        <f>Ⅷ逆行列係数表!AA11</f>
        <v>5.0149999999999999E-4</v>
      </c>
      <c r="AN13" s="313">
        <f>Ⅷ逆行列係数表!AB11</f>
        <v>4.527E-4</v>
      </c>
      <c r="AO13" s="313">
        <f>Ⅷ逆行列係数表!AC11</f>
        <v>8.4800000000000001E-5</v>
      </c>
      <c r="AP13" s="313">
        <f>Ⅷ逆行列係数表!AD11</f>
        <v>3.8890000000000002E-4</v>
      </c>
      <c r="AQ13" s="313">
        <f>Ⅷ逆行列係数表!AE11</f>
        <v>4.4180000000000001E-4</v>
      </c>
      <c r="AR13" s="313">
        <f>Ⅷ逆行列係数表!AF11</f>
        <v>3.0699999999999998E-4</v>
      </c>
      <c r="AS13" s="313">
        <f>Ⅷ逆行列係数表!AG11</f>
        <v>5.4969999999999997E-4</v>
      </c>
      <c r="AT13" s="313">
        <f>Ⅷ逆行列係数表!AH11</f>
        <v>4.6710000000000002E-4</v>
      </c>
      <c r="AU13" s="313">
        <f>Ⅷ逆行列係数表!AI11</f>
        <v>1.1402999999999999E-3</v>
      </c>
      <c r="AV13" s="313">
        <f>Ⅷ逆行列係数表!AJ11</f>
        <v>3.345E-4</v>
      </c>
      <c r="AW13" s="313">
        <f>Ⅷ逆行列係数表!AK11</f>
        <v>4.4460000000000002E-4</v>
      </c>
      <c r="AX13" s="313">
        <f>Ⅷ逆行列係数表!AL11</f>
        <v>1.8450500000000002E-2</v>
      </c>
      <c r="AY13" s="313">
        <f>Ⅷ逆行列係数表!AM11</f>
        <v>2.064E-4</v>
      </c>
      <c r="BA13" s="36">
        <f t="shared" si="1"/>
        <v>0</v>
      </c>
      <c r="BC13" s="303">
        <v>0</v>
      </c>
      <c r="BD13" s="20"/>
    </row>
    <row r="14" spans="1:56">
      <c r="B14" s="311" t="s">
        <v>5</v>
      </c>
      <c r="C14" s="312" t="s">
        <v>22</v>
      </c>
      <c r="D14" s="415">
        <f>Ⅱ入力シート!H30</f>
        <v>0</v>
      </c>
      <c r="G14" s="417">
        <f>Ⅳ一次附属!AN11</f>
        <v>0</v>
      </c>
      <c r="I14" s="304">
        <f>Ⅸ自給率!E11</f>
        <v>0.20018918593073698</v>
      </c>
      <c r="J14" s="44"/>
      <c r="K14" s="45">
        <f t="shared" si="0"/>
        <v>0</v>
      </c>
      <c r="M14" s="311" t="s">
        <v>5</v>
      </c>
      <c r="N14" s="312" t="s">
        <v>22</v>
      </c>
      <c r="O14" s="313">
        <f>Ⅷ逆行列係数表!C12</f>
        <v>1.4270400000000001E-2</v>
      </c>
      <c r="P14" s="313">
        <f>Ⅷ逆行列係数表!D12</f>
        <v>2.0720000000000001E-3</v>
      </c>
      <c r="Q14" s="313">
        <f>Ⅷ逆行列係数表!E12</f>
        <v>3.6369000000000002E-3</v>
      </c>
      <c r="R14" s="313">
        <f>Ⅷ逆行列係数表!F12</f>
        <v>2.6846600000000002E-2</v>
      </c>
      <c r="S14" s="313">
        <f>Ⅷ逆行列係数表!G12</f>
        <v>5.7348E-3</v>
      </c>
      <c r="T14" s="313">
        <f>Ⅷ逆行列係数表!H12</f>
        <v>1.0485180000000001</v>
      </c>
      <c r="U14" s="313">
        <f>Ⅷ逆行列係数表!I12</f>
        <v>8.0295000000000002E-3</v>
      </c>
      <c r="V14" s="313">
        <f>Ⅷ逆行列係数表!J12</f>
        <v>4.2215500000000003E-2</v>
      </c>
      <c r="W14" s="313">
        <f>Ⅷ逆行列係数表!K12</f>
        <v>1.2072899999999999E-2</v>
      </c>
      <c r="X14" s="313">
        <f>Ⅷ逆行列係数表!L12</f>
        <v>1.1283E-3</v>
      </c>
      <c r="Y14" s="313">
        <f>Ⅷ逆行列係数表!M12</f>
        <v>3.0712000000000001E-3</v>
      </c>
      <c r="Z14" s="313">
        <f>Ⅷ逆行列係数表!N12</f>
        <v>1.8018000000000001E-3</v>
      </c>
      <c r="AA14" s="313">
        <f>Ⅷ逆行列係数表!O12</f>
        <v>1.0263E-3</v>
      </c>
      <c r="AB14" s="313">
        <f>Ⅷ逆行列係数表!P12</f>
        <v>1.2084000000000001E-3</v>
      </c>
      <c r="AC14" s="313">
        <f>Ⅷ逆行列係数表!Q12</f>
        <v>4.4594999999999999E-3</v>
      </c>
      <c r="AD14" s="313">
        <f>Ⅷ逆行列係数表!R12</f>
        <v>2.5841000000000002E-3</v>
      </c>
      <c r="AE14" s="313">
        <f>Ⅷ逆行列係数表!S12</f>
        <v>1.6264999999999999E-3</v>
      </c>
      <c r="AF14" s="313">
        <f>Ⅷ逆行列係数表!T12</f>
        <v>2.1159E-3</v>
      </c>
      <c r="AG14" s="313">
        <f>Ⅷ逆行列係数表!U12</f>
        <v>3.4394E-3</v>
      </c>
      <c r="AH14" s="313">
        <f>Ⅷ逆行列係数表!V12</f>
        <v>5.5348000000000003E-3</v>
      </c>
      <c r="AI14" s="313">
        <f>Ⅷ逆行列係数表!W12</f>
        <v>1.3316999999999999E-3</v>
      </c>
      <c r="AJ14" s="313">
        <f>Ⅷ逆行列係数表!X12</f>
        <v>4.662E-4</v>
      </c>
      <c r="AK14" s="313">
        <f>Ⅷ逆行列係数表!Y12</f>
        <v>2.8503999999999999E-3</v>
      </c>
      <c r="AL14" s="313">
        <f>Ⅷ逆行列係数表!Z12</f>
        <v>3.1957999999999999E-3</v>
      </c>
      <c r="AM14" s="313">
        <f>Ⅷ逆行列係数表!AA12</f>
        <v>1.7359999999999999E-4</v>
      </c>
      <c r="AN14" s="313">
        <f>Ⅷ逆行列係数表!AB12</f>
        <v>1.7530000000000001E-4</v>
      </c>
      <c r="AO14" s="313">
        <f>Ⅷ逆行列係数表!AC12</f>
        <v>5.5899999999999997E-5</v>
      </c>
      <c r="AP14" s="313">
        <f>Ⅷ逆行列係数表!AD12</f>
        <v>3.2479999999999998E-4</v>
      </c>
      <c r="AQ14" s="313">
        <f>Ⅷ逆行列係数表!AE12</f>
        <v>3.0049999999999999E-4</v>
      </c>
      <c r="AR14" s="313">
        <f>Ⅷ逆行列係数表!AF12</f>
        <v>3.9550000000000002E-4</v>
      </c>
      <c r="AS14" s="313">
        <f>Ⅷ逆行列係数表!AG12</f>
        <v>1.8755E-3</v>
      </c>
      <c r="AT14" s="313">
        <f>Ⅷ逆行列係数表!AH12</f>
        <v>2.7490299999999999E-2</v>
      </c>
      <c r="AU14" s="313">
        <f>Ⅷ逆行列係数表!AI12</f>
        <v>7.5980000000000004E-4</v>
      </c>
      <c r="AV14" s="313">
        <f>Ⅷ逆行列係数表!AJ12</f>
        <v>1.0204999999999999E-3</v>
      </c>
      <c r="AW14" s="313">
        <f>Ⅷ逆行列係数表!AK12</f>
        <v>1.4961E-3</v>
      </c>
      <c r="AX14" s="313">
        <f>Ⅷ逆行列係数表!AL12</f>
        <v>2.4997000000000001E-3</v>
      </c>
      <c r="AY14" s="313">
        <f>Ⅷ逆行列係数表!AM12</f>
        <v>1.8500999999999999E-3</v>
      </c>
      <c r="BA14" s="36">
        <f t="shared" si="1"/>
        <v>0</v>
      </c>
      <c r="BC14" s="303">
        <v>0</v>
      </c>
      <c r="BD14" s="20"/>
    </row>
    <row r="15" spans="1:56">
      <c r="B15" s="311" t="s">
        <v>6</v>
      </c>
      <c r="C15" s="312" t="s">
        <v>23</v>
      </c>
      <c r="D15" s="415">
        <f>Ⅱ入力シート!H31</f>
        <v>0</v>
      </c>
      <c r="G15" s="417">
        <f>Ⅳ一次附属!AN12</f>
        <v>0</v>
      </c>
      <c r="I15" s="304">
        <f>Ⅸ自給率!E12</f>
        <v>1.1495846723392988E-2</v>
      </c>
      <c r="J15" s="44"/>
      <c r="K15" s="45">
        <f t="shared" si="0"/>
        <v>0</v>
      </c>
      <c r="M15" s="311" t="s">
        <v>6</v>
      </c>
      <c r="N15" s="312" t="s">
        <v>23</v>
      </c>
      <c r="O15" s="313">
        <f>Ⅷ逆行列係数表!C13</f>
        <v>1.985E-4</v>
      </c>
      <c r="P15" s="313">
        <f>Ⅷ逆行列係数表!D13</f>
        <v>5.752E-4</v>
      </c>
      <c r="Q15" s="313">
        <f>Ⅷ逆行列係数表!E13</f>
        <v>9.9099999999999996E-5</v>
      </c>
      <c r="R15" s="313">
        <f>Ⅷ逆行列係数表!F13</f>
        <v>1.02E-4</v>
      </c>
      <c r="S15" s="313">
        <f>Ⅷ逆行列係数表!G13</f>
        <v>8.2000000000000001E-5</v>
      </c>
      <c r="T15" s="313">
        <f>Ⅷ逆行列係数表!H13</f>
        <v>1.2019999999999999E-4</v>
      </c>
      <c r="U15" s="313">
        <f>Ⅷ逆行列係数表!I13</f>
        <v>1.0038499999999999</v>
      </c>
      <c r="V15" s="313">
        <f>Ⅷ逆行列係数表!J13</f>
        <v>5.5600000000000003E-5</v>
      </c>
      <c r="W15" s="313">
        <f>Ⅷ逆行列係数表!K13</f>
        <v>3.1980000000000002E-4</v>
      </c>
      <c r="X15" s="313">
        <f>Ⅷ逆行列係数表!L13</f>
        <v>2.031E-4</v>
      </c>
      <c r="Y15" s="313">
        <f>Ⅷ逆行列係数表!M13</f>
        <v>9.6299999999999996E-5</v>
      </c>
      <c r="Z15" s="313">
        <f>Ⅷ逆行列係数表!N13</f>
        <v>7.9400000000000006E-5</v>
      </c>
      <c r="AA15" s="313">
        <f>Ⅷ逆行列係数表!O13</f>
        <v>4.88E-5</v>
      </c>
      <c r="AB15" s="313">
        <f>Ⅷ逆行列係数表!P13</f>
        <v>5.0699999999999999E-5</v>
      </c>
      <c r="AC15" s="313">
        <f>Ⅷ逆行列係数表!Q13</f>
        <v>5.2800000000000003E-5</v>
      </c>
      <c r="AD15" s="313">
        <f>Ⅷ逆行列係数表!R13</f>
        <v>4.6900000000000002E-5</v>
      </c>
      <c r="AE15" s="313">
        <f>Ⅷ逆行列係数表!S13</f>
        <v>3.3599999999999997E-5</v>
      </c>
      <c r="AF15" s="313">
        <f>Ⅷ逆行列係数表!T13</f>
        <v>4.1900000000000002E-5</v>
      </c>
      <c r="AG15" s="313">
        <f>Ⅷ逆行列係数表!U13</f>
        <v>4.5099999999999998E-5</v>
      </c>
      <c r="AH15" s="313">
        <f>Ⅷ逆行列係数表!V13</f>
        <v>1.052E-4</v>
      </c>
      <c r="AI15" s="313">
        <f>Ⅷ逆行列係数表!W13</f>
        <v>2.8449999999999998E-4</v>
      </c>
      <c r="AJ15" s="313">
        <f>Ⅷ逆行列係数表!X13</f>
        <v>3.6039999999999998E-4</v>
      </c>
      <c r="AK15" s="313">
        <f>Ⅷ逆行列係数表!Y13</f>
        <v>2.4149999999999999E-4</v>
      </c>
      <c r="AL15" s="313">
        <f>Ⅷ逆行列係数表!Z13</f>
        <v>2.2719999999999999E-4</v>
      </c>
      <c r="AM15" s="313">
        <f>Ⅷ逆行列係数表!AA13</f>
        <v>9.6600000000000003E-5</v>
      </c>
      <c r="AN15" s="313">
        <f>Ⅷ逆行列係数表!AB13</f>
        <v>5.4599999999999999E-5</v>
      </c>
      <c r="AO15" s="313">
        <f>Ⅷ逆行列係数表!AC13</f>
        <v>1.3900000000000001E-5</v>
      </c>
      <c r="AP15" s="313">
        <f>Ⅷ逆行列係数表!AD13</f>
        <v>1.5464000000000001E-3</v>
      </c>
      <c r="AQ15" s="313">
        <f>Ⅷ逆行列係数表!AE13</f>
        <v>5.3199999999999999E-5</v>
      </c>
      <c r="AR15" s="313">
        <f>Ⅷ逆行列係数表!AF13</f>
        <v>1.482E-4</v>
      </c>
      <c r="AS15" s="313">
        <f>Ⅷ逆行列係数表!AG13</f>
        <v>8.3800000000000004E-5</v>
      </c>
      <c r="AT15" s="313">
        <f>Ⅷ逆行列係数表!AH13</f>
        <v>5.9599999999999999E-5</v>
      </c>
      <c r="AU15" s="313">
        <f>Ⅷ逆行列係数表!AI13</f>
        <v>9.6600000000000003E-5</v>
      </c>
      <c r="AV15" s="313">
        <f>Ⅷ逆行列係数表!AJ13</f>
        <v>5.49E-5</v>
      </c>
      <c r="AW15" s="313">
        <f>Ⅷ逆行列係数表!AK13</f>
        <v>1.3520000000000001E-4</v>
      </c>
      <c r="AX15" s="313">
        <f>Ⅷ逆行列係数表!AL13</f>
        <v>6.4499999999999996E-5</v>
      </c>
      <c r="AY15" s="313">
        <f>Ⅷ逆行列係数表!AM13</f>
        <v>3.6820000000000001E-4</v>
      </c>
      <c r="BA15" s="36">
        <f t="shared" si="1"/>
        <v>0</v>
      </c>
      <c r="BC15" s="303">
        <v>0</v>
      </c>
      <c r="BD15" s="20"/>
    </row>
    <row r="16" spans="1:56">
      <c r="B16" s="311" t="s">
        <v>7</v>
      </c>
      <c r="C16" s="312" t="s">
        <v>242</v>
      </c>
      <c r="D16" s="415">
        <f>Ⅱ入力シート!H32</f>
        <v>0</v>
      </c>
      <c r="G16" s="417">
        <f>Ⅳ一次附属!AN13</f>
        <v>0</v>
      </c>
      <c r="I16" s="304">
        <f>Ⅸ自給率!E13</f>
        <v>0.1681099631050984</v>
      </c>
      <c r="J16" s="44"/>
      <c r="K16" s="45">
        <f t="shared" si="0"/>
        <v>0</v>
      </c>
      <c r="M16" s="311" t="s">
        <v>7</v>
      </c>
      <c r="N16" s="312" t="s">
        <v>242</v>
      </c>
      <c r="O16" s="313">
        <f>Ⅷ逆行列係数表!C14</f>
        <v>1.8437E-3</v>
      </c>
      <c r="P16" s="313">
        <f>Ⅷ逆行列係数表!D14</f>
        <v>7.3550000000000004E-4</v>
      </c>
      <c r="Q16" s="313">
        <f>Ⅷ逆行列係数表!E14</f>
        <v>5.9050999999999999E-3</v>
      </c>
      <c r="R16" s="313">
        <f>Ⅷ逆行列係数表!F14</f>
        <v>1.9046E-3</v>
      </c>
      <c r="S16" s="313">
        <f>Ⅷ逆行列係数表!G14</f>
        <v>3.8273000000000001E-3</v>
      </c>
      <c r="T16" s="313">
        <f>Ⅷ逆行列係数表!H14</f>
        <v>5.2395999999999996E-3</v>
      </c>
      <c r="U16" s="313">
        <f>Ⅷ逆行列係数表!I14</f>
        <v>3.6099999999999999E-4</v>
      </c>
      <c r="V16" s="313">
        <f>Ⅷ逆行列係数表!J14</f>
        <v>1.041757</v>
      </c>
      <c r="W16" s="313">
        <f>Ⅷ逆行列係数表!K14</f>
        <v>1.8679E-3</v>
      </c>
      <c r="X16" s="313">
        <f>Ⅷ逆行列係数表!L14</f>
        <v>2.7540000000000003E-4</v>
      </c>
      <c r="Y16" s="313">
        <f>Ⅷ逆行列係数表!M14</f>
        <v>2.4554999999999998E-3</v>
      </c>
      <c r="Z16" s="313">
        <f>Ⅷ逆行列係数表!N14</f>
        <v>1.1410000000000001E-3</v>
      </c>
      <c r="AA16" s="313">
        <f>Ⅷ逆行列係数表!O14</f>
        <v>2.8898000000000001E-3</v>
      </c>
      <c r="AB16" s="313">
        <f>Ⅷ逆行列係数表!P14</f>
        <v>2.7655000000000002E-3</v>
      </c>
      <c r="AC16" s="313">
        <f>Ⅷ逆行列係数表!Q14</f>
        <v>1.02857E-2</v>
      </c>
      <c r="AD16" s="313">
        <f>Ⅷ逆行列係数表!R14</f>
        <v>3.1462E-3</v>
      </c>
      <c r="AE16" s="313">
        <f>Ⅷ逆行列係数表!S14</f>
        <v>2.1339000000000002E-3</v>
      </c>
      <c r="AF16" s="313">
        <f>Ⅷ逆行列係数表!T14</f>
        <v>5.1874E-3</v>
      </c>
      <c r="AG16" s="313">
        <f>Ⅷ逆行列係数表!U14</f>
        <v>7.8762999999999993E-3</v>
      </c>
      <c r="AH16" s="313">
        <f>Ⅷ逆行列係数表!V14</f>
        <v>7.5243000000000003E-3</v>
      </c>
      <c r="AI16" s="313">
        <f>Ⅷ逆行列係数表!W14</f>
        <v>2.5295000000000001E-3</v>
      </c>
      <c r="AJ16" s="313">
        <f>Ⅷ逆行列係数表!X14</f>
        <v>6.1260000000000004E-4</v>
      </c>
      <c r="AK16" s="313">
        <f>Ⅷ逆行列係数表!Y14</f>
        <v>8.8012000000000003E-3</v>
      </c>
      <c r="AL16" s="313">
        <f>Ⅷ逆行列係数表!Z14</f>
        <v>2.7748999999999998E-3</v>
      </c>
      <c r="AM16" s="313">
        <f>Ⅷ逆行列係数表!AA14</f>
        <v>1.3224000000000001E-3</v>
      </c>
      <c r="AN16" s="313">
        <f>Ⅷ逆行列係数表!AB14</f>
        <v>8.3359999999999999E-4</v>
      </c>
      <c r="AO16" s="313">
        <f>Ⅷ逆行列係数表!AC14</f>
        <v>2.03E-4</v>
      </c>
      <c r="AP16" s="313">
        <f>Ⅷ逆行列係数表!AD14</f>
        <v>1.0836999999999999E-3</v>
      </c>
      <c r="AQ16" s="313">
        <f>Ⅷ逆行列係数表!AE14</f>
        <v>7.6570000000000002E-4</v>
      </c>
      <c r="AR16" s="313">
        <f>Ⅷ逆行列係数表!AF14</f>
        <v>6.868E-4</v>
      </c>
      <c r="AS16" s="313">
        <f>Ⅷ逆行列係数表!AG14</f>
        <v>1.0283E-3</v>
      </c>
      <c r="AT16" s="313">
        <f>Ⅷ逆行列係数表!AH14</f>
        <v>7.6889999999999999E-4</v>
      </c>
      <c r="AU16" s="313">
        <f>Ⅷ逆行列係数表!AI14</f>
        <v>1.9526999999999999E-3</v>
      </c>
      <c r="AV16" s="313">
        <f>Ⅷ逆行列係数表!AJ14</f>
        <v>2.4816E-3</v>
      </c>
      <c r="AW16" s="313">
        <f>Ⅷ逆行列係数表!AK14</f>
        <v>9.7150000000000003E-4</v>
      </c>
      <c r="AX16" s="313">
        <f>Ⅷ逆行列係数表!AL14</f>
        <v>8.6359999999999996E-3</v>
      </c>
      <c r="AY16" s="313">
        <f>Ⅷ逆行列係数表!AM14</f>
        <v>1.0981000000000001E-3</v>
      </c>
      <c r="BA16" s="36">
        <f t="shared" si="1"/>
        <v>0</v>
      </c>
      <c r="BC16" s="303">
        <v>0</v>
      </c>
      <c r="BD16" s="20"/>
    </row>
    <row r="17" spans="2:56">
      <c r="B17" s="311" t="s">
        <v>8</v>
      </c>
      <c r="C17" s="312" t="s">
        <v>24</v>
      </c>
      <c r="D17" s="415">
        <f>Ⅱ入力シート!H33</f>
        <v>0</v>
      </c>
      <c r="G17" s="417">
        <f>Ⅳ一次附属!AN14</f>
        <v>0</v>
      </c>
      <c r="I17" s="304">
        <f>Ⅸ自給率!E14</f>
        <v>8.6232712653915966E-2</v>
      </c>
      <c r="J17" s="44"/>
      <c r="K17" s="45">
        <f>G17*I17</f>
        <v>0</v>
      </c>
      <c r="M17" s="311" t="s">
        <v>8</v>
      </c>
      <c r="N17" s="312" t="s">
        <v>24</v>
      </c>
      <c r="O17" s="313">
        <f>Ⅷ逆行列係数表!C15</f>
        <v>2.1599999999999999E-4</v>
      </c>
      <c r="P17" s="313">
        <f>Ⅷ逆行列係数表!D15</f>
        <v>6.1500000000000004E-5</v>
      </c>
      <c r="Q17" s="313">
        <f>Ⅷ逆行列係数表!E15</f>
        <v>4.4999999999999999E-4</v>
      </c>
      <c r="R17" s="313">
        <f>Ⅷ逆行列係数表!F15</f>
        <v>9.2499999999999999E-5</v>
      </c>
      <c r="S17" s="313">
        <f>Ⅷ逆行列係数表!G15</f>
        <v>4.1320000000000001E-4</v>
      </c>
      <c r="T17" s="313">
        <f>Ⅷ逆行列係数表!H15</f>
        <v>1.1686999999999999E-3</v>
      </c>
      <c r="U17" s="313">
        <f>Ⅷ逆行列係数表!I15</f>
        <v>9.6599999999999995E-4</v>
      </c>
      <c r="V17" s="313">
        <f>Ⅷ逆行列係数表!J15</f>
        <v>3.8969999999999999E-4</v>
      </c>
      <c r="W17" s="313">
        <f>Ⅷ逆行列係数表!K15</f>
        <v>1.0083839999999999</v>
      </c>
      <c r="X17" s="313">
        <f>Ⅷ逆行列係数表!L15</f>
        <v>8.7180000000000005E-4</v>
      </c>
      <c r="Y17" s="313">
        <f>Ⅷ逆行列係数表!M15</f>
        <v>4.0309999999999999E-4</v>
      </c>
      <c r="Z17" s="313">
        <f>Ⅷ逆行列係数表!N15</f>
        <v>3.4650000000000002E-4</v>
      </c>
      <c r="AA17" s="313">
        <f>Ⅷ逆行列係数表!O15</f>
        <v>8.0579999999999996E-4</v>
      </c>
      <c r="AB17" s="313">
        <f>Ⅷ逆行列係数表!P15</f>
        <v>2.4850000000000002E-4</v>
      </c>
      <c r="AC17" s="313">
        <f>Ⅷ逆行列係数表!Q15</f>
        <v>6.7400000000000001E-4</v>
      </c>
      <c r="AD17" s="313">
        <f>Ⅷ逆行列係数表!R15</f>
        <v>3.2030000000000001E-3</v>
      </c>
      <c r="AE17" s="313">
        <f>Ⅷ逆行列係数表!S15</f>
        <v>3.7409999999999999E-4</v>
      </c>
      <c r="AF17" s="313">
        <f>Ⅷ逆行列係数表!T15</f>
        <v>2.8669999999999998E-4</v>
      </c>
      <c r="AG17" s="313">
        <f>Ⅷ逆行列係数表!U15</f>
        <v>2.075E-4</v>
      </c>
      <c r="AH17" s="313">
        <f>Ⅷ逆行列係数表!V15</f>
        <v>4.1970000000000001E-4</v>
      </c>
      <c r="AI17" s="313">
        <f>Ⅷ逆行列係数表!W15</f>
        <v>4.6363000000000003E-3</v>
      </c>
      <c r="AJ17" s="313">
        <f>Ⅷ逆行列係数表!X15</f>
        <v>1.461E-4</v>
      </c>
      <c r="AK17" s="313">
        <f>Ⅷ逆行列係数表!Y15</f>
        <v>7.582E-4</v>
      </c>
      <c r="AL17" s="313">
        <f>Ⅷ逆行列係数表!Z15</f>
        <v>1.021E-4</v>
      </c>
      <c r="AM17" s="313">
        <f>Ⅷ逆行列係数表!AA15</f>
        <v>6.4399999999999993E-5</v>
      </c>
      <c r="AN17" s="313">
        <f>Ⅷ逆行列係数表!AB15</f>
        <v>4.1900000000000002E-5</v>
      </c>
      <c r="AO17" s="313">
        <f>Ⅷ逆行列係数表!AC15</f>
        <v>8.1899999999999999E-5</v>
      </c>
      <c r="AP17" s="313">
        <f>Ⅷ逆行列係数表!AD15</f>
        <v>9.6100000000000005E-5</v>
      </c>
      <c r="AQ17" s="313">
        <f>Ⅷ逆行列係数表!AE15</f>
        <v>6.2600000000000004E-5</v>
      </c>
      <c r="AR17" s="313">
        <f>Ⅷ逆行列係数表!AF15</f>
        <v>1.0840000000000001E-4</v>
      </c>
      <c r="AS17" s="313">
        <f>Ⅷ逆行列係数表!AG15</f>
        <v>2.3259999999999999E-4</v>
      </c>
      <c r="AT17" s="313">
        <f>Ⅷ逆行列係数表!AH15</f>
        <v>1.4009999999999999E-4</v>
      </c>
      <c r="AU17" s="313">
        <f>Ⅷ逆行列係数表!AI15</f>
        <v>9.1100000000000005E-5</v>
      </c>
      <c r="AV17" s="313">
        <f>Ⅷ逆行列係数表!AJ15</f>
        <v>1.149E-4</v>
      </c>
      <c r="AW17" s="313">
        <f>Ⅷ逆行列係数表!AK15</f>
        <v>1.7349999999999999E-4</v>
      </c>
      <c r="AX17" s="313">
        <f>Ⅷ逆行列係数表!AL15</f>
        <v>4.6589999999999999E-4</v>
      </c>
      <c r="AY17" s="313">
        <f>Ⅷ逆行列係数表!AM15</f>
        <v>4.574E-4</v>
      </c>
      <c r="BA17" s="36">
        <f t="shared" si="1"/>
        <v>0</v>
      </c>
      <c r="BC17" s="303">
        <v>0</v>
      </c>
      <c r="BD17" s="20"/>
    </row>
    <row r="18" spans="2:56">
      <c r="B18" s="311" t="s">
        <v>9</v>
      </c>
      <c r="C18" s="312" t="s">
        <v>25</v>
      </c>
      <c r="D18" s="415">
        <f>Ⅱ入力シート!H34</f>
        <v>0</v>
      </c>
      <c r="G18" s="417">
        <f>Ⅳ一次附属!AN15</f>
        <v>0</v>
      </c>
      <c r="I18" s="304">
        <f>Ⅸ自給率!E15</f>
        <v>1.3740120936528433E-3</v>
      </c>
      <c r="J18" s="44"/>
      <c r="K18" s="45">
        <f t="shared" si="0"/>
        <v>0</v>
      </c>
      <c r="M18" s="311" t="s">
        <v>9</v>
      </c>
      <c r="N18" s="312" t="s">
        <v>25</v>
      </c>
      <c r="O18" s="313">
        <f>Ⅷ逆行列係数表!C16</f>
        <v>3.2599999999999998E-7</v>
      </c>
      <c r="P18" s="313">
        <f>Ⅷ逆行列係数表!D16</f>
        <v>1.5600000000000001E-6</v>
      </c>
      <c r="Q18" s="313">
        <f>Ⅷ逆行列係数表!E16</f>
        <v>6.3499999999999996E-7</v>
      </c>
      <c r="R18" s="313">
        <f>Ⅷ逆行列係数表!F16</f>
        <v>3.72E-7</v>
      </c>
      <c r="S18" s="313">
        <f>Ⅷ逆行列係数表!G16</f>
        <v>1.5500000000000001E-5</v>
      </c>
      <c r="T18" s="313">
        <f>Ⅷ逆行列係数表!H16</f>
        <v>5.2200000000000004E-7</v>
      </c>
      <c r="U18" s="313">
        <f>Ⅷ逆行列係数表!I16</f>
        <v>3.4299999999999999E-7</v>
      </c>
      <c r="V18" s="313">
        <f>Ⅷ逆行列係数表!J16</f>
        <v>3.27E-6</v>
      </c>
      <c r="W18" s="313">
        <f>Ⅷ逆行列係数表!K16</f>
        <v>4.7299999999999996E-6</v>
      </c>
      <c r="X18" s="313">
        <f>Ⅷ逆行列係数表!L16</f>
        <v>1.0004759999999999</v>
      </c>
      <c r="Y18" s="313">
        <f>Ⅷ逆行列係数表!M16</f>
        <v>3.3799999999999998E-6</v>
      </c>
      <c r="Z18" s="313">
        <f>Ⅷ逆行列係数表!N16</f>
        <v>3.0049999999999999E-4</v>
      </c>
      <c r="AA18" s="313">
        <f>Ⅷ逆行列係数表!O16</f>
        <v>1.5809999999999999E-4</v>
      </c>
      <c r="AB18" s="313">
        <f>Ⅷ逆行列係数表!P16</f>
        <v>8.3900000000000006E-5</v>
      </c>
      <c r="AC18" s="313">
        <f>Ⅷ逆行列係数表!Q16</f>
        <v>2.3600000000000001E-5</v>
      </c>
      <c r="AD18" s="313">
        <f>Ⅷ逆行列係数表!R16</f>
        <v>1.01E-5</v>
      </c>
      <c r="AE18" s="313">
        <f>Ⅷ逆行列係数表!S16</f>
        <v>2.27E-5</v>
      </c>
      <c r="AF18" s="313">
        <f>Ⅷ逆行列係数表!T16</f>
        <v>8.9500000000000007E-6</v>
      </c>
      <c r="AG18" s="313">
        <f>Ⅷ逆行列係数表!U16</f>
        <v>6.8499999999999998E-5</v>
      </c>
      <c r="AH18" s="313">
        <f>Ⅷ逆行列係数表!V16</f>
        <v>6.0000000000000002E-6</v>
      </c>
      <c r="AI18" s="313">
        <f>Ⅷ逆行列係数表!W16</f>
        <v>3.1699999999999998E-5</v>
      </c>
      <c r="AJ18" s="313">
        <f>Ⅷ逆行列係数表!X16</f>
        <v>9.9999999999999995E-7</v>
      </c>
      <c r="AK18" s="313">
        <f>Ⅷ逆行列係数表!Y16</f>
        <v>1.9700000000000002E-6</v>
      </c>
      <c r="AL18" s="313">
        <f>Ⅷ逆行列係数表!Z16</f>
        <v>4.3700000000000001E-7</v>
      </c>
      <c r="AM18" s="313">
        <f>Ⅷ逆行列係数表!AA16</f>
        <v>3.72E-7</v>
      </c>
      <c r="AN18" s="313">
        <f>Ⅷ逆行列係数表!AB16</f>
        <v>2.6899999999999999E-7</v>
      </c>
      <c r="AO18" s="313">
        <f>Ⅷ逆行列係数表!AC16</f>
        <v>5.1699999999999998E-7</v>
      </c>
      <c r="AP18" s="313">
        <f>Ⅷ逆行列係数表!AD16</f>
        <v>1.06E-6</v>
      </c>
      <c r="AQ18" s="313">
        <f>Ⅷ逆行列係数表!AE16</f>
        <v>4.0499999999999999E-7</v>
      </c>
      <c r="AR18" s="313">
        <f>Ⅷ逆行列係数表!AF16</f>
        <v>6.8700000000000005E-7</v>
      </c>
      <c r="AS18" s="313">
        <f>Ⅷ逆行列係数表!AG16</f>
        <v>3.96E-7</v>
      </c>
      <c r="AT18" s="313">
        <f>Ⅷ逆行列係数表!AH16</f>
        <v>2.5800000000000001E-7</v>
      </c>
      <c r="AU18" s="313">
        <f>Ⅷ逆行列係数表!AI16</f>
        <v>3.3299999999999998E-7</v>
      </c>
      <c r="AV18" s="313">
        <f>Ⅷ逆行列係数表!AJ16</f>
        <v>6.13E-7</v>
      </c>
      <c r="AW18" s="313">
        <f>Ⅷ逆行列係数表!AK16</f>
        <v>3.39E-7</v>
      </c>
      <c r="AX18" s="313">
        <f>Ⅷ逆行列係数表!AL16</f>
        <v>5.2E-7</v>
      </c>
      <c r="AY18" s="313">
        <f>Ⅷ逆行列係数表!AM16</f>
        <v>7.1899999999999998E-6</v>
      </c>
      <c r="BA18" s="36">
        <f t="shared" si="1"/>
        <v>0</v>
      </c>
      <c r="BC18" s="303">
        <v>0</v>
      </c>
      <c r="BD18" s="20"/>
    </row>
    <row r="19" spans="2:56">
      <c r="B19" s="311" t="s">
        <v>10</v>
      </c>
      <c r="C19" s="312" t="s">
        <v>26</v>
      </c>
      <c r="D19" s="415">
        <f>Ⅱ入力シート!H35</f>
        <v>0</v>
      </c>
      <c r="G19" s="417">
        <f>Ⅳ一次附属!AN16</f>
        <v>0</v>
      </c>
      <c r="I19" s="304">
        <f>Ⅸ自給率!E16</f>
        <v>7.5263297404364993E-2</v>
      </c>
      <c r="J19" s="44"/>
      <c r="K19" s="45">
        <f t="shared" si="0"/>
        <v>0</v>
      </c>
      <c r="M19" s="311" t="s">
        <v>10</v>
      </c>
      <c r="N19" s="312" t="s">
        <v>26</v>
      </c>
      <c r="O19" s="313">
        <f>Ⅷ逆行列係数表!C17</f>
        <v>1.9199999999999999E-5</v>
      </c>
      <c r="P19" s="313">
        <f>Ⅷ逆行列係数表!D17</f>
        <v>2.1399999999999998E-5</v>
      </c>
      <c r="Q19" s="313">
        <f>Ⅷ逆行列係数表!E17</f>
        <v>1.673E-4</v>
      </c>
      <c r="R19" s="313">
        <f>Ⅷ逆行列係数表!F17</f>
        <v>2.9300000000000001E-5</v>
      </c>
      <c r="S19" s="313">
        <f>Ⅷ逆行列係数表!G17</f>
        <v>2.5270000000000002E-4</v>
      </c>
      <c r="T19" s="313">
        <f>Ⅷ逆行列係数表!H17</f>
        <v>7.2900000000000005E-4</v>
      </c>
      <c r="U19" s="313">
        <f>Ⅷ逆行列係数表!I17</f>
        <v>1.7200000000000001E-5</v>
      </c>
      <c r="V19" s="313">
        <f>Ⅷ逆行列係数表!J17</f>
        <v>2.3220000000000001E-4</v>
      </c>
      <c r="W19" s="313">
        <f>Ⅷ逆行列係数表!K17</f>
        <v>8.6249999999999999E-4</v>
      </c>
      <c r="X19" s="313">
        <f>Ⅷ逆行列係数表!L17</f>
        <v>1.661E-4</v>
      </c>
      <c r="Y19" s="313">
        <f>Ⅷ逆行列係数表!M17</f>
        <v>1.039947</v>
      </c>
      <c r="Z19" s="313">
        <f>Ⅷ逆行列係数表!N17</f>
        <v>6.0438000000000002E-3</v>
      </c>
      <c r="AA19" s="313">
        <f>Ⅷ逆行列係数表!O17</f>
        <v>2.5546000000000002E-3</v>
      </c>
      <c r="AB19" s="313">
        <f>Ⅷ逆行列係数表!P17</f>
        <v>2.1367999999999999E-3</v>
      </c>
      <c r="AC19" s="313">
        <f>Ⅷ逆行列係数表!Q17</f>
        <v>3.8306999999999998E-3</v>
      </c>
      <c r="AD19" s="313">
        <f>Ⅷ逆行列係数表!R17</f>
        <v>3.4925999999999998E-3</v>
      </c>
      <c r="AE19" s="313">
        <f>Ⅷ逆行列係数表!S17</f>
        <v>2.7694E-3</v>
      </c>
      <c r="AF19" s="313">
        <f>Ⅷ逆行列係数表!T17</f>
        <v>2.3332000000000001E-3</v>
      </c>
      <c r="AG19" s="313">
        <f>Ⅷ逆行列係数表!U17</f>
        <v>2.4510000000000001E-3</v>
      </c>
      <c r="AH19" s="313">
        <f>Ⅷ逆行列係数表!V17</f>
        <v>2.4294999999999998E-3</v>
      </c>
      <c r="AI19" s="313">
        <f>Ⅷ逆行列係数表!W17</f>
        <v>7.2729999999999995E-4</v>
      </c>
      <c r="AJ19" s="313">
        <f>Ⅷ逆行列係数表!X17</f>
        <v>1.3799999999999999E-4</v>
      </c>
      <c r="AK19" s="313">
        <f>Ⅷ逆行列係数表!Y17</f>
        <v>8.0400000000000003E-5</v>
      </c>
      <c r="AL19" s="313">
        <f>Ⅷ逆行列係数表!Z17</f>
        <v>2.37E-5</v>
      </c>
      <c r="AM19" s="313">
        <f>Ⅷ逆行列係数表!AA17</f>
        <v>1.59E-5</v>
      </c>
      <c r="AN19" s="313">
        <f>Ⅷ逆行列係数表!AB17</f>
        <v>1.3499999999999999E-5</v>
      </c>
      <c r="AO19" s="313">
        <f>Ⅷ逆行列係数表!AC17</f>
        <v>1.2999999999999999E-5</v>
      </c>
      <c r="AP19" s="313">
        <f>Ⅷ逆行列係数表!AD17</f>
        <v>2.2200000000000001E-5</v>
      </c>
      <c r="AQ19" s="313">
        <f>Ⅷ逆行列係数表!AE17</f>
        <v>1.7799999999999999E-5</v>
      </c>
      <c r="AR19" s="313">
        <f>Ⅷ逆行列係数表!AF17</f>
        <v>3.15E-5</v>
      </c>
      <c r="AS19" s="313">
        <f>Ⅷ逆行列係数表!AG17</f>
        <v>2.65E-5</v>
      </c>
      <c r="AT19" s="313">
        <f>Ⅷ逆行列係数表!AH17</f>
        <v>1.2219999999999999E-4</v>
      </c>
      <c r="AU19" s="313">
        <f>Ⅷ逆行列係数表!AI17</f>
        <v>3.7799999999999997E-5</v>
      </c>
      <c r="AV19" s="313">
        <f>Ⅷ逆行列係数表!AJ17</f>
        <v>5.0000000000000002E-5</v>
      </c>
      <c r="AW19" s="313">
        <f>Ⅷ逆行列係数表!AK17</f>
        <v>4.5000000000000003E-5</v>
      </c>
      <c r="AX19" s="313">
        <f>Ⅷ逆行列係数表!AL17</f>
        <v>1.155E-4</v>
      </c>
      <c r="AY19" s="313">
        <f>Ⅷ逆行列係数表!AM17</f>
        <v>3.1639999999999999E-4</v>
      </c>
      <c r="BA19" s="36">
        <f t="shared" si="1"/>
        <v>0</v>
      </c>
      <c r="BC19" s="303">
        <v>0</v>
      </c>
      <c r="BD19" s="20"/>
    </row>
    <row r="20" spans="2:56">
      <c r="B20" s="311" t="s">
        <v>11</v>
      </c>
      <c r="C20" s="312" t="s">
        <v>27</v>
      </c>
      <c r="D20" s="415">
        <f>Ⅱ入力シート!H36</f>
        <v>0</v>
      </c>
      <c r="G20" s="417">
        <f>Ⅳ一次附属!AN17</f>
        <v>0</v>
      </c>
      <c r="I20" s="304">
        <f>Ⅸ自給率!E17</f>
        <v>5.5959112216060092E-2</v>
      </c>
      <c r="J20" s="44"/>
      <c r="K20" s="45">
        <f t="shared" si="0"/>
        <v>0</v>
      </c>
      <c r="M20" s="311" t="s">
        <v>11</v>
      </c>
      <c r="N20" s="312" t="s">
        <v>27</v>
      </c>
      <c r="O20" s="313">
        <f>Ⅷ逆行列係数表!C18</f>
        <v>1.0349999999999999E-4</v>
      </c>
      <c r="P20" s="313">
        <f>Ⅷ逆行列係数表!D18</f>
        <v>8.3869999999999995E-4</v>
      </c>
      <c r="Q20" s="313">
        <f>Ⅷ逆行列係数表!E18</f>
        <v>1.6203000000000001E-3</v>
      </c>
      <c r="R20" s="313">
        <f>Ⅷ逆行列係数表!F18</f>
        <v>1.033E-4</v>
      </c>
      <c r="S20" s="313">
        <f>Ⅷ逆行列係数表!G18</f>
        <v>9.7280000000000001E-4</v>
      </c>
      <c r="T20" s="313">
        <f>Ⅷ逆行列係数表!H18</f>
        <v>8.8520000000000005E-4</v>
      </c>
      <c r="U20" s="313">
        <f>Ⅷ逆行列係数表!I18</f>
        <v>7.0199999999999999E-5</v>
      </c>
      <c r="V20" s="313">
        <f>Ⅷ逆行列係数表!J18</f>
        <v>3.8269999999999998E-4</v>
      </c>
      <c r="W20" s="313">
        <f>Ⅷ逆行列係数表!K18</f>
        <v>4.3859999999999998E-4</v>
      </c>
      <c r="X20" s="313">
        <f>Ⅷ逆行列係数表!L18</f>
        <v>6.4670000000000005E-4</v>
      </c>
      <c r="Y20" s="313">
        <f>Ⅷ逆行列係数表!M18</f>
        <v>2.3460000000000001E-4</v>
      </c>
      <c r="Z20" s="313">
        <f>Ⅷ逆行列係数表!N18</f>
        <v>1.0041310000000001</v>
      </c>
      <c r="AA20" s="313">
        <f>Ⅷ逆行列係数表!O18</f>
        <v>1.5728000000000001E-3</v>
      </c>
      <c r="AB20" s="313">
        <f>Ⅷ逆行列係数表!P18</f>
        <v>1.7768E-3</v>
      </c>
      <c r="AC20" s="313">
        <f>Ⅷ逆行列係数表!Q18</f>
        <v>1.3442E-3</v>
      </c>
      <c r="AD20" s="313">
        <f>Ⅷ逆行列係数表!R18</f>
        <v>1.1785000000000001E-3</v>
      </c>
      <c r="AE20" s="313">
        <f>Ⅷ逆行列係数表!S18</f>
        <v>9.7170000000000004E-4</v>
      </c>
      <c r="AF20" s="313">
        <f>Ⅷ逆行列係数表!T18</f>
        <v>1.1469E-3</v>
      </c>
      <c r="AG20" s="313">
        <f>Ⅷ逆行列係数表!U18</f>
        <v>6.1629999999999996E-4</v>
      </c>
      <c r="AH20" s="313">
        <f>Ⅷ逆行列係数表!V18</f>
        <v>6.8809999999999997E-4</v>
      </c>
      <c r="AI20" s="313">
        <f>Ⅷ逆行列係数表!W18</f>
        <v>4.3642000000000004E-3</v>
      </c>
      <c r="AJ20" s="313">
        <f>Ⅷ逆行列係数表!X18</f>
        <v>1.953E-4</v>
      </c>
      <c r="AK20" s="313">
        <f>Ⅷ逆行列係数表!Y18</f>
        <v>3.079E-4</v>
      </c>
      <c r="AL20" s="313">
        <f>Ⅷ逆行列係数表!Z18</f>
        <v>6.3899999999999995E-5</v>
      </c>
      <c r="AM20" s="313">
        <f>Ⅷ逆行列係数表!AA18</f>
        <v>1.863E-4</v>
      </c>
      <c r="AN20" s="313">
        <f>Ⅷ逆行列係数表!AB18</f>
        <v>4.2700000000000001E-5</v>
      </c>
      <c r="AO20" s="313">
        <f>Ⅷ逆行列係数表!AC18</f>
        <v>8.8999999999999995E-5</v>
      </c>
      <c r="AP20" s="313">
        <f>Ⅷ逆行列係数表!AD18</f>
        <v>1.527E-4</v>
      </c>
      <c r="AQ20" s="313">
        <f>Ⅷ逆行列係数表!AE18</f>
        <v>8.4400000000000005E-5</v>
      </c>
      <c r="AR20" s="313">
        <f>Ⅷ逆行列係数表!AF18</f>
        <v>2.6180000000000002E-4</v>
      </c>
      <c r="AS20" s="313">
        <f>Ⅷ逆行列係数表!AG18</f>
        <v>6.3499999999999999E-5</v>
      </c>
      <c r="AT20" s="313">
        <f>Ⅷ逆行列係数表!AH18</f>
        <v>7.8700000000000002E-5</v>
      </c>
      <c r="AU20" s="313">
        <f>Ⅷ逆行列係数表!AI18</f>
        <v>1.896E-4</v>
      </c>
      <c r="AV20" s="313">
        <f>Ⅷ逆行列係数表!AJ18</f>
        <v>8.9599999999999996E-5</v>
      </c>
      <c r="AW20" s="313">
        <f>Ⅷ逆行列係数表!AK18</f>
        <v>1.7929999999999999E-4</v>
      </c>
      <c r="AX20" s="313">
        <f>Ⅷ逆行列係数表!AL18</f>
        <v>7.9400000000000006E-5</v>
      </c>
      <c r="AY20" s="313">
        <f>Ⅷ逆行列係数表!AM18</f>
        <v>4.1629999999999998E-4</v>
      </c>
      <c r="BA20" s="36">
        <f t="shared" si="1"/>
        <v>0</v>
      </c>
      <c r="BC20" s="303">
        <v>0</v>
      </c>
      <c r="BD20" s="20"/>
    </row>
    <row r="21" spans="2:56">
      <c r="B21" s="311" t="s">
        <v>12</v>
      </c>
      <c r="C21" s="312" t="s">
        <v>166</v>
      </c>
      <c r="D21" s="415">
        <f>Ⅱ入力シート!H37</f>
        <v>0</v>
      </c>
      <c r="G21" s="417">
        <f>Ⅳ一次附属!AN18</f>
        <v>0</v>
      </c>
      <c r="I21" s="304">
        <f>Ⅸ自給率!E18</f>
        <v>3.6900333947811781E-2</v>
      </c>
      <c r="J21" s="44"/>
      <c r="K21" s="45">
        <f t="shared" si="0"/>
        <v>0</v>
      </c>
      <c r="M21" s="311" t="s">
        <v>12</v>
      </c>
      <c r="N21" s="312" t="s">
        <v>166</v>
      </c>
      <c r="O21" s="313">
        <f>Ⅷ逆行列係数表!C19</f>
        <v>5.7100000000000004E-6</v>
      </c>
      <c r="P21" s="313">
        <f>Ⅷ逆行列係数表!D19</f>
        <v>7.9300000000000003E-5</v>
      </c>
      <c r="Q21" s="313">
        <f>Ⅷ逆行列係数表!E19</f>
        <v>9.4700000000000008E-6</v>
      </c>
      <c r="R21" s="313">
        <f>Ⅷ逆行列係数表!F19</f>
        <v>7.0700000000000001E-6</v>
      </c>
      <c r="S21" s="313">
        <f>Ⅷ逆行列係数表!G19</f>
        <v>1.227E-4</v>
      </c>
      <c r="T21" s="313">
        <f>Ⅷ逆行列係数表!H19</f>
        <v>1.49E-5</v>
      </c>
      <c r="U21" s="313">
        <f>Ⅷ逆行列係数表!I19</f>
        <v>1.0499999999999999E-5</v>
      </c>
      <c r="V21" s="313">
        <f>Ⅷ逆行列係数表!J19</f>
        <v>2.69E-5</v>
      </c>
      <c r="W21" s="313">
        <f>Ⅷ逆行列係数表!K19</f>
        <v>2.1299999999999999E-5</v>
      </c>
      <c r="X21" s="313">
        <f>Ⅷ逆行列係数表!L19</f>
        <v>7.1299999999999998E-5</v>
      </c>
      <c r="Y21" s="313">
        <f>Ⅷ逆行列係数表!M19</f>
        <v>8.2300000000000008E-6</v>
      </c>
      <c r="Z21" s="313">
        <f>Ⅷ逆行列係数表!N19</f>
        <v>4.1900000000000002E-5</v>
      </c>
      <c r="AA21" s="313">
        <f>Ⅷ逆行列係数表!O19</f>
        <v>1.006216</v>
      </c>
      <c r="AB21" s="313">
        <f>Ⅷ逆行列係数表!P19</f>
        <v>1.9157E-3</v>
      </c>
      <c r="AC21" s="313">
        <f>Ⅷ逆行列係数表!Q19</f>
        <v>2.6420000000000003E-4</v>
      </c>
      <c r="AD21" s="313">
        <f>Ⅷ逆行列係数表!R19</f>
        <v>9.7600000000000001E-5</v>
      </c>
      <c r="AE21" s="313">
        <f>Ⅷ逆行列係数表!S19</f>
        <v>1.6780000000000001E-4</v>
      </c>
      <c r="AF21" s="313">
        <f>Ⅷ逆行列係数表!T19</f>
        <v>1.2689999999999999E-4</v>
      </c>
      <c r="AG21" s="313">
        <f>Ⅷ逆行列係数表!U19</f>
        <v>4.3909999999999999E-4</v>
      </c>
      <c r="AH21" s="313">
        <f>Ⅷ逆行列係数表!V19</f>
        <v>8.3399999999999994E-5</v>
      </c>
      <c r="AI21" s="313">
        <f>Ⅷ逆行列係数表!W19</f>
        <v>2.1240000000000001E-4</v>
      </c>
      <c r="AJ21" s="313">
        <f>Ⅷ逆行列係数表!X19</f>
        <v>4.3900000000000003E-5</v>
      </c>
      <c r="AK21" s="313">
        <f>Ⅷ逆行列係数表!Y19</f>
        <v>5.4120000000000004E-4</v>
      </c>
      <c r="AL21" s="313">
        <f>Ⅷ逆行列係数表!Z19</f>
        <v>1.7900000000000001E-5</v>
      </c>
      <c r="AM21" s="313">
        <f>Ⅷ逆行列係数表!AA19</f>
        <v>1.77E-5</v>
      </c>
      <c r="AN21" s="313">
        <f>Ⅷ逆行列係数表!AB19</f>
        <v>1.98E-5</v>
      </c>
      <c r="AO21" s="313">
        <f>Ⅷ逆行列係数表!AC19</f>
        <v>6.81E-6</v>
      </c>
      <c r="AP21" s="313">
        <f>Ⅷ逆行列係数表!AD19</f>
        <v>3.5200000000000002E-5</v>
      </c>
      <c r="AQ21" s="313">
        <f>Ⅷ逆行列係数表!AE19</f>
        <v>2.6400000000000001E-5</v>
      </c>
      <c r="AR21" s="313">
        <f>Ⅷ逆行列係数表!AF19</f>
        <v>2.72E-5</v>
      </c>
      <c r="AS21" s="313">
        <f>Ⅷ逆行列係数表!AG19</f>
        <v>1.7399999999999999E-5</v>
      </c>
      <c r="AT21" s="313">
        <f>Ⅷ逆行列係数表!AH19</f>
        <v>1.1600000000000001E-5</v>
      </c>
      <c r="AU21" s="313">
        <f>Ⅷ逆行列係数表!AI19</f>
        <v>1.63E-5</v>
      </c>
      <c r="AV21" s="313">
        <f>Ⅷ逆行列係数表!AJ19</f>
        <v>2.5060000000000002E-4</v>
      </c>
      <c r="AW21" s="313">
        <f>Ⅷ逆行列係数表!AK19</f>
        <v>1.34E-5</v>
      </c>
      <c r="AX21" s="313">
        <f>Ⅷ逆行列係数表!AL19</f>
        <v>6.8199999999999999E-6</v>
      </c>
      <c r="AY21" s="313">
        <f>Ⅷ逆行列係数表!AM19</f>
        <v>1.6799999999999998E-5</v>
      </c>
      <c r="BA21" s="36">
        <f t="shared" si="1"/>
        <v>0</v>
      </c>
      <c r="BC21" s="303">
        <v>0</v>
      </c>
      <c r="BD21" s="20"/>
    </row>
    <row r="22" spans="2:56">
      <c r="B22" s="311" t="s">
        <v>13</v>
      </c>
      <c r="C22" s="312" t="s">
        <v>167</v>
      </c>
      <c r="D22" s="415">
        <f>Ⅱ入力シート!H38</f>
        <v>0</v>
      </c>
      <c r="G22" s="417">
        <f>Ⅳ一次附属!AN19</f>
        <v>0</v>
      </c>
      <c r="I22" s="304">
        <f>Ⅸ自給率!E19</f>
        <v>8.7743484515421688E-2</v>
      </c>
      <c r="J22" s="44"/>
      <c r="K22" s="45">
        <f t="shared" si="0"/>
        <v>0</v>
      </c>
      <c r="M22" s="311" t="s">
        <v>13</v>
      </c>
      <c r="N22" s="312" t="s">
        <v>167</v>
      </c>
      <c r="O22" s="313">
        <f>Ⅷ逆行列係数表!C20</f>
        <v>1.43E-5</v>
      </c>
      <c r="P22" s="313">
        <f>Ⅷ逆行列係数表!D20</f>
        <v>1.6019999999999999E-4</v>
      </c>
      <c r="Q22" s="313">
        <f>Ⅷ逆行列係数表!E20</f>
        <v>2.87E-5</v>
      </c>
      <c r="R22" s="313">
        <f>Ⅷ逆行列係数表!F20</f>
        <v>2.0100000000000001E-5</v>
      </c>
      <c r="S22" s="313">
        <f>Ⅷ逆行列係数表!G20</f>
        <v>3.2799999999999998E-5</v>
      </c>
      <c r="T22" s="313">
        <f>Ⅷ逆行列係数表!H20</f>
        <v>4.2400000000000001E-5</v>
      </c>
      <c r="U22" s="313">
        <f>Ⅷ逆行列係数表!I20</f>
        <v>3.5800000000000003E-5</v>
      </c>
      <c r="V22" s="313">
        <f>Ⅷ逆行列係数表!J20</f>
        <v>2.9559999999999998E-4</v>
      </c>
      <c r="W22" s="313">
        <f>Ⅷ逆行列係数表!K20</f>
        <v>5.3699999999999997E-5</v>
      </c>
      <c r="X22" s="313">
        <f>Ⅷ逆行列係数表!L20</f>
        <v>1.65E-4</v>
      </c>
      <c r="Y22" s="313">
        <f>Ⅷ逆行列係数表!M20</f>
        <v>5.2099999999999999E-5</v>
      </c>
      <c r="Z22" s="313">
        <f>Ⅷ逆行列係数表!N20</f>
        <v>5.4599999999999999E-5</v>
      </c>
      <c r="AA22" s="313">
        <f>Ⅷ逆行列係数表!O20</f>
        <v>6.9160000000000001E-4</v>
      </c>
      <c r="AB22" s="313">
        <f>Ⅷ逆行列係数表!P20</f>
        <v>1.0109790000000001</v>
      </c>
      <c r="AC22" s="313">
        <f>Ⅷ逆行列係数表!Q20</f>
        <v>9.4500000000000007E-5</v>
      </c>
      <c r="AD22" s="313">
        <f>Ⅷ逆行列係数表!R20</f>
        <v>2.5460000000000001E-4</v>
      </c>
      <c r="AE22" s="313">
        <f>Ⅷ逆行列係数表!S20</f>
        <v>1.8980000000000001E-4</v>
      </c>
      <c r="AF22" s="313">
        <f>Ⅷ逆行列係数表!T20</f>
        <v>1.181E-4</v>
      </c>
      <c r="AG22" s="313">
        <f>Ⅷ逆行列係数表!U20</f>
        <v>1.126E-4</v>
      </c>
      <c r="AH22" s="313">
        <f>Ⅷ逆行列係数表!V20</f>
        <v>5.5800000000000001E-5</v>
      </c>
      <c r="AI22" s="313">
        <f>Ⅷ逆行列係数表!W20</f>
        <v>6.4999999999999994E-5</v>
      </c>
      <c r="AJ22" s="313">
        <f>Ⅷ逆行列係数表!X20</f>
        <v>1.303E-4</v>
      </c>
      <c r="AK22" s="313">
        <f>Ⅷ逆行列係数表!Y20</f>
        <v>1.2750000000000001E-4</v>
      </c>
      <c r="AL22" s="313">
        <f>Ⅷ逆行列係数表!Z20</f>
        <v>4.3399999999999998E-5</v>
      </c>
      <c r="AM22" s="313">
        <f>Ⅷ逆行列係数表!AA20</f>
        <v>5.1E-5</v>
      </c>
      <c r="AN22" s="313">
        <f>Ⅷ逆行列係数表!AB20</f>
        <v>6.2100000000000005E-5</v>
      </c>
      <c r="AO22" s="313">
        <f>Ⅷ逆行列係数表!AC20</f>
        <v>1.26E-5</v>
      </c>
      <c r="AP22" s="313">
        <f>Ⅷ逆行列係数表!AD20</f>
        <v>9.1100000000000005E-5</v>
      </c>
      <c r="AQ22" s="313">
        <f>Ⅷ逆行列係数表!AE20</f>
        <v>7.8999999999999996E-5</v>
      </c>
      <c r="AR22" s="313">
        <f>Ⅷ逆行列係数表!AF20</f>
        <v>4.9499999999999997E-5</v>
      </c>
      <c r="AS22" s="313">
        <f>Ⅷ逆行列係数表!AG20</f>
        <v>4.2500000000000003E-5</v>
      </c>
      <c r="AT22" s="313">
        <f>Ⅷ逆行列係数表!AH20</f>
        <v>2.9600000000000001E-5</v>
      </c>
      <c r="AU22" s="313">
        <f>Ⅷ逆行列係数表!AI20</f>
        <v>4.85E-5</v>
      </c>
      <c r="AV22" s="313">
        <f>Ⅷ逆行列係数表!AJ20</f>
        <v>8.6260000000000004E-4</v>
      </c>
      <c r="AW22" s="313">
        <f>Ⅷ逆行列係数表!AK20</f>
        <v>2.94E-5</v>
      </c>
      <c r="AX22" s="313">
        <f>Ⅷ逆行列係数表!AL20</f>
        <v>1.29E-5</v>
      </c>
      <c r="AY22" s="313">
        <f>Ⅷ逆行列係数表!AM20</f>
        <v>4.2299999999999998E-5</v>
      </c>
      <c r="BA22" s="36">
        <f t="shared" si="1"/>
        <v>0</v>
      </c>
      <c r="BC22" s="303">
        <v>0</v>
      </c>
      <c r="BD22" s="20"/>
    </row>
    <row r="23" spans="2:56">
      <c r="B23" s="311" t="s">
        <v>14</v>
      </c>
      <c r="C23" s="312" t="s">
        <v>168</v>
      </c>
      <c r="D23" s="415">
        <f>Ⅱ入力シート!H39</f>
        <v>0</v>
      </c>
      <c r="G23" s="417">
        <f>Ⅳ一次附属!AN20</f>
        <v>0</v>
      </c>
      <c r="I23" s="304">
        <f>Ⅸ自給率!E20</f>
        <v>3.4670058622454314E-2</v>
      </c>
      <c r="J23" s="44"/>
      <c r="K23" s="45">
        <f t="shared" si="0"/>
        <v>0</v>
      </c>
      <c r="M23" s="311" t="s">
        <v>14</v>
      </c>
      <c r="N23" s="312" t="s">
        <v>168</v>
      </c>
      <c r="O23" s="313">
        <f>Ⅷ逆行列係数表!C21</f>
        <v>1.56E-5</v>
      </c>
      <c r="P23" s="313">
        <f>Ⅷ逆行列係数表!D21</f>
        <v>8.3999999999999992E-6</v>
      </c>
      <c r="Q23" s="313">
        <f>Ⅷ逆行列係数表!E21</f>
        <v>7.5100000000000001E-6</v>
      </c>
      <c r="R23" s="313">
        <f>Ⅷ逆行列係数表!F21</f>
        <v>6.4300000000000003E-6</v>
      </c>
      <c r="S23" s="313">
        <f>Ⅷ逆行列係数表!G21</f>
        <v>7.2300000000000002E-6</v>
      </c>
      <c r="T23" s="313">
        <f>Ⅷ逆行列係数表!H21</f>
        <v>9.02E-6</v>
      </c>
      <c r="U23" s="313">
        <f>Ⅷ逆行列係数表!I21</f>
        <v>6.0499999999999997E-6</v>
      </c>
      <c r="V23" s="313">
        <f>Ⅷ逆行列係数表!J21</f>
        <v>5.93E-6</v>
      </c>
      <c r="W23" s="313">
        <f>Ⅷ逆行列係数表!K21</f>
        <v>1.03E-5</v>
      </c>
      <c r="X23" s="313">
        <f>Ⅷ逆行列係数表!L21</f>
        <v>6.1999999999999999E-6</v>
      </c>
      <c r="Y23" s="313">
        <f>Ⅷ逆行列係数表!M21</f>
        <v>5.3600000000000004E-6</v>
      </c>
      <c r="Z23" s="313">
        <f>Ⅷ逆行列係数表!N21</f>
        <v>5.9200000000000001E-6</v>
      </c>
      <c r="AA23" s="313">
        <f>Ⅷ逆行列係数表!O21</f>
        <v>1.153E-4</v>
      </c>
      <c r="AB23" s="313">
        <f>Ⅷ逆行列係数表!P21</f>
        <v>1.4899999999999999E-4</v>
      </c>
      <c r="AC23" s="313">
        <f>Ⅷ逆行列係数表!Q21</f>
        <v>1.002894</v>
      </c>
      <c r="AD23" s="313">
        <f>Ⅷ逆行列係数表!R21</f>
        <v>7.43E-6</v>
      </c>
      <c r="AE23" s="313">
        <f>Ⅷ逆行列係数表!S21</f>
        <v>4.2500000000000003E-5</v>
      </c>
      <c r="AF23" s="313">
        <f>Ⅷ逆行列係数表!T21</f>
        <v>3.5200000000000002E-5</v>
      </c>
      <c r="AG23" s="313">
        <f>Ⅷ逆行列係数表!U21</f>
        <v>2.0400000000000001E-5</v>
      </c>
      <c r="AH23" s="313">
        <f>Ⅷ逆行列係数表!V21</f>
        <v>1.4100000000000001E-5</v>
      </c>
      <c r="AI23" s="313">
        <f>Ⅷ逆行列係数表!W21</f>
        <v>1.9400000000000001E-5</v>
      </c>
      <c r="AJ23" s="313">
        <f>Ⅷ逆行列係数表!X21</f>
        <v>2.09E-5</v>
      </c>
      <c r="AK23" s="313">
        <f>Ⅷ逆行列係数表!Y21</f>
        <v>2.37E-5</v>
      </c>
      <c r="AL23" s="313">
        <f>Ⅷ逆行列係数表!Z21</f>
        <v>1.7E-5</v>
      </c>
      <c r="AM23" s="313">
        <f>Ⅷ逆行列係数表!AA21</f>
        <v>4.3900000000000003E-5</v>
      </c>
      <c r="AN23" s="313">
        <f>Ⅷ逆行列係数表!AB21</f>
        <v>2.0000000000000002E-5</v>
      </c>
      <c r="AO23" s="313">
        <f>Ⅷ逆行列係数表!AC21</f>
        <v>3.1200000000000002E-6</v>
      </c>
      <c r="AP23" s="313">
        <f>Ⅷ逆行列係数表!AD21</f>
        <v>1.8499999999999999E-5</v>
      </c>
      <c r="AQ23" s="313">
        <f>Ⅷ逆行列係数表!AE21</f>
        <v>2.1699999999999999E-5</v>
      </c>
      <c r="AR23" s="313">
        <f>Ⅷ逆行列係数表!AF21</f>
        <v>8.6899999999999998E-5</v>
      </c>
      <c r="AS23" s="313">
        <f>Ⅷ逆行列係数表!AG21</f>
        <v>1.77E-5</v>
      </c>
      <c r="AT23" s="313">
        <f>Ⅷ逆行列係数表!AH21</f>
        <v>3.6019999999999997E-4</v>
      </c>
      <c r="AU23" s="313">
        <f>Ⅷ逆行列係数表!AI21</f>
        <v>2.2500000000000001E-5</v>
      </c>
      <c r="AV23" s="313">
        <f>Ⅷ逆行列係数表!AJ21</f>
        <v>1.2799999999999999E-4</v>
      </c>
      <c r="AW23" s="313">
        <f>Ⅷ逆行列係数表!AK21</f>
        <v>3.1300000000000002E-5</v>
      </c>
      <c r="AX23" s="313">
        <f>Ⅷ逆行列係数表!AL21</f>
        <v>8.6530000000000005E-4</v>
      </c>
      <c r="AY23" s="313">
        <f>Ⅷ逆行列係数表!AM21</f>
        <v>2.8399999999999999E-5</v>
      </c>
      <c r="BA23" s="36">
        <f t="shared" si="1"/>
        <v>0</v>
      </c>
      <c r="BC23" s="303">
        <v>0</v>
      </c>
      <c r="BD23" s="20"/>
    </row>
    <row r="24" spans="2:56">
      <c r="B24" s="311" t="s">
        <v>15</v>
      </c>
      <c r="C24" s="312" t="s">
        <v>129</v>
      </c>
      <c r="D24" s="415">
        <f>Ⅱ入力シート!H40</f>
        <v>0</v>
      </c>
      <c r="G24" s="417">
        <f>Ⅳ一次附属!AN21</f>
        <v>0</v>
      </c>
      <c r="I24" s="304">
        <f>Ⅸ自給率!E21</f>
        <v>3.5402965726834656E-2</v>
      </c>
      <c r="J24" s="44"/>
      <c r="K24" s="45">
        <f t="shared" si="0"/>
        <v>0</v>
      </c>
      <c r="M24" s="311" t="s">
        <v>15</v>
      </c>
      <c r="N24" s="312" t="s">
        <v>129</v>
      </c>
      <c r="O24" s="313">
        <f>Ⅷ逆行列係数表!C22</f>
        <v>8.9800000000000004E-6</v>
      </c>
      <c r="P24" s="313">
        <f>Ⅷ逆行列係数表!D22</f>
        <v>1.9199999999999999E-5</v>
      </c>
      <c r="Q24" s="313">
        <f>Ⅷ逆行列係数表!E22</f>
        <v>1.5099999999999999E-5</v>
      </c>
      <c r="R24" s="313">
        <f>Ⅷ逆行列係数表!F22</f>
        <v>1.24E-5</v>
      </c>
      <c r="S24" s="313">
        <f>Ⅷ逆行列係数表!G22</f>
        <v>1.47E-5</v>
      </c>
      <c r="T24" s="313">
        <f>Ⅷ逆行列係数表!H22</f>
        <v>2.16E-5</v>
      </c>
      <c r="U24" s="313">
        <f>Ⅷ逆行列係数表!I22</f>
        <v>1.29E-5</v>
      </c>
      <c r="V24" s="313">
        <f>Ⅷ逆行列係数表!J22</f>
        <v>1.36E-5</v>
      </c>
      <c r="W24" s="313">
        <f>Ⅷ逆行列係数表!K22</f>
        <v>2.0999999999999999E-5</v>
      </c>
      <c r="X24" s="313">
        <f>Ⅷ逆行列係数表!L22</f>
        <v>1.33E-5</v>
      </c>
      <c r="Y24" s="313">
        <f>Ⅷ逆行列係数表!M22</f>
        <v>2.3E-5</v>
      </c>
      <c r="Z24" s="313">
        <f>Ⅷ逆行列係数表!N22</f>
        <v>1.108E-4</v>
      </c>
      <c r="AA24" s="313">
        <f>Ⅷ逆行列係数表!O22</f>
        <v>5.6970000000000002E-4</v>
      </c>
      <c r="AB24" s="313">
        <f>Ⅷ逆行列係数表!P22</f>
        <v>1.4025000000000001E-3</v>
      </c>
      <c r="AC24" s="313">
        <f>Ⅷ逆行列係数表!Q22</f>
        <v>4.8779000000000001E-3</v>
      </c>
      <c r="AD24" s="313">
        <f>Ⅷ逆行列係数表!R22</f>
        <v>1.010885</v>
      </c>
      <c r="AE24" s="313">
        <f>Ⅷ逆行列係数表!S22</f>
        <v>1.26724E-2</v>
      </c>
      <c r="AF24" s="313">
        <f>Ⅷ逆行列係数表!T22</f>
        <v>1.0415799999999999E-2</v>
      </c>
      <c r="AG24" s="313">
        <f>Ⅷ逆行列係数表!U22</f>
        <v>8.809E-4</v>
      </c>
      <c r="AH24" s="313">
        <f>Ⅷ逆行列係数表!V22</f>
        <v>4.1780000000000002E-4</v>
      </c>
      <c r="AI24" s="313">
        <f>Ⅷ逆行列係数表!W22</f>
        <v>4.5899999999999998E-5</v>
      </c>
      <c r="AJ24" s="313">
        <f>Ⅷ逆行列係数表!X22</f>
        <v>5.7899999999999998E-5</v>
      </c>
      <c r="AK24" s="313">
        <f>Ⅷ逆行列係数表!Y22</f>
        <v>5.02E-5</v>
      </c>
      <c r="AL24" s="313">
        <f>Ⅷ逆行列係数表!Z22</f>
        <v>3.2299999999999999E-5</v>
      </c>
      <c r="AM24" s="313">
        <f>Ⅷ逆行列係数表!AA22</f>
        <v>3.2700000000000002E-5</v>
      </c>
      <c r="AN24" s="313">
        <f>Ⅷ逆行列係数表!AB22</f>
        <v>4.4499999999999997E-5</v>
      </c>
      <c r="AO24" s="313">
        <f>Ⅷ逆行列係数表!AC22</f>
        <v>7.4000000000000003E-6</v>
      </c>
      <c r="AP24" s="313">
        <f>Ⅷ逆行列係数表!AD22</f>
        <v>4.4700000000000002E-5</v>
      </c>
      <c r="AQ24" s="313">
        <f>Ⅷ逆行列係数表!AE22</f>
        <v>7.9900000000000004E-5</v>
      </c>
      <c r="AR24" s="313">
        <f>Ⅷ逆行列係数表!AF22</f>
        <v>8.6199999999999995E-5</v>
      </c>
      <c r="AS24" s="313">
        <f>Ⅷ逆行列係数表!AG22</f>
        <v>9.0500000000000004E-5</v>
      </c>
      <c r="AT24" s="313">
        <f>Ⅷ逆行列係数表!AH22</f>
        <v>2.5199999999999999E-5</v>
      </c>
      <c r="AU24" s="313">
        <f>Ⅷ逆行列係数表!AI22</f>
        <v>4.46E-5</v>
      </c>
      <c r="AV24" s="313">
        <f>Ⅷ逆行列係数表!AJ22</f>
        <v>3.681E-4</v>
      </c>
      <c r="AW24" s="313">
        <f>Ⅷ逆行列係数表!AK22</f>
        <v>2.23E-5</v>
      </c>
      <c r="AX24" s="313">
        <f>Ⅷ逆行列係数表!AL22</f>
        <v>1.3017E-3</v>
      </c>
      <c r="AY24" s="313">
        <f>Ⅷ逆行列係数表!AM22</f>
        <v>3.8399999999999998E-5</v>
      </c>
      <c r="BA24" s="36">
        <f t="shared" si="1"/>
        <v>0</v>
      </c>
      <c r="BC24" s="303">
        <v>0</v>
      </c>
      <c r="BD24" s="20"/>
    </row>
    <row r="25" spans="2:56" s="10" customFormat="1">
      <c r="B25" s="311" t="s">
        <v>16</v>
      </c>
      <c r="C25" s="312" t="s">
        <v>28</v>
      </c>
      <c r="D25" s="415">
        <f>Ⅱ入力シート!H41</f>
        <v>0</v>
      </c>
      <c r="G25" s="417">
        <f>Ⅳ一次附属!AN22</f>
        <v>0</v>
      </c>
      <c r="I25" s="304">
        <f>Ⅸ自給率!E22</f>
        <v>8.38971058449135E-2</v>
      </c>
      <c r="K25" s="40">
        <f t="shared" si="0"/>
        <v>0</v>
      </c>
      <c r="M25" s="311" t="s">
        <v>16</v>
      </c>
      <c r="N25" s="312" t="s">
        <v>28</v>
      </c>
      <c r="O25" s="313">
        <f>Ⅷ逆行列係数表!C23</f>
        <v>1.56E-5</v>
      </c>
      <c r="P25" s="313">
        <f>Ⅷ逆行列係数表!D23</f>
        <v>3.4100000000000002E-5</v>
      </c>
      <c r="Q25" s="313">
        <f>Ⅷ逆行列係数表!E23</f>
        <v>2.0800000000000001E-5</v>
      </c>
      <c r="R25" s="313">
        <f>Ⅷ逆行列係数表!F23</f>
        <v>1.6699999999999999E-5</v>
      </c>
      <c r="S25" s="313">
        <f>Ⅷ逆行列係数表!G23</f>
        <v>4.21E-5</v>
      </c>
      <c r="T25" s="313">
        <f>Ⅷ逆行列係数表!H23</f>
        <v>3.1399999999999998E-5</v>
      </c>
      <c r="U25" s="313">
        <f>Ⅷ逆行列係数表!I23</f>
        <v>2.2500000000000001E-5</v>
      </c>
      <c r="V25" s="313">
        <f>Ⅷ逆行列係数表!J23</f>
        <v>2.58E-5</v>
      </c>
      <c r="W25" s="313">
        <f>Ⅷ逆行列係数表!K23</f>
        <v>2.7900000000000001E-5</v>
      </c>
      <c r="X25" s="313">
        <f>Ⅷ逆行列係数表!L23</f>
        <v>2.4000000000000001E-5</v>
      </c>
      <c r="Y25" s="313">
        <f>Ⅷ逆行列係数表!M23</f>
        <v>2.12E-5</v>
      </c>
      <c r="Z25" s="313">
        <f>Ⅷ逆行列係数表!N23</f>
        <v>1.132E-4</v>
      </c>
      <c r="AA25" s="313">
        <f>Ⅷ逆行列係数表!O23</f>
        <v>1.0805999999999999E-3</v>
      </c>
      <c r="AB25" s="313">
        <f>Ⅷ逆行列係数表!P23</f>
        <v>3.7701000000000002E-3</v>
      </c>
      <c r="AC25" s="313">
        <f>Ⅷ逆行列係数表!Q23</f>
        <v>1.3139E-3</v>
      </c>
      <c r="AD25" s="313">
        <f>Ⅷ逆行列係数表!R23</f>
        <v>3.6058000000000002E-3</v>
      </c>
      <c r="AE25" s="313">
        <f>Ⅷ逆行列係数表!S23</f>
        <v>1.0057910000000001</v>
      </c>
      <c r="AF25" s="313">
        <f>Ⅷ逆行列係数表!T23</f>
        <v>1.0604E-3</v>
      </c>
      <c r="AG25" s="313">
        <f>Ⅷ逆行列係数表!U23</f>
        <v>2.2620000000000001E-3</v>
      </c>
      <c r="AH25" s="313">
        <f>Ⅷ逆行列係数表!V23</f>
        <v>2.8640000000000002E-4</v>
      </c>
      <c r="AI25" s="313">
        <f>Ⅷ逆行列係数表!W23</f>
        <v>5.9820000000000001E-4</v>
      </c>
      <c r="AJ25" s="313">
        <f>Ⅷ逆行列係数表!X23</f>
        <v>1.009E-4</v>
      </c>
      <c r="AK25" s="313">
        <f>Ⅷ逆行列係数表!Y23</f>
        <v>1.1569999999999999E-4</v>
      </c>
      <c r="AL25" s="313">
        <f>Ⅷ逆行列係数表!Z23</f>
        <v>3.5599999999999998E-5</v>
      </c>
      <c r="AM25" s="313">
        <f>Ⅷ逆行列係数表!AA23</f>
        <v>5.5600000000000003E-5</v>
      </c>
      <c r="AN25" s="313">
        <f>Ⅷ逆行列係数表!AB23</f>
        <v>4.57E-5</v>
      </c>
      <c r="AO25" s="313">
        <f>Ⅷ逆行列係数表!AC23</f>
        <v>1.7799999999999999E-5</v>
      </c>
      <c r="AP25" s="313">
        <f>Ⅷ逆行列係数表!AD23</f>
        <v>8.1699999999999994E-5</v>
      </c>
      <c r="AQ25" s="313">
        <f>Ⅷ逆行列係数表!AE23</f>
        <v>7.1199999999999996E-5</v>
      </c>
      <c r="AR25" s="313">
        <f>Ⅷ逆行列係数表!AF23</f>
        <v>1.55E-4</v>
      </c>
      <c r="AS25" s="313">
        <f>Ⅷ逆行列係数表!AG23</f>
        <v>7.8499999999999997E-5</v>
      </c>
      <c r="AT25" s="313">
        <f>Ⅷ逆行列係数表!AH23</f>
        <v>3.01E-5</v>
      </c>
      <c r="AU25" s="313">
        <f>Ⅷ逆行列係数表!AI23</f>
        <v>3.7200000000000003E-5</v>
      </c>
      <c r="AV25" s="313">
        <f>Ⅷ逆行列係数表!AJ23</f>
        <v>5.7010000000000003E-4</v>
      </c>
      <c r="AW25" s="313">
        <f>Ⅷ逆行列係数表!AK23</f>
        <v>4.1100000000000003E-5</v>
      </c>
      <c r="AX25" s="313">
        <f>Ⅷ逆行列係数表!AL23</f>
        <v>1.8700000000000001E-5</v>
      </c>
      <c r="AY25" s="313">
        <f>Ⅷ逆行列係数表!AM23</f>
        <v>1.5880000000000001E-4</v>
      </c>
      <c r="BA25" s="39">
        <f t="shared" si="1"/>
        <v>0</v>
      </c>
      <c r="BC25" s="303">
        <v>0</v>
      </c>
      <c r="BD25" s="44"/>
    </row>
    <row r="26" spans="2:56">
      <c r="B26" s="311" t="s">
        <v>17</v>
      </c>
      <c r="C26" s="312" t="s">
        <v>243</v>
      </c>
      <c r="D26" s="415">
        <f>Ⅱ入力シート!H42</f>
        <v>0</v>
      </c>
      <c r="G26" s="417">
        <f>Ⅳ一次附属!AN23</f>
        <v>0</v>
      </c>
      <c r="I26" s="304">
        <f>Ⅸ自給率!E23</f>
        <v>1.236515941551819E-2</v>
      </c>
      <c r="J26" s="44"/>
      <c r="K26" s="45">
        <f t="shared" si="0"/>
        <v>0</v>
      </c>
      <c r="M26" s="311" t="s">
        <v>17</v>
      </c>
      <c r="N26" s="312" t="s">
        <v>243</v>
      </c>
      <c r="O26" s="313">
        <f>Ⅷ逆行列係数表!C24</f>
        <v>6.7800000000000001E-7</v>
      </c>
      <c r="P26" s="313">
        <f>Ⅷ逆行列係数表!D24</f>
        <v>1.37E-6</v>
      </c>
      <c r="Q26" s="313">
        <f>Ⅷ逆行列係数表!E24</f>
        <v>1.0499999999999999E-6</v>
      </c>
      <c r="R26" s="313">
        <f>Ⅷ逆行列係数表!F24</f>
        <v>7.8400000000000003E-7</v>
      </c>
      <c r="S26" s="313">
        <f>Ⅷ逆行列係数表!G24</f>
        <v>8.3099999999999996E-7</v>
      </c>
      <c r="T26" s="313">
        <f>Ⅷ逆行列係数表!H24</f>
        <v>1.8899999999999999E-6</v>
      </c>
      <c r="U26" s="313">
        <f>Ⅷ逆行列係数表!I24</f>
        <v>9.8200000000000008E-7</v>
      </c>
      <c r="V26" s="313">
        <f>Ⅷ逆行列係数表!J24</f>
        <v>8.5600000000000004E-7</v>
      </c>
      <c r="W26" s="313">
        <f>Ⅷ逆行列係数表!K24</f>
        <v>1.0499999999999999E-6</v>
      </c>
      <c r="X26" s="313">
        <f>Ⅷ逆行列係数表!L24</f>
        <v>8.5700000000000001E-7</v>
      </c>
      <c r="Y26" s="313">
        <f>Ⅷ逆行列係数表!M24</f>
        <v>7.3799999999999996E-7</v>
      </c>
      <c r="Z26" s="313">
        <f>Ⅷ逆行列係数表!N24</f>
        <v>1.4100000000000001E-6</v>
      </c>
      <c r="AA26" s="313">
        <f>Ⅷ逆行列係数表!O24</f>
        <v>3.4100000000000002E-5</v>
      </c>
      <c r="AB26" s="313">
        <f>Ⅷ逆行列係数表!P24</f>
        <v>2.6400000000000001E-6</v>
      </c>
      <c r="AC26" s="313">
        <f>Ⅷ逆行列係数表!Q24</f>
        <v>1.04E-6</v>
      </c>
      <c r="AD26" s="313">
        <f>Ⅷ逆行列係数表!R24</f>
        <v>1.35E-6</v>
      </c>
      <c r="AE26" s="313">
        <f>Ⅷ逆行列係数表!S24</f>
        <v>1.08E-6</v>
      </c>
      <c r="AF26" s="313">
        <f>Ⅷ逆行列係数表!T24</f>
        <v>1.0008840000000001</v>
      </c>
      <c r="AG26" s="313">
        <f>Ⅷ逆行列係数表!U24</f>
        <v>1.2899999999999999E-6</v>
      </c>
      <c r="AH26" s="313">
        <f>Ⅷ逆行列係数表!V24</f>
        <v>1.8300000000000001E-6</v>
      </c>
      <c r="AI26" s="313">
        <f>Ⅷ逆行列係数表!W24</f>
        <v>1.9300000000000002E-5</v>
      </c>
      <c r="AJ26" s="313">
        <f>Ⅷ逆行列係数表!X24</f>
        <v>3.3400000000000002E-6</v>
      </c>
      <c r="AK26" s="313">
        <f>Ⅷ逆行列係数表!Y24</f>
        <v>3.19E-6</v>
      </c>
      <c r="AL26" s="313">
        <f>Ⅷ逆行列係数表!Z24</f>
        <v>1.42E-6</v>
      </c>
      <c r="AM26" s="313">
        <f>Ⅷ逆行列係数表!AA24</f>
        <v>4.78E-6</v>
      </c>
      <c r="AN26" s="313">
        <f>Ⅷ逆行列係数表!AB24</f>
        <v>3.2899999999999998E-6</v>
      </c>
      <c r="AO26" s="313">
        <f>Ⅷ逆行列係数表!AC24</f>
        <v>1.0899999999999999E-6</v>
      </c>
      <c r="AP26" s="313">
        <f>Ⅷ逆行列係数表!AD24</f>
        <v>3.3100000000000001E-6</v>
      </c>
      <c r="AQ26" s="313">
        <f>Ⅷ逆行列係数表!AE24</f>
        <v>3.9600000000000002E-6</v>
      </c>
      <c r="AR26" s="313">
        <f>Ⅷ逆行列係数表!AF24</f>
        <v>1.3900000000000001E-5</v>
      </c>
      <c r="AS26" s="313">
        <f>Ⅷ逆行列係数表!AG24</f>
        <v>2.5000000000000002E-6</v>
      </c>
      <c r="AT26" s="313">
        <f>Ⅷ逆行列係数表!AH24</f>
        <v>1.15E-6</v>
      </c>
      <c r="AU26" s="313">
        <f>Ⅷ逆行列係数表!AI24</f>
        <v>2.3E-6</v>
      </c>
      <c r="AV26" s="313">
        <f>Ⅷ逆行列係数表!AJ24</f>
        <v>1.6699999999999999E-5</v>
      </c>
      <c r="AW26" s="313">
        <f>Ⅷ逆行列係数表!AK24</f>
        <v>2.57E-6</v>
      </c>
      <c r="AX26" s="313">
        <f>Ⅷ逆行列係数表!AL24</f>
        <v>7.1200000000000002E-7</v>
      </c>
      <c r="AY26" s="313">
        <f>Ⅷ逆行列係数表!AM24</f>
        <v>4.25E-6</v>
      </c>
      <c r="BA26" s="36">
        <f t="shared" si="1"/>
        <v>0</v>
      </c>
      <c r="BC26" s="303">
        <v>0</v>
      </c>
      <c r="BD26" s="20"/>
    </row>
    <row r="27" spans="2:56">
      <c r="B27" s="311" t="s">
        <v>18</v>
      </c>
      <c r="C27" s="312" t="s">
        <v>29</v>
      </c>
      <c r="D27" s="415">
        <f>Ⅱ入力シート!H43</f>
        <v>0</v>
      </c>
      <c r="G27" s="417">
        <f>Ⅳ一次附属!AN24</f>
        <v>0</v>
      </c>
      <c r="I27" s="304">
        <f>Ⅸ自給率!E24</f>
        <v>4.7349930031244436E-2</v>
      </c>
      <c r="J27" s="44"/>
      <c r="K27" s="45">
        <f t="shared" si="0"/>
        <v>0</v>
      </c>
      <c r="M27" s="311" t="s">
        <v>18</v>
      </c>
      <c r="N27" s="312" t="s">
        <v>29</v>
      </c>
      <c r="O27" s="313">
        <f>Ⅷ逆行列係数表!C25</f>
        <v>3.6600000000000002E-5</v>
      </c>
      <c r="P27" s="313">
        <f>Ⅷ逆行列係数表!D25</f>
        <v>1.06E-4</v>
      </c>
      <c r="Q27" s="313">
        <f>Ⅷ逆行列係数表!E25</f>
        <v>6.4300000000000004E-5</v>
      </c>
      <c r="R27" s="313">
        <f>Ⅷ逆行列係数表!F25</f>
        <v>4.6600000000000001E-5</v>
      </c>
      <c r="S27" s="313">
        <f>Ⅷ逆行列係数表!G25</f>
        <v>4.9100000000000001E-5</v>
      </c>
      <c r="T27" s="313">
        <f>Ⅷ逆行列係数表!H25</f>
        <v>9.4699999999999998E-5</v>
      </c>
      <c r="U27" s="313">
        <f>Ⅷ逆行列係数表!I25</f>
        <v>6.2100000000000005E-5</v>
      </c>
      <c r="V27" s="313">
        <f>Ⅷ逆行列係数表!J25</f>
        <v>6.2700000000000006E-5</v>
      </c>
      <c r="W27" s="313">
        <f>Ⅷ逆行列係数表!K25</f>
        <v>7.2299999999999996E-5</v>
      </c>
      <c r="X27" s="313">
        <f>Ⅷ逆行列係数表!L25</f>
        <v>5.7000000000000003E-5</v>
      </c>
      <c r="Y27" s="313">
        <f>Ⅷ逆行列係数表!M25</f>
        <v>4.6600000000000001E-5</v>
      </c>
      <c r="Z27" s="313">
        <f>Ⅷ逆行列係数表!N25</f>
        <v>4.7899999999999999E-5</v>
      </c>
      <c r="AA27" s="313">
        <f>Ⅷ逆行列係数表!O25</f>
        <v>6.7100000000000005E-5</v>
      </c>
      <c r="AB27" s="313">
        <f>Ⅷ逆行列係数表!P25</f>
        <v>6.0399999999999998E-5</v>
      </c>
      <c r="AC27" s="313">
        <f>Ⅷ逆行列係数表!Q25</f>
        <v>5.0599999999999997E-5</v>
      </c>
      <c r="AD27" s="313">
        <f>Ⅷ逆行列係数表!R25</f>
        <v>5.7399999999999999E-5</v>
      </c>
      <c r="AE27" s="313">
        <f>Ⅷ逆行列係数表!S25</f>
        <v>4.8099999999999997E-5</v>
      </c>
      <c r="AF27" s="313">
        <f>Ⅷ逆行列係数表!T25</f>
        <v>6.6799999999999997E-5</v>
      </c>
      <c r="AG27" s="313">
        <f>Ⅷ逆行列係数表!U25</f>
        <v>1.0199549999999999</v>
      </c>
      <c r="AH27" s="313">
        <f>Ⅷ逆行列係数表!V25</f>
        <v>6.19E-5</v>
      </c>
      <c r="AI27" s="313">
        <f>Ⅷ逆行列係数表!W25</f>
        <v>1.2789999999999999E-4</v>
      </c>
      <c r="AJ27" s="313">
        <f>Ⅷ逆行列係数表!X25</f>
        <v>2.9179999999999999E-4</v>
      </c>
      <c r="AK27" s="313">
        <f>Ⅷ逆行列係数表!Y25</f>
        <v>2.195E-4</v>
      </c>
      <c r="AL27" s="313">
        <f>Ⅷ逆行列係数表!Z25</f>
        <v>1.024E-4</v>
      </c>
      <c r="AM27" s="313">
        <f>Ⅷ逆行列係数表!AA25</f>
        <v>1.192E-4</v>
      </c>
      <c r="AN27" s="313">
        <f>Ⅷ逆行列係数表!AB25</f>
        <v>1.4349999999999999E-4</v>
      </c>
      <c r="AO27" s="313">
        <f>Ⅷ逆行列係数表!AC25</f>
        <v>2.8600000000000001E-5</v>
      </c>
      <c r="AP27" s="313">
        <f>Ⅷ逆行列係数表!AD25</f>
        <v>3.2679999999999997E-4</v>
      </c>
      <c r="AQ27" s="313">
        <f>Ⅷ逆行列係数表!AE25</f>
        <v>1.8039999999999999E-4</v>
      </c>
      <c r="AR27" s="313">
        <f>Ⅷ逆行列係数表!AF25</f>
        <v>2.7950000000000002E-4</v>
      </c>
      <c r="AS27" s="313">
        <f>Ⅷ逆行列係数表!AG25</f>
        <v>1.0119999999999999E-4</v>
      </c>
      <c r="AT27" s="313">
        <f>Ⅷ逆行列係数表!AH25</f>
        <v>6.7999999999999999E-5</v>
      </c>
      <c r="AU27" s="313">
        <f>Ⅷ逆行列係数表!AI25</f>
        <v>1.1230000000000001E-4</v>
      </c>
      <c r="AV27" s="313">
        <f>Ⅷ逆行列係数表!AJ25</f>
        <v>1.9542000000000001E-3</v>
      </c>
      <c r="AW27" s="313">
        <f>Ⅷ逆行列係数表!AK25</f>
        <v>6.97E-5</v>
      </c>
      <c r="AX27" s="313">
        <f>Ⅷ逆行列係数表!AL25</f>
        <v>2.6800000000000001E-5</v>
      </c>
      <c r="AY27" s="313">
        <f>Ⅷ逆行列係数表!AM25</f>
        <v>1.4420000000000001E-4</v>
      </c>
      <c r="BA27" s="36">
        <f t="shared" si="1"/>
        <v>0</v>
      </c>
      <c r="BC27" s="303">
        <v>0</v>
      </c>
      <c r="BD27" s="20"/>
    </row>
    <row r="28" spans="2:56">
      <c r="B28" s="311" t="s">
        <v>19</v>
      </c>
      <c r="C28" s="312" t="s">
        <v>40</v>
      </c>
      <c r="D28" s="415">
        <f>Ⅱ入力シート!H44</f>
        <v>0</v>
      </c>
      <c r="G28" s="417">
        <f>Ⅳ一次附属!AN25</f>
        <v>0</v>
      </c>
      <c r="I28" s="304">
        <f>Ⅸ自給率!E25</f>
        <v>6.4427295377744498E-2</v>
      </c>
      <c r="J28" s="44"/>
      <c r="K28" s="45">
        <f t="shared" si="0"/>
        <v>0</v>
      </c>
      <c r="M28" s="311" t="s">
        <v>19</v>
      </c>
      <c r="N28" s="312" t="s">
        <v>40</v>
      </c>
      <c r="O28" s="313">
        <f>Ⅷ逆行列係数表!C26</f>
        <v>1.306E-4</v>
      </c>
      <c r="P28" s="313">
        <f>Ⅷ逆行列係数表!D26</f>
        <v>3.414E-4</v>
      </c>
      <c r="Q28" s="313">
        <f>Ⅷ逆行列係数表!E26</f>
        <v>6.1749999999999999E-4</v>
      </c>
      <c r="R28" s="313">
        <f>Ⅷ逆行列係数表!F26</f>
        <v>4.7580000000000002E-4</v>
      </c>
      <c r="S28" s="313">
        <f>Ⅷ逆行列係数表!G26</f>
        <v>1.0920000000000001E-3</v>
      </c>
      <c r="T28" s="313">
        <f>Ⅷ逆行列係数表!H26</f>
        <v>4.0069999999999998E-4</v>
      </c>
      <c r="U28" s="313">
        <f>Ⅷ逆行列係数表!I26</f>
        <v>1.5750000000000001E-4</v>
      </c>
      <c r="V28" s="313">
        <f>Ⅷ逆行列係数表!J26</f>
        <v>2.2580000000000001E-4</v>
      </c>
      <c r="W28" s="313">
        <f>Ⅷ逆行列係数表!K26</f>
        <v>1.2097E-3</v>
      </c>
      <c r="X28" s="313">
        <f>Ⅷ逆行列係数表!L26</f>
        <v>6.7239999999999997E-4</v>
      </c>
      <c r="Y28" s="313">
        <f>Ⅷ逆行列係数表!M26</f>
        <v>9.951999999999999E-4</v>
      </c>
      <c r="Z28" s="313">
        <f>Ⅷ逆行列係数表!N26</f>
        <v>2.6350000000000001E-4</v>
      </c>
      <c r="AA28" s="313">
        <f>Ⅷ逆行列係数表!O26</f>
        <v>1.727E-4</v>
      </c>
      <c r="AB28" s="313">
        <f>Ⅷ逆行列係数表!P26</f>
        <v>1.994E-4</v>
      </c>
      <c r="AC28" s="313">
        <f>Ⅷ逆行列係数表!Q26</f>
        <v>5.5570000000000001E-4</v>
      </c>
      <c r="AD28" s="313">
        <f>Ⅷ逆行列係数表!R26</f>
        <v>3.9409999999999998E-4</v>
      </c>
      <c r="AE28" s="313">
        <f>Ⅷ逆行列係数表!S26</f>
        <v>2.1249999999999999E-4</v>
      </c>
      <c r="AF28" s="313">
        <f>Ⅷ逆行列係数表!T26</f>
        <v>5.2229999999999996E-4</v>
      </c>
      <c r="AG28" s="313">
        <f>Ⅷ逆行列係数表!U26</f>
        <v>1.5430000000000001E-4</v>
      </c>
      <c r="AH28" s="313">
        <f>Ⅷ逆行列係数表!V26</f>
        <v>1.0050650000000001</v>
      </c>
      <c r="AI28" s="313">
        <f>Ⅷ逆行列係数表!W26</f>
        <v>3.6249999999999998E-4</v>
      </c>
      <c r="AJ28" s="313">
        <f>Ⅷ逆行列係数表!X26</f>
        <v>5.7830000000000002E-4</v>
      </c>
      <c r="AK28" s="313">
        <f>Ⅷ逆行列係数表!Y26</f>
        <v>5.241E-4</v>
      </c>
      <c r="AL28" s="313">
        <f>Ⅷ逆行列係数表!Z26</f>
        <v>4.6139999999999999E-4</v>
      </c>
      <c r="AM28" s="313">
        <f>Ⅷ逆行列係数表!AA26</f>
        <v>5.6530000000000003E-4</v>
      </c>
      <c r="AN28" s="313">
        <f>Ⅷ逆行列係数表!AB26</f>
        <v>1.2351E-3</v>
      </c>
      <c r="AO28" s="313">
        <f>Ⅷ逆行列係数表!AC26</f>
        <v>8.8900000000000006E-5</v>
      </c>
      <c r="AP28" s="313">
        <f>Ⅷ逆行列係数表!AD26</f>
        <v>3.1770000000000002E-4</v>
      </c>
      <c r="AQ28" s="313">
        <f>Ⅷ逆行列係数表!AE26</f>
        <v>1.0748999999999999E-3</v>
      </c>
      <c r="AR28" s="313">
        <f>Ⅷ逆行列係数表!AF26</f>
        <v>7.113E-4</v>
      </c>
      <c r="AS28" s="313">
        <f>Ⅷ逆行列係数表!AG26</f>
        <v>1.3313000000000001E-3</v>
      </c>
      <c r="AT28" s="313">
        <f>Ⅷ逆行列係数表!AH26</f>
        <v>4.2499999999999998E-4</v>
      </c>
      <c r="AU28" s="313">
        <f>Ⅷ逆行列係数表!AI26</f>
        <v>3.0596999999999998E-3</v>
      </c>
      <c r="AV28" s="313">
        <f>Ⅷ逆行列係数表!AJ26</f>
        <v>6.3909999999999998E-4</v>
      </c>
      <c r="AW28" s="313">
        <f>Ⅷ逆行列係数表!AK26</f>
        <v>5.4520000000000002E-4</v>
      </c>
      <c r="AX28" s="313">
        <f>Ⅷ逆行列係数表!AL26</f>
        <v>9.6091000000000006E-3</v>
      </c>
      <c r="AY28" s="313">
        <f>Ⅷ逆行列係数表!AM26</f>
        <v>3.9110000000000002E-4</v>
      </c>
      <c r="BA28" s="36">
        <f t="shared" si="1"/>
        <v>0</v>
      </c>
      <c r="BC28" s="303">
        <v>0</v>
      </c>
      <c r="BD28" s="20"/>
    </row>
    <row r="29" spans="2:56">
      <c r="B29" s="311" t="s">
        <v>131</v>
      </c>
      <c r="C29" s="312" t="s">
        <v>30</v>
      </c>
      <c r="D29" s="415">
        <f>Ⅱ入力シート!H45</f>
        <v>0</v>
      </c>
      <c r="G29" s="417">
        <f>Ⅳ一次附属!AN26</f>
        <v>0</v>
      </c>
      <c r="I29" s="304">
        <f>Ⅸ自給率!E26</f>
        <v>1</v>
      </c>
      <c r="J29" s="44"/>
      <c r="K29" s="45">
        <f t="shared" si="0"/>
        <v>0</v>
      </c>
      <c r="M29" s="311" t="s">
        <v>131</v>
      </c>
      <c r="N29" s="312" t="s">
        <v>30</v>
      </c>
      <c r="O29" s="313">
        <f>Ⅷ逆行列係数表!C27</f>
        <v>5.7045000000000004E-3</v>
      </c>
      <c r="P29" s="313">
        <f>Ⅷ逆行列係数表!D27</f>
        <v>9.9518999999999996E-3</v>
      </c>
      <c r="Q29" s="313">
        <f>Ⅷ逆行列係数表!E27</f>
        <v>1.9846999999999998E-3</v>
      </c>
      <c r="R29" s="313">
        <f>Ⅷ逆行列係数表!F27</f>
        <v>4.4425000000000003E-3</v>
      </c>
      <c r="S29" s="313">
        <f>Ⅷ逆行列係数表!G27</f>
        <v>5.3318999999999997E-3</v>
      </c>
      <c r="T29" s="313">
        <f>Ⅷ逆行列係数表!H27</f>
        <v>5.2104999999999999E-3</v>
      </c>
      <c r="U29" s="313">
        <f>Ⅷ逆行列係数表!I27</f>
        <v>7.5211000000000002E-3</v>
      </c>
      <c r="V29" s="313">
        <f>Ⅷ逆行列係数表!J27</f>
        <v>6.6195000000000004E-3</v>
      </c>
      <c r="W29" s="313">
        <f>Ⅷ逆行列係数表!K27</f>
        <v>9.2677000000000002E-3</v>
      </c>
      <c r="X29" s="313">
        <f>Ⅷ逆行列係数表!L27</f>
        <v>9.5505999999999994E-3</v>
      </c>
      <c r="Y29" s="313">
        <f>Ⅷ逆行列係数表!M27</f>
        <v>6.6220000000000003E-3</v>
      </c>
      <c r="Z29" s="313">
        <f>Ⅷ逆行列係数表!N27</f>
        <v>7.6978000000000003E-3</v>
      </c>
      <c r="AA29" s="313">
        <f>Ⅷ逆行列係数表!O27</f>
        <v>3.6973000000000002E-3</v>
      </c>
      <c r="AB29" s="313">
        <f>Ⅷ逆行列係数表!P27</f>
        <v>2.859E-3</v>
      </c>
      <c r="AC29" s="313">
        <f>Ⅷ逆行列係数表!Q27</f>
        <v>2.8628999999999998E-3</v>
      </c>
      <c r="AD29" s="313">
        <f>Ⅷ逆行列係数表!R27</f>
        <v>6.5922000000000003E-3</v>
      </c>
      <c r="AE29" s="313">
        <f>Ⅷ逆行列係数表!S27</f>
        <v>3.0433999999999999E-3</v>
      </c>
      <c r="AF29" s="313">
        <f>Ⅷ逆行列係数表!T27</f>
        <v>3.2035000000000002E-3</v>
      </c>
      <c r="AG29" s="313">
        <f>Ⅷ逆行列係数表!U27</f>
        <v>1.5724999999999999E-3</v>
      </c>
      <c r="AH29" s="313">
        <f>Ⅷ逆行列係数表!V27</f>
        <v>3.4428000000000002E-3</v>
      </c>
      <c r="AI29" s="313">
        <f>Ⅷ逆行列係数表!W27</f>
        <v>1.002181</v>
      </c>
      <c r="AJ29" s="313">
        <f>Ⅷ逆行列係数表!X27</f>
        <v>2.5846399999999999E-2</v>
      </c>
      <c r="AK29" s="313">
        <f>Ⅷ逆行列係数表!Y27</f>
        <v>5.2106399999999997E-2</v>
      </c>
      <c r="AL29" s="313">
        <f>Ⅷ逆行列係数表!Z27</f>
        <v>7.1475999999999996E-3</v>
      </c>
      <c r="AM29" s="313">
        <f>Ⅷ逆行列係数表!AA27</f>
        <v>6.7118999999999998E-3</v>
      </c>
      <c r="AN29" s="313">
        <f>Ⅷ逆行列係数表!AB27</f>
        <v>5.2513000000000004E-3</v>
      </c>
      <c r="AO29" s="313">
        <f>Ⅷ逆行列係数表!AC27</f>
        <v>1.55993E-2</v>
      </c>
      <c r="AP29" s="313">
        <f>Ⅷ逆行列係数表!AD27</f>
        <v>1.5873999999999999E-2</v>
      </c>
      <c r="AQ29" s="313">
        <f>Ⅷ逆行列係数表!AE27</f>
        <v>9.3085000000000008E-3</v>
      </c>
      <c r="AR29" s="313">
        <f>Ⅷ逆行列係数表!AF27</f>
        <v>1.6572199999999999E-2</v>
      </c>
      <c r="AS29" s="313">
        <f>Ⅷ逆行列係数表!AG27</f>
        <v>8.5036E-3</v>
      </c>
      <c r="AT29" s="313">
        <f>Ⅷ逆行列係数表!AH27</f>
        <v>5.0581000000000003E-3</v>
      </c>
      <c r="AU29" s="313">
        <f>Ⅷ逆行列係数表!AI27</f>
        <v>4.8986000000000003E-3</v>
      </c>
      <c r="AV29" s="313">
        <f>Ⅷ逆行列係数表!AJ27</f>
        <v>2.7515E-3</v>
      </c>
      <c r="AW29" s="313">
        <f>Ⅷ逆行列係数表!AK27</f>
        <v>5.8284000000000001E-3</v>
      </c>
      <c r="AX29" s="313">
        <f>Ⅷ逆行列係数表!AL27</f>
        <v>1.5037E-3</v>
      </c>
      <c r="AY29" s="313">
        <f>Ⅷ逆行列係数表!AM27</f>
        <v>6.1583999999999996E-3</v>
      </c>
      <c r="BA29" s="36">
        <f t="shared" si="1"/>
        <v>0</v>
      </c>
      <c r="BC29" s="303">
        <v>0</v>
      </c>
      <c r="BD29" s="20"/>
    </row>
    <row r="30" spans="2:56">
      <c r="B30" s="311" t="s">
        <v>133</v>
      </c>
      <c r="C30" s="312" t="s">
        <v>41</v>
      </c>
      <c r="D30" s="415">
        <f>Ⅱ入力シート!H46</f>
        <v>0</v>
      </c>
      <c r="G30" s="417">
        <f>Ⅳ一次附属!AN27</f>
        <v>0</v>
      </c>
      <c r="I30" s="304">
        <f>Ⅸ自給率!E27</f>
        <v>0.63752530449045519</v>
      </c>
      <c r="J30" s="44"/>
      <c r="K30" s="45">
        <f t="shared" si="0"/>
        <v>0</v>
      </c>
      <c r="M30" s="311" t="s">
        <v>133</v>
      </c>
      <c r="N30" s="312" t="s">
        <v>41</v>
      </c>
      <c r="O30" s="313">
        <f>Ⅷ逆行列係数表!C28</f>
        <v>5.6368E-3</v>
      </c>
      <c r="P30" s="313">
        <f>Ⅷ逆行列係数表!D28</f>
        <v>1.10866E-2</v>
      </c>
      <c r="Q30" s="313">
        <f>Ⅷ逆行列係数表!E28</f>
        <v>9.5496000000000001E-3</v>
      </c>
      <c r="R30" s="313">
        <f>Ⅷ逆行列係数表!F28</f>
        <v>2.4789200000000001E-2</v>
      </c>
      <c r="S30" s="313">
        <f>Ⅷ逆行列係数表!G28</f>
        <v>1.2715000000000001E-2</v>
      </c>
      <c r="T30" s="313">
        <f>Ⅷ逆行列係数表!H28</f>
        <v>1.74465E-2</v>
      </c>
      <c r="U30" s="313">
        <f>Ⅷ逆行列係数表!I28</f>
        <v>1.6466000000000001E-2</v>
      </c>
      <c r="V30" s="313">
        <f>Ⅷ逆行列係数表!J28</f>
        <v>2.19904E-2</v>
      </c>
      <c r="W30" s="313">
        <f>Ⅷ逆行列係数表!K28</f>
        <v>2.9809599999999999E-2</v>
      </c>
      <c r="X30" s="313">
        <f>Ⅷ逆行列係数表!L28</f>
        <v>5.8428099999999997E-2</v>
      </c>
      <c r="Y30" s="313">
        <f>Ⅷ逆行列係数表!M28</f>
        <v>2.8629000000000002E-2</v>
      </c>
      <c r="Z30" s="313">
        <f>Ⅷ逆行列係数表!N28</f>
        <v>1.4942799999999999E-2</v>
      </c>
      <c r="AA30" s="313">
        <f>Ⅷ逆行列係数表!O28</f>
        <v>9.8668000000000002E-3</v>
      </c>
      <c r="AB30" s="313">
        <f>Ⅷ逆行列係数表!P28</f>
        <v>8.1577000000000004E-3</v>
      </c>
      <c r="AC30" s="313">
        <f>Ⅷ逆行列係数表!Q28</f>
        <v>8.3733000000000002E-3</v>
      </c>
      <c r="AD30" s="313">
        <f>Ⅷ逆行列係数表!R28</f>
        <v>1.55748E-2</v>
      </c>
      <c r="AE30" s="313">
        <f>Ⅷ逆行列係数表!S28</f>
        <v>4.6493999999999997E-3</v>
      </c>
      <c r="AF30" s="313">
        <f>Ⅷ逆行列係数表!T28</f>
        <v>4.3557999999999999E-3</v>
      </c>
      <c r="AG30" s="313">
        <f>Ⅷ逆行列係数表!U28</f>
        <v>8.4854000000000006E-3</v>
      </c>
      <c r="AH30" s="313">
        <f>Ⅷ逆行列係数表!V28</f>
        <v>1.0269E-2</v>
      </c>
      <c r="AI30" s="313">
        <f>Ⅷ逆行列係数表!W28</f>
        <v>3.1580000000000002E-3</v>
      </c>
      <c r="AJ30" s="313">
        <f>Ⅷ逆行列係数表!X28</f>
        <v>1.0976680000000001</v>
      </c>
      <c r="AK30" s="313">
        <f>Ⅷ逆行列係数表!Y28</f>
        <v>3.69231E-2</v>
      </c>
      <c r="AL30" s="313">
        <f>Ⅷ逆行列係数表!Z28</f>
        <v>4.6695E-2</v>
      </c>
      <c r="AM30" s="313">
        <f>Ⅷ逆行列係数表!AA28</f>
        <v>1.64663E-2</v>
      </c>
      <c r="AN30" s="313">
        <f>Ⅷ逆行列係数表!AB28</f>
        <v>3.9091999999999998E-3</v>
      </c>
      <c r="AO30" s="313">
        <f>Ⅷ逆行列係数表!AC28</f>
        <v>1.859E-3</v>
      </c>
      <c r="AP30" s="313">
        <f>Ⅷ逆行列係数表!AD28</f>
        <v>6.6604000000000003E-3</v>
      </c>
      <c r="AQ30" s="313">
        <f>Ⅷ逆行列係数表!AE28</f>
        <v>6.5015000000000003E-3</v>
      </c>
      <c r="AR30" s="313">
        <f>Ⅷ逆行列係数表!AF28</f>
        <v>8.4375000000000006E-3</v>
      </c>
      <c r="AS30" s="313">
        <f>Ⅷ逆行列係数表!AG28</f>
        <v>1.22132E-2</v>
      </c>
      <c r="AT30" s="313">
        <f>Ⅷ逆行列係数表!AH28</f>
        <v>8.7230999999999993E-3</v>
      </c>
      <c r="AU30" s="313">
        <f>Ⅷ逆行列係数表!AI28</f>
        <v>3.5906000000000002E-3</v>
      </c>
      <c r="AV30" s="313">
        <f>Ⅷ逆行列係数表!AJ28</f>
        <v>3.9658999999999996E-3</v>
      </c>
      <c r="AW30" s="313">
        <f>Ⅷ逆行列係数表!AK28</f>
        <v>2.4872600000000002E-2</v>
      </c>
      <c r="AX30" s="313">
        <f>Ⅷ逆行列係数表!AL28</f>
        <v>2.7196999999999998E-3</v>
      </c>
      <c r="AY30" s="313">
        <f>Ⅷ逆行列係数表!AM28</f>
        <v>6.7663999999999997E-3</v>
      </c>
      <c r="BA30" s="36">
        <f t="shared" si="1"/>
        <v>0</v>
      </c>
      <c r="BC30" s="303">
        <v>0</v>
      </c>
      <c r="BD30" s="20"/>
    </row>
    <row r="31" spans="2:56">
      <c r="B31" s="311" t="s">
        <v>151</v>
      </c>
      <c r="C31" s="312" t="s">
        <v>169</v>
      </c>
      <c r="D31" s="415">
        <f>Ⅱ入力シート!H47</f>
        <v>0</v>
      </c>
      <c r="G31" s="417">
        <f>Ⅳ一次附属!AN28</f>
        <v>0</v>
      </c>
      <c r="I31" s="304">
        <f>Ⅸ自給率!E28</f>
        <v>0.9997578104860585</v>
      </c>
      <c r="J31" s="44"/>
      <c r="K31" s="45">
        <f t="shared" si="0"/>
        <v>0</v>
      </c>
      <c r="M31" s="311" t="s">
        <v>151</v>
      </c>
      <c r="N31" s="312" t="s">
        <v>169</v>
      </c>
      <c r="O31" s="313">
        <f>Ⅷ逆行列係数表!C29</f>
        <v>6.2920000000000001E-4</v>
      </c>
      <c r="P31" s="313">
        <f>Ⅷ逆行列係数表!D29</f>
        <v>2.4117000000000001E-3</v>
      </c>
      <c r="Q31" s="313">
        <f>Ⅷ逆行列係数表!E29</f>
        <v>1.7227E-3</v>
      </c>
      <c r="R31" s="313">
        <f>Ⅷ逆行列係数表!F29</f>
        <v>7.316E-4</v>
      </c>
      <c r="S31" s="313">
        <f>Ⅷ逆行列係数表!G29</f>
        <v>7.2530000000000001E-4</v>
      </c>
      <c r="T31" s="313">
        <f>Ⅷ逆行列係数表!H29</f>
        <v>1.6856E-3</v>
      </c>
      <c r="U31" s="313">
        <f>Ⅷ逆行列係数表!I29</f>
        <v>7.9980000000000003E-4</v>
      </c>
      <c r="V31" s="313">
        <f>Ⅷ逆行列係数表!J29</f>
        <v>6.7980000000000004E-4</v>
      </c>
      <c r="W31" s="313">
        <f>Ⅷ逆行列係数表!K29</f>
        <v>8.7370000000000004E-4</v>
      </c>
      <c r="X31" s="313">
        <f>Ⅷ逆行列係数表!L29</f>
        <v>5.6930000000000001E-4</v>
      </c>
      <c r="Y31" s="313">
        <f>Ⅷ逆行列係数表!M29</f>
        <v>6.4119999999999997E-4</v>
      </c>
      <c r="Z31" s="313">
        <f>Ⅷ逆行列係数表!N29</f>
        <v>6.0150000000000004E-4</v>
      </c>
      <c r="AA31" s="313">
        <f>Ⅷ逆行列係数表!O29</f>
        <v>5.7580000000000001E-4</v>
      </c>
      <c r="AB31" s="313">
        <f>Ⅷ逆行列係数表!P29</f>
        <v>4.3760000000000001E-4</v>
      </c>
      <c r="AC31" s="313">
        <f>Ⅷ逆行列係数表!Q29</f>
        <v>4.9770000000000001E-4</v>
      </c>
      <c r="AD31" s="313">
        <f>Ⅷ逆行列係数表!R29</f>
        <v>6.9410000000000001E-4</v>
      </c>
      <c r="AE31" s="313">
        <f>Ⅷ逆行列係数表!S29</f>
        <v>3.7750000000000001E-4</v>
      </c>
      <c r="AF31" s="313">
        <f>Ⅷ逆行列係数表!T29</f>
        <v>5.1270000000000005E-4</v>
      </c>
      <c r="AG31" s="313">
        <f>Ⅷ逆行列係数表!U29</f>
        <v>3.2279999999999999E-4</v>
      </c>
      <c r="AH31" s="313">
        <f>Ⅷ逆行列係数表!V29</f>
        <v>9.1799999999999998E-4</v>
      </c>
      <c r="AI31" s="313">
        <f>Ⅷ逆行列係数表!W29</f>
        <v>8.8650000000000003E-4</v>
      </c>
      <c r="AJ31" s="313">
        <f>Ⅷ逆行列係数表!X29</f>
        <v>1.3370000000000001E-3</v>
      </c>
      <c r="AK31" s="313">
        <f>Ⅷ逆行列係数表!Y29</f>
        <v>1.0483549999999999</v>
      </c>
      <c r="AL31" s="313">
        <f>Ⅷ逆行列係数表!Z29</f>
        <v>8.1978999999999993E-3</v>
      </c>
      <c r="AM31" s="313">
        <f>Ⅷ逆行列係数表!AA29</f>
        <v>2.9077E-3</v>
      </c>
      <c r="AN31" s="313">
        <f>Ⅷ逆行列係数表!AB29</f>
        <v>1.3795999999999999E-3</v>
      </c>
      <c r="AO31" s="313">
        <f>Ⅷ逆行列係数表!AC29</f>
        <v>2.766E-4</v>
      </c>
      <c r="AP31" s="313">
        <f>Ⅷ逆行列係数表!AD29</f>
        <v>5.0451000000000003E-3</v>
      </c>
      <c r="AQ31" s="313">
        <f>Ⅷ逆行列係数表!AE29</f>
        <v>3.1646999999999999E-3</v>
      </c>
      <c r="AR31" s="313">
        <f>Ⅷ逆行列係数表!AF29</f>
        <v>3.5046000000000001E-3</v>
      </c>
      <c r="AS31" s="313">
        <f>Ⅷ逆行列係数表!AG29</f>
        <v>6.8744000000000001E-3</v>
      </c>
      <c r="AT31" s="313">
        <f>Ⅷ逆行列係数表!AH29</f>
        <v>4.0099999999999997E-3</v>
      </c>
      <c r="AU31" s="313">
        <f>Ⅷ逆行列係数表!AI29</f>
        <v>2.1351E-3</v>
      </c>
      <c r="AV31" s="313">
        <f>Ⅷ逆行列係数表!AJ29</f>
        <v>7.67E-4</v>
      </c>
      <c r="AW31" s="313">
        <f>Ⅷ逆行列係数表!AK29</f>
        <v>7.7245999999999999E-3</v>
      </c>
      <c r="AX31" s="313">
        <f>Ⅷ逆行列係数表!AL29</f>
        <v>5.3479999999999999E-4</v>
      </c>
      <c r="AY31" s="313">
        <f>Ⅷ逆行列係数表!AM29</f>
        <v>2.5904999999999999E-3</v>
      </c>
      <c r="BA31" s="36">
        <f t="shared" si="1"/>
        <v>0</v>
      </c>
      <c r="BC31" s="303">
        <v>0</v>
      </c>
      <c r="BD31" s="20"/>
    </row>
    <row r="32" spans="2:56">
      <c r="B32" s="311" t="s">
        <v>152</v>
      </c>
      <c r="C32" s="312" t="s">
        <v>170</v>
      </c>
      <c r="D32" s="415">
        <f>Ⅱ入力シート!H48</f>
        <v>0</v>
      </c>
      <c r="G32" s="417">
        <f>Ⅳ一次附属!AN29</f>
        <v>0</v>
      </c>
      <c r="I32" s="304">
        <f>Ⅸ自給率!E29</f>
        <v>0.8495121052738599</v>
      </c>
      <c r="J32" s="44"/>
      <c r="K32" s="45">
        <f t="shared" si="0"/>
        <v>0</v>
      </c>
      <c r="M32" s="311" t="s">
        <v>152</v>
      </c>
      <c r="N32" s="312" t="s">
        <v>170</v>
      </c>
      <c r="O32" s="313">
        <f>Ⅷ逆行列係数表!C30</f>
        <v>8.3250000000000002E-4</v>
      </c>
      <c r="P32" s="313">
        <f>Ⅷ逆行列係数表!D30</f>
        <v>2.5068999999999998E-3</v>
      </c>
      <c r="Q32" s="313">
        <f>Ⅷ逆行列係数表!E30</f>
        <v>1.3894000000000001E-3</v>
      </c>
      <c r="R32" s="313">
        <f>Ⅷ逆行列係数表!F30</f>
        <v>1.3733E-3</v>
      </c>
      <c r="S32" s="313">
        <f>Ⅷ逆行列係数表!G30</f>
        <v>1.2455000000000001E-3</v>
      </c>
      <c r="T32" s="313">
        <f>Ⅷ逆行列係数表!H30</f>
        <v>3.4064999999999998E-3</v>
      </c>
      <c r="U32" s="313">
        <f>Ⅷ逆行列係数表!I30</f>
        <v>1.0685E-3</v>
      </c>
      <c r="V32" s="313">
        <f>Ⅷ逆行列係数表!J30</f>
        <v>1.2324E-3</v>
      </c>
      <c r="W32" s="313">
        <f>Ⅷ逆行列係数表!K30</f>
        <v>2.8663999999999999E-3</v>
      </c>
      <c r="X32" s="313">
        <f>Ⅷ逆行列係数表!L30</f>
        <v>2.8324999999999999E-3</v>
      </c>
      <c r="Y32" s="313">
        <f>Ⅷ逆行列係数表!M30</f>
        <v>1.859E-3</v>
      </c>
      <c r="Z32" s="313">
        <f>Ⅷ逆行列係数表!N30</f>
        <v>9.477E-4</v>
      </c>
      <c r="AA32" s="313">
        <f>Ⅷ逆行列係数表!O30</f>
        <v>8.9860000000000005E-4</v>
      </c>
      <c r="AB32" s="313">
        <f>Ⅷ逆行列係数表!P30</f>
        <v>6.2480000000000001E-4</v>
      </c>
      <c r="AC32" s="313">
        <f>Ⅷ逆行列係数表!Q30</f>
        <v>6.8070000000000001E-4</v>
      </c>
      <c r="AD32" s="313">
        <f>Ⅷ逆行列係数表!R30</f>
        <v>1.2634E-3</v>
      </c>
      <c r="AE32" s="313">
        <f>Ⅷ逆行列係数表!S30</f>
        <v>5.1079999999999995E-4</v>
      </c>
      <c r="AF32" s="313">
        <f>Ⅷ逆行列係数表!T30</f>
        <v>6.2830000000000004E-4</v>
      </c>
      <c r="AG32" s="313">
        <f>Ⅷ逆行列係数表!U30</f>
        <v>6.669E-4</v>
      </c>
      <c r="AH32" s="313">
        <f>Ⅷ逆行列係数表!V30</f>
        <v>9.771999999999999E-4</v>
      </c>
      <c r="AI32" s="313">
        <f>Ⅷ逆行列係数表!W30</f>
        <v>2.8592999999999999E-3</v>
      </c>
      <c r="AJ32" s="313">
        <f>Ⅷ逆行列係数表!X30</f>
        <v>4.4139200000000003E-2</v>
      </c>
      <c r="AK32" s="313">
        <f>Ⅷ逆行列係数表!Y30</f>
        <v>4.1254999999999998E-3</v>
      </c>
      <c r="AL32" s="313">
        <f>Ⅷ逆行列係数表!Z30</f>
        <v>1.0025980000000001</v>
      </c>
      <c r="AM32" s="313">
        <f>Ⅷ逆行列係数表!AA30</f>
        <v>2.2878E-3</v>
      </c>
      <c r="AN32" s="313">
        <f>Ⅷ逆行列係数表!AB30</f>
        <v>3.2176000000000001E-3</v>
      </c>
      <c r="AO32" s="313">
        <f>Ⅷ逆行列係数表!AC30</f>
        <v>3.2979999999999999E-4</v>
      </c>
      <c r="AP32" s="313">
        <f>Ⅷ逆行列係数表!AD30</f>
        <v>4.1675000000000002E-3</v>
      </c>
      <c r="AQ32" s="313">
        <f>Ⅷ逆行列係数表!AE30</f>
        <v>6.7457000000000003E-3</v>
      </c>
      <c r="AR32" s="313">
        <f>Ⅷ逆行列係数表!AF30</f>
        <v>2.6541800000000001E-2</v>
      </c>
      <c r="AS32" s="313">
        <f>Ⅷ逆行列係数表!AG30</f>
        <v>4.9356000000000001E-3</v>
      </c>
      <c r="AT32" s="313">
        <f>Ⅷ逆行列係数表!AH30</f>
        <v>3.8549000000000001E-3</v>
      </c>
      <c r="AU32" s="313">
        <f>Ⅷ逆行列係数表!AI30</f>
        <v>7.6429999999999998E-4</v>
      </c>
      <c r="AV32" s="313">
        <f>Ⅷ逆行列係数表!AJ30</f>
        <v>8.25E-4</v>
      </c>
      <c r="AW32" s="313">
        <f>Ⅷ逆行列係数表!AK30</f>
        <v>2.0691000000000001E-2</v>
      </c>
      <c r="AX32" s="313">
        <f>Ⅷ逆行列係数表!AL30</f>
        <v>4.6220000000000001E-4</v>
      </c>
      <c r="AY32" s="313">
        <f>Ⅷ逆行列係数表!AM30</f>
        <v>1.9536299999999999E-2</v>
      </c>
      <c r="BA32" s="36">
        <f t="shared" si="1"/>
        <v>0</v>
      </c>
      <c r="BC32" s="303">
        <v>0</v>
      </c>
      <c r="BD32" s="20"/>
    </row>
    <row r="33" spans="2:56">
      <c r="B33" s="311" t="s">
        <v>153</v>
      </c>
      <c r="C33" s="312" t="s">
        <v>31</v>
      </c>
      <c r="D33" s="415">
        <f>Ⅱ入力シート!H49</f>
        <v>0</v>
      </c>
      <c r="G33" s="417">
        <f>Ⅳ一次附属!AN30</f>
        <v>0</v>
      </c>
      <c r="I33" s="304">
        <f>Ⅸ自給率!E30</f>
        <v>0.514551244306936</v>
      </c>
      <c r="J33" s="44"/>
      <c r="K33" s="45">
        <f t="shared" si="0"/>
        <v>0</v>
      </c>
      <c r="M33" s="311" t="s">
        <v>153</v>
      </c>
      <c r="N33" s="312" t="s">
        <v>31</v>
      </c>
      <c r="O33" s="313">
        <f>Ⅷ逆行列係数表!C31</f>
        <v>3.5237299999999999E-2</v>
      </c>
      <c r="P33" s="313">
        <f>Ⅷ逆行列係数表!D31</f>
        <v>1.41742E-2</v>
      </c>
      <c r="Q33" s="313">
        <f>Ⅷ逆行列係数表!E31</f>
        <v>4.2297399999999999E-2</v>
      </c>
      <c r="R33" s="313">
        <f>Ⅷ逆行列係数表!F31</f>
        <v>3.4879E-2</v>
      </c>
      <c r="S33" s="313">
        <f>Ⅷ逆行列係数表!G31</f>
        <v>4.19403E-2</v>
      </c>
      <c r="T33" s="313">
        <f>Ⅷ逆行列係数表!H31</f>
        <v>2.72646E-2</v>
      </c>
      <c r="U33" s="313">
        <f>Ⅷ逆行列係数表!I31</f>
        <v>3.0887600000000001E-2</v>
      </c>
      <c r="V33" s="313">
        <f>Ⅷ逆行列係数表!J31</f>
        <v>3.2892299999999999E-2</v>
      </c>
      <c r="W33" s="313">
        <f>Ⅷ逆行列係数表!K31</f>
        <v>2.33136E-2</v>
      </c>
      <c r="X33" s="313">
        <f>Ⅷ逆行列係数表!L31</f>
        <v>2.9375499999999999E-2</v>
      </c>
      <c r="Y33" s="313">
        <f>Ⅷ逆行列係数表!M31</f>
        <v>2.7916199999999999E-2</v>
      </c>
      <c r="Z33" s="313">
        <f>Ⅷ逆行列係数表!N31</f>
        <v>2.4543599999999999E-2</v>
      </c>
      <c r="AA33" s="313">
        <f>Ⅷ逆行列係数表!O31</f>
        <v>2.33686E-2</v>
      </c>
      <c r="AB33" s="313">
        <f>Ⅷ逆行列係数表!P31</f>
        <v>2.3601899999999999E-2</v>
      </c>
      <c r="AC33" s="313">
        <f>Ⅷ逆行列係数表!Q31</f>
        <v>2.7318700000000001E-2</v>
      </c>
      <c r="AD33" s="313">
        <f>Ⅷ逆行列係数表!R31</f>
        <v>2.13426E-2</v>
      </c>
      <c r="AE33" s="313">
        <f>Ⅷ逆行列係数表!S31</f>
        <v>2.0491700000000002E-2</v>
      </c>
      <c r="AF33" s="313">
        <f>Ⅷ逆行列係数表!T31</f>
        <v>2.1841599999999999E-2</v>
      </c>
      <c r="AG33" s="313">
        <f>Ⅷ逆行列係数表!U31</f>
        <v>2.7137600000000001E-2</v>
      </c>
      <c r="AH33" s="313">
        <f>Ⅷ逆行列係数表!V31</f>
        <v>5.5551499999999997E-2</v>
      </c>
      <c r="AI33" s="313">
        <f>Ⅷ逆行列係数表!W31</f>
        <v>2.9421599999999999E-2</v>
      </c>
      <c r="AJ33" s="313">
        <f>Ⅷ逆行列係数表!X31</f>
        <v>7.6154999999999999E-3</v>
      </c>
      <c r="AK33" s="313">
        <f>Ⅷ逆行列係数表!Y31</f>
        <v>1.6556999999999999E-2</v>
      </c>
      <c r="AL33" s="313">
        <f>Ⅷ逆行列係数表!Z31</f>
        <v>1.14059E-2</v>
      </c>
      <c r="AM33" s="313">
        <f>Ⅷ逆行列係数表!AA31</f>
        <v>1.0083420000000001</v>
      </c>
      <c r="AN33" s="313">
        <f>Ⅷ逆行列係数表!AB31</f>
        <v>6.1291999999999996E-3</v>
      </c>
      <c r="AO33" s="313">
        <f>Ⅷ逆行列係数表!AC31</f>
        <v>1.5541000000000001E-3</v>
      </c>
      <c r="AP33" s="313">
        <f>Ⅷ逆行列係数表!AD31</f>
        <v>2.4694000000000001E-2</v>
      </c>
      <c r="AQ33" s="313">
        <f>Ⅷ逆行列係数表!AE31</f>
        <v>7.2709999999999997E-3</v>
      </c>
      <c r="AR33" s="313">
        <f>Ⅷ逆行列係数表!AF31</f>
        <v>8.0470000000000003E-3</v>
      </c>
      <c r="AS33" s="313">
        <f>Ⅷ逆行列係数表!AG31</f>
        <v>1.29888E-2</v>
      </c>
      <c r="AT33" s="313">
        <f>Ⅷ逆行列係数表!AH31</f>
        <v>2.96387E-2</v>
      </c>
      <c r="AU33" s="313">
        <f>Ⅷ逆行列係数表!AI31</f>
        <v>2.4468400000000001E-2</v>
      </c>
      <c r="AV33" s="313">
        <f>Ⅷ逆行列係数表!AJ31</f>
        <v>1.2874200000000001E-2</v>
      </c>
      <c r="AW33" s="313">
        <f>Ⅷ逆行列係数表!AK31</f>
        <v>4.2278400000000001E-2</v>
      </c>
      <c r="AX33" s="313">
        <f>Ⅷ逆行列係数表!AL31</f>
        <v>0.1201451</v>
      </c>
      <c r="AY33" s="313">
        <f>Ⅷ逆行列係数表!AM31</f>
        <v>9.9778999999999996E-3</v>
      </c>
      <c r="BA33" s="36">
        <f t="shared" si="1"/>
        <v>0</v>
      </c>
      <c r="BC33" s="303">
        <v>0</v>
      </c>
      <c r="BD33" s="20"/>
    </row>
    <row r="34" spans="2:56">
      <c r="B34" s="311" t="s">
        <v>154</v>
      </c>
      <c r="C34" s="312" t="s">
        <v>32</v>
      </c>
      <c r="D34" s="415">
        <f>Ⅱ入力シート!H50</f>
        <v>0</v>
      </c>
      <c r="G34" s="417">
        <f>Ⅳ一次附属!AN31</f>
        <v>0</v>
      </c>
      <c r="I34" s="304">
        <f>Ⅸ自給率!E31</f>
        <v>0.74582608344331236</v>
      </c>
      <c r="J34" s="44"/>
      <c r="K34" s="45">
        <f t="shared" si="0"/>
        <v>0</v>
      </c>
      <c r="M34" s="311" t="s">
        <v>154</v>
      </c>
      <c r="N34" s="312" t="s">
        <v>32</v>
      </c>
      <c r="O34" s="313">
        <f>Ⅷ逆行列係数表!C32</f>
        <v>5.6045000000000001E-3</v>
      </c>
      <c r="P34" s="313">
        <f>Ⅷ逆行列係数表!D32</f>
        <v>2.7603200000000001E-2</v>
      </c>
      <c r="Q34" s="313">
        <f>Ⅷ逆行列係数表!E32</f>
        <v>7.7146999999999997E-3</v>
      </c>
      <c r="R34" s="313">
        <f>Ⅷ逆行列係数表!F32</f>
        <v>1.55423E-2</v>
      </c>
      <c r="S34" s="313">
        <f>Ⅷ逆行列係数表!G32</f>
        <v>1.06023E-2</v>
      </c>
      <c r="T34" s="313">
        <f>Ⅷ逆行列係数表!H32</f>
        <v>7.1212999999999997E-3</v>
      </c>
      <c r="U34" s="313">
        <f>Ⅷ逆行列係数表!I32</f>
        <v>4.1213999999999999E-3</v>
      </c>
      <c r="V34" s="313">
        <f>Ⅷ逆行列係数表!J32</f>
        <v>4.9635E-3</v>
      </c>
      <c r="W34" s="313">
        <f>Ⅷ逆行列係数表!K32</f>
        <v>1.09607E-2</v>
      </c>
      <c r="X34" s="313">
        <f>Ⅷ逆行列係数表!L32</f>
        <v>8.3297000000000006E-3</v>
      </c>
      <c r="Y34" s="313">
        <f>Ⅷ逆行列係数表!M32</f>
        <v>7.6994999999999997E-3</v>
      </c>
      <c r="Z34" s="313">
        <f>Ⅷ逆行列係数表!N32</f>
        <v>1.07884E-2</v>
      </c>
      <c r="AA34" s="313">
        <f>Ⅷ逆行列係数表!O32</f>
        <v>7.0419000000000002E-3</v>
      </c>
      <c r="AB34" s="313">
        <f>Ⅷ逆行列係数表!P32</f>
        <v>6.8189000000000001E-3</v>
      </c>
      <c r="AC34" s="313">
        <f>Ⅷ逆行列係数表!Q32</f>
        <v>1.0681299999999999E-2</v>
      </c>
      <c r="AD34" s="313">
        <f>Ⅷ逆行列係数表!R32</f>
        <v>5.1726000000000003E-3</v>
      </c>
      <c r="AE34" s="313">
        <f>Ⅷ逆行列係数表!S32</f>
        <v>6.6563999999999998E-3</v>
      </c>
      <c r="AF34" s="313">
        <f>Ⅷ逆行列係数表!T32</f>
        <v>8.6739999999999994E-3</v>
      </c>
      <c r="AG34" s="313">
        <f>Ⅷ逆行列係数表!U32</f>
        <v>3.6183999999999999E-3</v>
      </c>
      <c r="AH34" s="313">
        <f>Ⅷ逆行列係数表!V32</f>
        <v>1.30931E-2</v>
      </c>
      <c r="AI34" s="313">
        <f>Ⅷ逆行列係数表!W32</f>
        <v>1.2844400000000001E-2</v>
      </c>
      <c r="AJ34" s="313">
        <f>Ⅷ逆行列係数表!X32</f>
        <v>2.27031E-2</v>
      </c>
      <c r="AK34" s="313">
        <f>Ⅷ逆行列係数表!Y32</f>
        <v>2.6678899999999998E-2</v>
      </c>
      <c r="AL34" s="313">
        <f>Ⅷ逆行列係数表!Z32</f>
        <v>2.60255E-2</v>
      </c>
      <c r="AM34" s="313">
        <f>Ⅷ逆行列係数表!AA32</f>
        <v>1.54159E-2</v>
      </c>
      <c r="AN34" s="313">
        <f>Ⅷ逆行列係数表!AB32</f>
        <v>1.0384329999999999</v>
      </c>
      <c r="AO34" s="313">
        <f>Ⅷ逆行列係数表!AC32</f>
        <v>5.6523499999999997E-2</v>
      </c>
      <c r="AP34" s="313">
        <f>Ⅷ逆行列係数表!AD32</f>
        <v>1.9862399999999999E-2</v>
      </c>
      <c r="AQ34" s="313">
        <f>Ⅷ逆行列係数表!AE32</f>
        <v>8.8645000000000009E-3</v>
      </c>
      <c r="AR34" s="313">
        <f>Ⅷ逆行列係数表!AF32</f>
        <v>1.66199E-2</v>
      </c>
      <c r="AS34" s="313">
        <f>Ⅷ逆行列係数表!AG32</f>
        <v>7.4757000000000001E-3</v>
      </c>
      <c r="AT34" s="313">
        <f>Ⅷ逆行列係数表!AH32</f>
        <v>1.0385500000000001E-2</v>
      </c>
      <c r="AU34" s="313">
        <f>Ⅷ逆行列係数表!AI32</f>
        <v>2.0383399999999999E-2</v>
      </c>
      <c r="AV34" s="313">
        <f>Ⅷ逆行列係数表!AJ32</f>
        <v>9.3133000000000001E-3</v>
      </c>
      <c r="AW34" s="313">
        <f>Ⅷ逆行列係数表!AK32</f>
        <v>1.08205E-2</v>
      </c>
      <c r="AX34" s="313">
        <f>Ⅷ逆行列係数表!AL32</f>
        <v>2.8341E-3</v>
      </c>
      <c r="AY34" s="313">
        <f>Ⅷ逆行列係数表!AM32</f>
        <v>1.01274E-2</v>
      </c>
      <c r="BA34" s="36">
        <f t="shared" si="1"/>
        <v>0</v>
      </c>
      <c r="BC34" s="303">
        <v>0</v>
      </c>
      <c r="BD34" s="20"/>
    </row>
    <row r="35" spans="2:56">
      <c r="B35" s="311" t="s">
        <v>155</v>
      </c>
      <c r="C35" s="312" t="s">
        <v>33</v>
      </c>
      <c r="D35" s="415">
        <f>Ⅱ入力シート!H51</f>
        <v>0</v>
      </c>
      <c r="G35" s="417">
        <f>Ⅳ一次附属!AN32</f>
        <v>0</v>
      </c>
      <c r="I35" s="304">
        <f>Ⅸ自給率!E32</f>
        <v>0.99473113138041125</v>
      </c>
      <c r="J35" s="44"/>
      <c r="K35" s="45">
        <f t="shared" si="0"/>
        <v>0</v>
      </c>
      <c r="M35" s="311" t="s">
        <v>155</v>
      </c>
      <c r="N35" s="312" t="s">
        <v>33</v>
      </c>
      <c r="O35" s="313">
        <f>Ⅷ逆行列係数表!C33</f>
        <v>3.2842000000000001E-3</v>
      </c>
      <c r="P35" s="313">
        <f>Ⅷ逆行列係数表!D33</f>
        <v>9.2452000000000003E-3</v>
      </c>
      <c r="Q35" s="313">
        <f>Ⅷ逆行列係数表!E33</f>
        <v>3.7442E-3</v>
      </c>
      <c r="R35" s="313">
        <f>Ⅷ逆行列係数表!F33</f>
        <v>4.0778999999999998E-3</v>
      </c>
      <c r="S35" s="313">
        <f>Ⅷ逆行列係数表!G33</f>
        <v>4.0138999999999999E-3</v>
      </c>
      <c r="T35" s="313">
        <f>Ⅷ逆行列係数表!H33</f>
        <v>4.3907E-3</v>
      </c>
      <c r="U35" s="313">
        <f>Ⅷ逆行列係数表!I33</f>
        <v>3.2355999999999999E-3</v>
      </c>
      <c r="V35" s="313">
        <f>Ⅷ逆行列係数表!J33</f>
        <v>4.5823000000000001E-3</v>
      </c>
      <c r="W35" s="313">
        <f>Ⅷ逆行列係数表!K33</f>
        <v>4.8805999999999997E-3</v>
      </c>
      <c r="X35" s="313">
        <f>Ⅷ逆行列係数表!L33</f>
        <v>4.6233999999999997E-3</v>
      </c>
      <c r="Y35" s="313">
        <f>Ⅷ逆行列係数表!M33</f>
        <v>3.1213999999999999E-3</v>
      </c>
      <c r="Z35" s="313">
        <f>Ⅷ逆行列係数表!N33</f>
        <v>4.6722999999999999E-3</v>
      </c>
      <c r="AA35" s="313">
        <f>Ⅷ逆行列係数表!O33</f>
        <v>4.0695999999999996E-3</v>
      </c>
      <c r="AB35" s="313">
        <f>Ⅷ逆行列係数表!P33</f>
        <v>4.2046999999999996E-3</v>
      </c>
      <c r="AC35" s="313">
        <f>Ⅷ逆行列係数表!Q33</f>
        <v>2.8086999999999999E-3</v>
      </c>
      <c r="AD35" s="313">
        <f>Ⅷ逆行列係数表!R33</f>
        <v>2.3246999999999999E-3</v>
      </c>
      <c r="AE35" s="313">
        <f>Ⅷ逆行列係数表!S33</f>
        <v>2.7745000000000001E-3</v>
      </c>
      <c r="AF35" s="313">
        <f>Ⅷ逆行列係数表!T33</f>
        <v>5.7153999999999998E-3</v>
      </c>
      <c r="AG35" s="313">
        <f>Ⅷ逆行列係数表!U33</f>
        <v>1.4586E-3</v>
      </c>
      <c r="AH35" s="313">
        <f>Ⅷ逆行列係数表!V33</f>
        <v>4.3103999999999998E-3</v>
      </c>
      <c r="AI35" s="313">
        <f>Ⅷ逆行列係数表!W33</f>
        <v>5.2630999999999997E-3</v>
      </c>
      <c r="AJ35" s="313">
        <f>Ⅷ逆行列係数表!X33</f>
        <v>1.2193300000000001E-2</v>
      </c>
      <c r="AK35" s="313">
        <f>Ⅷ逆行列係数表!Y33</f>
        <v>4.5018999999999997E-3</v>
      </c>
      <c r="AL35" s="313">
        <f>Ⅷ逆行列係数表!Z33</f>
        <v>4.4768999999999998E-3</v>
      </c>
      <c r="AM35" s="313">
        <f>Ⅷ逆行列係数表!AA33</f>
        <v>2.34083E-2</v>
      </c>
      <c r="AN35" s="313">
        <f>Ⅷ逆行列係数表!AB33</f>
        <v>1.52417E-2</v>
      </c>
      <c r="AO35" s="313">
        <f>Ⅷ逆行列係数表!AC33</f>
        <v>1.0184880000000001</v>
      </c>
      <c r="AP35" s="313">
        <f>Ⅷ逆行列係数表!AD33</f>
        <v>1.5655800000000001E-2</v>
      </c>
      <c r="AQ35" s="313">
        <f>Ⅷ逆行列係数表!AE33</f>
        <v>1.48728E-2</v>
      </c>
      <c r="AR35" s="313">
        <f>Ⅷ逆行列係数表!AF33</f>
        <v>2.5693000000000001E-3</v>
      </c>
      <c r="AS35" s="313">
        <f>Ⅷ逆行列係数表!AG33</f>
        <v>8.1516000000000002E-3</v>
      </c>
      <c r="AT35" s="313">
        <f>Ⅷ逆行列係数表!AH33</f>
        <v>1.42679E-2</v>
      </c>
      <c r="AU35" s="313">
        <f>Ⅷ逆行列係数表!AI33</f>
        <v>1.8760099999999998E-2</v>
      </c>
      <c r="AV35" s="313">
        <f>Ⅷ逆行列係数表!AJ33</f>
        <v>9.6544999999999999E-3</v>
      </c>
      <c r="AW35" s="313">
        <f>Ⅷ逆行列係数表!AK33</f>
        <v>1.40021E-2</v>
      </c>
      <c r="AX35" s="313">
        <f>Ⅷ逆行列係数表!AL33</f>
        <v>3.4150000000000001E-3</v>
      </c>
      <c r="AY35" s="313">
        <f>Ⅷ逆行列係数表!AM33</f>
        <v>2.8005100000000002E-2</v>
      </c>
      <c r="BA35" s="36">
        <f t="shared" si="1"/>
        <v>0</v>
      </c>
      <c r="BC35" s="303">
        <v>0</v>
      </c>
      <c r="BD35" s="20"/>
    </row>
    <row r="36" spans="2:56">
      <c r="B36" s="311" t="s">
        <v>156</v>
      </c>
      <c r="C36" s="312" t="s">
        <v>171</v>
      </c>
      <c r="D36" s="415">
        <f>Ⅱ入力シート!H52</f>
        <v>0</v>
      </c>
      <c r="G36" s="417">
        <f>Ⅳ一次附属!AN33</f>
        <v>0</v>
      </c>
      <c r="I36" s="304">
        <f>Ⅸ自給率!E33</f>
        <v>0.63246344361980733</v>
      </c>
      <c r="J36" s="44"/>
      <c r="K36" s="45">
        <f t="shared" si="0"/>
        <v>0</v>
      </c>
      <c r="M36" s="311" t="s">
        <v>156</v>
      </c>
      <c r="N36" s="312" t="s">
        <v>171</v>
      </c>
      <c r="O36" s="313">
        <f>Ⅷ逆行列係数表!C34</f>
        <v>5.4197599999999999E-2</v>
      </c>
      <c r="P36" s="313">
        <f>Ⅷ逆行列係数表!D34</f>
        <v>0.24401990000000001</v>
      </c>
      <c r="Q36" s="313">
        <f>Ⅷ逆行列係数表!E34</f>
        <v>2.8212500000000001E-2</v>
      </c>
      <c r="R36" s="313">
        <f>Ⅷ逆行列係数表!F34</f>
        <v>2.2067199999999999E-2</v>
      </c>
      <c r="S36" s="313">
        <f>Ⅷ逆行列係数表!G34</f>
        <v>3.2117199999999999E-2</v>
      </c>
      <c r="T36" s="313">
        <f>Ⅷ逆行列係数表!H34</f>
        <v>2.3424E-2</v>
      </c>
      <c r="U36" s="313">
        <f>Ⅷ逆行列係数表!I34</f>
        <v>4.9074100000000002E-2</v>
      </c>
      <c r="V36" s="313">
        <f>Ⅷ逆行列係数表!J34</f>
        <v>1.7870799999999999E-2</v>
      </c>
      <c r="W36" s="313">
        <f>Ⅷ逆行列係数表!K34</f>
        <v>5.0071900000000003E-2</v>
      </c>
      <c r="X36" s="313">
        <f>Ⅷ逆行列係数表!L34</f>
        <v>3.5631299999999998E-2</v>
      </c>
      <c r="Y36" s="313">
        <f>Ⅷ逆行列係数表!M34</f>
        <v>2.73604E-2</v>
      </c>
      <c r="Z36" s="313">
        <f>Ⅷ逆行列係数表!N34</f>
        <v>2.4117799999999998E-2</v>
      </c>
      <c r="AA36" s="313">
        <f>Ⅷ逆行列係数表!O34</f>
        <v>1.8776600000000001E-2</v>
      </c>
      <c r="AB36" s="313">
        <f>Ⅷ逆行列係数表!P34</f>
        <v>1.6735E-2</v>
      </c>
      <c r="AC36" s="313">
        <f>Ⅷ逆行列係数表!Q34</f>
        <v>2.0367400000000001E-2</v>
      </c>
      <c r="AD36" s="313">
        <f>Ⅷ逆行列係数表!R34</f>
        <v>1.39297E-2</v>
      </c>
      <c r="AE36" s="313">
        <f>Ⅷ逆行列係数表!S34</f>
        <v>1.6341100000000001E-2</v>
      </c>
      <c r="AF36" s="313">
        <f>Ⅷ逆行列係数表!T34</f>
        <v>2.0304099999999999E-2</v>
      </c>
      <c r="AG36" s="313">
        <f>Ⅷ逆行列係数表!U34</f>
        <v>1.17003E-2</v>
      </c>
      <c r="AH36" s="313">
        <f>Ⅷ逆行列係数表!V34</f>
        <v>5.3764399999999997E-2</v>
      </c>
      <c r="AI36" s="313">
        <f>Ⅷ逆行列係数表!W34</f>
        <v>3.8659699999999998E-2</v>
      </c>
      <c r="AJ36" s="313">
        <f>Ⅷ逆行列係数表!X34</f>
        <v>2.8925099999999999E-2</v>
      </c>
      <c r="AK36" s="313">
        <f>Ⅷ逆行列係数表!Y34</f>
        <v>2.6187599999999998E-2</v>
      </c>
      <c r="AL36" s="313">
        <f>Ⅷ逆行列係数表!Z34</f>
        <v>5.1271600000000001E-2</v>
      </c>
      <c r="AM36" s="313">
        <f>Ⅷ逆行列係数表!AA34</f>
        <v>4.5725000000000002E-2</v>
      </c>
      <c r="AN36" s="313">
        <f>Ⅷ逆行列係数表!AB34</f>
        <v>2.9272900000000001E-2</v>
      </c>
      <c r="AO36" s="313">
        <f>Ⅷ逆行列係数表!AC34</f>
        <v>4.0809000000000002E-3</v>
      </c>
      <c r="AP36" s="313">
        <f>Ⅷ逆行列係数表!AD34</f>
        <v>1.0506040000000001</v>
      </c>
      <c r="AQ36" s="313">
        <f>Ⅷ逆行列係数表!AE34</f>
        <v>2.3070500000000001E-2</v>
      </c>
      <c r="AR36" s="313">
        <f>Ⅷ逆行列係数表!AF34</f>
        <v>2.8483700000000001E-2</v>
      </c>
      <c r="AS36" s="313">
        <f>Ⅷ逆行列係数表!AG34</f>
        <v>2.39007E-2</v>
      </c>
      <c r="AT36" s="313">
        <f>Ⅷ逆行列係数表!AH34</f>
        <v>1.5932600000000002E-2</v>
      </c>
      <c r="AU36" s="313">
        <f>Ⅷ逆行列係数表!AI34</f>
        <v>3.3227899999999998E-2</v>
      </c>
      <c r="AV36" s="313">
        <f>Ⅷ逆行列係数表!AJ34</f>
        <v>1.6272399999999999E-2</v>
      </c>
      <c r="AW36" s="313">
        <f>Ⅷ逆行列係数表!AK34</f>
        <v>4.2931499999999997E-2</v>
      </c>
      <c r="AX36" s="313">
        <f>Ⅷ逆行列係数表!AL34</f>
        <v>4.0440999999999998E-2</v>
      </c>
      <c r="AY36" s="313">
        <f>Ⅷ逆行列係数表!AM34</f>
        <v>7.6103199999999996E-2</v>
      </c>
      <c r="BA36" s="36">
        <f t="shared" si="1"/>
        <v>0</v>
      </c>
      <c r="BC36" s="303">
        <v>0</v>
      </c>
      <c r="BD36" s="20"/>
    </row>
    <row r="37" spans="2:56">
      <c r="B37" s="311" t="s">
        <v>157</v>
      </c>
      <c r="C37" s="312" t="s">
        <v>130</v>
      </c>
      <c r="D37" s="415">
        <f>Ⅱ入力シート!H53</f>
        <v>0</v>
      </c>
      <c r="G37" s="417">
        <f>Ⅳ一次附属!AN34</f>
        <v>0</v>
      </c>
      <c r="I37" s="304">
        <f>Ⅸ自給率!E34</f>
        <v>0.40484344988506915</v>
      </c>
      <c r="J37" s="44"/>
      <c r="K37" s="45">
        <f t="shared" si="0"/>
        <v>0</v>
      </c>
      <c r="M37" s="311" t="s">
        <v>157</v>
      </c>
      <c r="N37" s="312" t="s">
        <v>130</v>
      </c>
      <c r="O37" s="313">
        <f>Ⅷ逆行列係数表!C35</f>
        <v>3.5411000000000002E-3</v>
      </c>
      <c r="P37" s="313">
        <f>Ⅷ逆行列係数表!D35</f>
        <v>4.2329999999999998E-3</v>
      </c>
      <c r="Q37" s="313">
        <f>Ⅷ逆行列係数表!E35</f>
        <v>4.6154999999999998E-3</v>
      </c>
      <c r="R37" s="313">
        <f>Ⅷ逆行列係数表!F35</f>
        <v>4.4408E-3</v>
      </c>
      <c r="S37" s="313">
        <f>Ⅷ逆行列係数表!G35</f>
        <v>4.8519000000000001E-3</v>
      </c>
      <c r="T37" s="313">
        <f>Ⅷ逆行列係数表!H35</f>
        <v>1.1977E-2</v>
      </c>
      <c r="U37" s="313">
        <f>Ⅷ逆行列係数表!I35</f>
        <v>3.6887000000000001E-3</v>
      </c>
      <c r="V37" s="313">
        <f>Ⅷ逆行列係数表!J35</f>
        <v>4.9382000000000002E-3</v>
      </c>
      <c r="W37" s="313">
        <f>Ⅷ逆行列係数表!K35</f>
        <v>4.5415999999999998E-3</v>
      </c>
      <c r="X37" s="313">
        <f>Ⅷ逆行列係数表!L35</f>
        <v>5.0758000000000001E-3</v>
      </c>
      <c r="Y37" s="313">
        <f>Ⅷ逆行列係数表!M35</f>
        <v>4.2924E-3</v>
      </c>
      <c r="Z37" s="313">
        <f>Ⅷ逆行列係数表!N35</f>
        <v>4.3373999999999999E-3</v>
      </c>
      <c r="AA37" s="313">
        <f>Ⅷ逆行列係数表!O35</f>
        <v>5.0791999999999999E-3</v>
      </c>
      <c r="AB37" s="313">
        <f>Ⅷ逆行列係数表!P35</f>
        <v>6.1866999999999998E-3</v>
      </c>
      <c r="AC37" s="313">
        <f>Ⅷ逆行列係数表!Q35</f>
        <v>4.7212E-3</v>
      </c>
      <c r="AD37" s="313">
        <f>Ⅷ逆行列係数表!R35</f>
        <v>5.1193999999999996E-3</v>
      </c>
      <c r="AE37" s="313">
        <f>Ⅷ逆行列係数表!S35</f>
        <v>7.7047000000000001E-3</v>
      </c>
      <c r="AF37" s="313">
        <f>Ⅷ逆行列係数表!T35</f>
        <v>1.3892699999999999E-2</v>
      </c>
      <c r="AG37" s="313">
        <f>Ⅷ逆行列係数表!U35</f>
        <v>2.5994E-3</v>
      </c>
      <c r="AH37" s="313">
        <f>Ⅷ逆行列係数表!V35</f>
        <v>4.9995999999999999E-3</v>
      </c>
      <c r="AI37" s="313">
        <f>Ⅷ逆行列係数表!W35</f>
        <v>6.4348000000000001E-3</v>
      </c>
      <c r="AJ37" s="313">
        <f>Ⅷ逆行列係数表!X35</f>
        <v>1.5805300000000001E-2</v>
      </c>
      <c r="AK37" s="313">
        <f>Ⅷ逆行列係数表!Y35</f>
        <v>2.68766E-2</v>
      </c>
      <c r="AL37" s="313">
        <f>Ⅷ逆行列係数表!Z35</f>
        <v>7.8189000000000002E-3</v>
      </c>
      <c r="AM37" s="313">
        <f>Ⅷ逆行列係数表!AA35</f>
        <v>1.8868699999999999E-2</v>
      </c>
      <c r="AN37" s="313">
        <f>Ⅷ逆行列係数表!AB35</f>
        <v>2.7925499999999999E-2</v>
      </c>
      <c r="AO37" s="313">
        <f>Ⅷ逆行列係数表!AC35</f>
        <v>2.7393999999999999E-3</v>
      </c>
      <c r="AP37" s="313">
        <f>Ⅷ逆行列係数表!AD35</f>
        <v>7.8826E-3</v>
      </c>
      <c r="AQ37" s="313">
        <f>Ⅷ逆行列係数表!AE35</f>
        <v>1.0962400000000001</v>
      </c>
      <c r="AR37" s="313">
        <f>Ⅷ逆行列係数表!AF35</f>
        <v>1.45104E-2</v>
      </c>
      <c r="AS37" s="313">
        <f>Ⅷ逆行列係数表!AG35</f>
        <v>1.53778E-2</v>
      </c>
      <c r="AT37" s="313">
        <f>Ⅷ逆行列係数表!AH35</f>
        <v>7.3967E-3</v>
      </c>
      <c r="AU37" s="313">
        <f>Ⅷ逆行列係数表!AI35</f>
        <v>3.4562700000000002E-2</v>
      </c>
      <c r="AV37" s="313">
        <f>Ⅷ逆行列係数表!AJ35</f>
        <v>2.1956799999999999E-2</v>
      </c>
      <c r="AW37" s="313">
        <f>Ⅷ逆行列係数表!AK35</f>
        <v>1.20064E-2</v>
      </c>
      <c r="AX37" s="313">
        <f>Ⅷ逆行列係数表!AL35</f>
        <v>2.6849E-3</v>
      </c>
      <c r="AY37" s="313">
        <f>Ⅷ逆行列係数表!AM35</f>
        <v>3.8902899999999997E-2</v>
      </c>
      <c r="BA37" s="36">
        <f t="shared" si="1"/>
        <v>0</v>
      </c>
      <c r="BC37" s="303">
        <v>0</v>
      </c>
      <c r="BD37" s="20"/>
    </row>
    <row r="38" spans="2:56">
      <c r="B38" s="311" t="s">
        <v>158</v>
      </c>
      <c r="C38" s="312" t="s">
        <v>34</v>
      </c>
      <c r="D38" s="415">
        <f>Ⅱ入力シート!H54</f>
        <v>0</v>
      </c>
      <c r="G38" s="417">
        <f>Ⅳ一次附属!AN35</f>
        <v>0</v>
      </c>
      <c r="I38" s="304">
        <f>Ⅸ自給率!E35</f>
        <v>1</v>
      </c>
      <c r="J38" s="44"/>
      <c r="K38" s="45">
        <f t="shared" si="0"/>
        <v>0</v>
      </c>
      <c r="M38" s="311" t="s">
        <v>158</v>
      </c>
      <c r="N38" s="312" t="s">
        <v>34</v>
      </c>
      <c r="O38" s="313">
        <f>Ⅷ逆行列係数表!C36</f>
        <v>1.3904E-3</v>
      </c>
      <c r="P38" s="313">
        <f>Ⅷ逆行列係数表!D36</f>
        <v>2.2745E-3</v>
      </c>
      <c r="Q38" s="313">
        <f>Ⅷ逆行列係数表!E36</f>
        <v>8.8259999999999999E-4</v>
      </c>
      <c r="R38" s="313">
        <f>Ⅷ逆行列係数表!F36</f>
        <v>8.0309999999999995E-4</v>
      </c>
      <c r="S38" s="313">
        <f>Ⅷ逆行列係数表!G36</f>
        <v>8.6919999999999999E-4</v>
      </c>
      <c r="T38" s="313">
        <f>Ⅷ逆行列係数表!H36</f>
        <v>6.5780000000000005E-4</v>
      </c>
      <c r="U38" s="313">
        <f>Ⅷ逆行列係数表!I36</f>
        <v>1.4423999999999999E-3</v>
      </c>
      <c r="V38" s="313">
        <f>Ⅷ逆行列係数表!J36</f>
        <v>6.8179999999999998E-4</v>
      </c>
      <c r="W38" s="313">
        <f>Ⅷ逆行列係数表!K36</f>
        <v>1.7859E-3</v>
      </c>
      <c r="X38" s="313">
        <f>Ⅷ逆行列係数表!L36</f>
        <v>3.1684999999999999E-3</v>
      </c>
      <c r="Y38" s="313">
        <f>Ⅷ逆行列係数表!M36</f>
        <v>1.8247000000000001E-3</v>
      </c>
      <c r="Z38" s="313">
        <f>Ⅷ逆行列係数表!N36</f>
        <v>1.1050000000000001E-3</v>
      </c>
      <c r="AA38" s="313">
        <f>Ⅷ逆行列係数表!O36</f>
        <v>2.0779000000000001E-3</v>
      </c>
      <c r="AB38" s="313">
        <f>Ⅷ逆行列係数表!P36</f>
        <v>1.5334000000000001E-3</v>
      </c>
      <c r="AC38" s="313">
        <f>Ⅷ逆行列係数表!Q36</f>
        <v>7.5339999999999999E-4</v>
      </c>
      <c r="AD38" s="313">
        <f>Ⅷ逆行列係数表!R36</f>
        <v>4.5140000000000002E-4</v>
      </c>
      <c r="AE38" s="313">
        <f>Ⅷ逆行列係数表!S36</f>
        <v>4.7120000000000002E-4</v>
      </c>
      <c r="AF38" s="313">
        <f>Ⅷ逆行列係数表!T36</f>
        <v>7.2139999999999997E-4</v>
      </c>
      <c r="AG38" s="313">
        <f>Ⅷ逆行列係数表!U36</f>
        <v>2.5579999999999998E-4</v>
      </c>
      <c r="AH38" s="313">
        <f>Ⅷ逆行列係数表!V36</f>
        <v>7.3110000000000004E-4</v>
      </c>
      <c r="AI38" s="313">
        <f>Ⅷ逆行列係数表!W36</f>
        <v>3.2743999999999998E-3</v>
      </c>
      <c r="AJ38" s="313">
        <f>Ⅷ逆行列係数表!X36</f>
        <v>2.2177999999999998E-3</v>
      </c>
      <c r="AK38" s="313">
        <f>Ⅷ逆行列係数表!Y36</f>
        <v>3.1312000000000002E-3</v>
      </c>
      <c r="AL38" s="313">
        <f>Ⅷ逆行列係数表!Z36</f>
        <v>5.1468E-3</v>
      </c>
      <c r="AM38" s="313">
        <f>Ⅷ逆行列係数表!AA36</f>
        <v>1.9201000000000001E-3</v>
      </c>
      <c r="AN38" s="313">
        <f>Ⅷ逆行列係数表!AB36</f>
        <v>1.3531999999999999E-3</v>
      </c>
      <c r="AO38" s="313">
        <f>Ⅷ逆行列係数表!AC36</f>
        <v>3.567E-4</v>
      </c>
      <c r="AP38" s="313">
        <f>Ⅷ逆行列係数表!AD36</f>
        <v>2.2339999999999999E-3</v>
      </c>
      <c r="AQ38" s="313">
        <f>Ⅷ逆行列係数表!AE36</f>
        <v>1.1818E-3</v>
      </c>
      <c r="AR38" s="313">
        <f>Ⅷ逆行列係数表!AF36</f>
        <v>1.000561</v>
      </c>
      <c r="AS38" s="313">
        <f>Ⅷ逆行列係数表!AG36</f>
        <v>2.4223000000000001E-3</v>
      </c>
      <c r="AT38" s="313">
        <f>Ⅷ逆行列係数表!AH36</f>
        <v>1.2229999999999999E-3</v>
      </c>
      <c r="AU38" s="313">
        <f>Ⅷ逆行列係数表!AI36</f>
        <v>1.6052E-3</v>
      </c>
      <c r="AV38" s="313">
        <f>Ⅷ逆行列係数表!AJ36</f>
        <v>1.1949E-3</v>
      </c>
      <c r="AW38" s="313">
        <f>Ⅷ逆行列係数表!AK36</f>
        <v>1.168E-3</v>
      </c>
      <c r="AX38" s="313">
        <f>Ⅷ逆行列係数表!AL36</f>
        <v>4.4989999999999999E-4</v>
      </c>
      <c r="AY38" s="313">
        <f>Ⅷ逆行列係数表!AM36</f>
        <v>0.24705360000000001</v>
      </c>
      <c r="BA38" s="36">
        <f t="shared" si="1"/>
        <v>0</v>
      </c>
      <c r="BC38" s="303">
        <v>0</v>
      </c>
      <c r="BD38" s="20"/>
    </row>
    <row r="39" spans="2:56">
      <c r="B39" s="311" t="s">
        <v>159</v>
      </c>
      <c r="C39" s="312" t="s">
        <v>35</v>
      </c>
      <c r="D39" s="415">
        <f>Ⅱ入力シート!H55</f>
        <v>0</v>
      </c>
      <c r="G39" s="417">
        <f>Ⅳ一次附属!AN36</f>
        <v>0</v>
      </c>
      <c r="I39" s="304">
        <f>Ⅸ自給率!E36</f>
        <v>0.65522909588700162</v>
      </c>
      <c r="J39" s="44"/>
      <c r="K39" s="45">
        <f t="shared" si="0"/>
        <v>0</v>
      </c>
      <c r="M39" s="311" t="s">
        <v>159</v>
      </c>
      <c r="N39" s="312" t="s">
        <v>35</v>
      </c>
      <c r="O39" s="313">
        <f>Ⅷ逆行列係数表!C37</f>
        <v>7.4300000000000004E-5</v>
      </c>
      <c r="P39" s="313">
        <f>Ⅷ逆行列係数表!D37</f>
        <v>1.4129999999999999E-4</v>
      </c>
      <c r="Q39" s="313">
        <f>Ⅷ逆行列係数表!E37</f>
        <v>2.254E-4</v>
      </c>
      <c r="R39" s="313">
        <f>Ⅷ逆行列係数表!F37</f>
        <v>7.6799999999999997E-5</v>
      </c>
      <c r="S39" s="313">
        <f>Ⅷ逆行列係数表!G37</f>
        <v>1.5559999999999999E-4</v>
      </c>
      <c r="T39" s="313">
        <f>Ⅷ逆行列係数表!H37</f>
        <v>2.9280000000000002E-4</v>
      </c>
      <c r="U39" s="313">
        <f>Ⅷ逆行列係数表!I37</f>
        <v>6.2000000000000003E-5</v>
      </c>
      <c r="V39" s="313">
        <f>Ⅷ逆行列係数表!J37</f>
        <v>1.5970000000000001E-4</v>
      </c>
      <c r="W39" s="313">
        <f>Ⅷ逆行列係数表!K37</f>
        <v>1.161E-4</v>
      </c>
      <c r="X39" s="313">
        <f>Ⅷ逆行列係数表!L37</f>
        <v>3.6059999999999998E-4</v>
      </c>
      <c r="Y39" s="313">
        <f>Ⅷ逆行列係数表!M37</f>
        <v>1.054E-4</v>
      </c>
      <c r="Z39" s="313">
        <f>Ⅷ逆行列係数表!N37</f>
        <v>2.8130000000000001E-4</v>
      </c>
      <c r="AA39" s="313">
        <f>Ⅷ逆行列係数表!O37</f>
        <v>6.334E-4</v>
      </c>
      <c r="AB39" s="313">
        <f>Ⅷ逆行列係数表!P37</f>
        <v>2.5569999999999998E-4</v>
      </c>
      <c r="AC39" s="313">
        <f>Ⅷ逆行列係数表!Q37</f>
        <v>2.4939999999999999E-4</v>
      </c>
      <c r="AD39" s="313">
        <f>Ⅷ逆行列係数表!R37</f>
        <v>7.5120000000000004E-4</v>
      </c>
      <c r="AE39" s="313">
        <f>Ⅷ逆行列係数表!S37</f>
        <v>5.6700000000000001E-4</v>
      </c>
      <c r="AF39" s="313">
        <f>Ⅷ逆行列係数表!T37</f>
        <v>6.0579999999999998E-4</v>
      </c>
      <c r="AG39" s="313">
        <f>Ⅷ逆行列係数表!U37</f>
        <v>1.18E-4</v>
      </c>
      <c r="AH39" s="313">
        <f>Ⅷ逆行列係数表!V37</f>
        <v>1.2659999999999999E-4</v>
      </c>
      <c r="AI39" s="313">
        <f>Ⅷ逆行列係数表!W37</f>
        <v>1.7239999999999999E-4</v>
      </c>
      <c r="AJ39" s="313">
        <f>Ⅷ逆行列係数表!X37</f>
        <v>1.137E-3</v>
      </c>
      <c r="AK39" s="313">
        <f>Ⅷ逆行列係数表!Y37</f>
        <v>2.5050000000000002E-4</v>
      </c>
      <c r="AL39" s="313">
        <f>Ⅷ逆行列係数表!Z37</f>
        <v>2.0330000000000001E-4</v>
      </c>
      <c r="AM39" s="313">
        <f>Ⅷ逆行列係数表!AA37</f>
        <v>2.4800000000000001E-4</v>
      </c>
      <c r="AN39" s="313">
        <f>Ⅷ逆行列係数表!AB37</f>
        <v>2.6120000000000001E-4</v>
      </c>
      <c r="AO39" s="313">
        <f>Ⅷ逆行列係数表!AC37</f>
        <v>2.5999999999999998E-5</v>
      </c>
      <c r="AP39" s="313">
        <f>Ⅷ逆行列係数表!AD37</f>
        <v>4.7320000000000001E-4</v>
      </c>
      <c r="AQ39" s="313">
        <f>Ⅷ逆行列係数表!AE37</f>
        <v>3.1541999999999998E-3</v>
      </c>
      <c r="AR39" s="313">
        <f>Ⅷ逆行列係数表!AF37</f>
        <v>1.3679999999999999E-4</v>
      </c>
      <c r="AS39" s="313">
        <f>Ⅷ逆行列係数表!AG37</f>
        <v>1.0000869999999999</v>
      </c>
      <c r="AT39" s="313">
        <f>Ⅷ逆行列係数表!AH37</f>
        <v>1.149E-4</v>
      </c>
      <c r="AU39" s="313">
        <f>Ⅷ逆行列係数表!AI37</f>
        <v>1.406E-4</v>
      </c>
      <c r="AV39" s="313">
        <f>Ⅷ逆行列係数表!AJ37</f>
        <v>3.949E-4</v>
      </c>
      <c r="AW39" s="313">
        <f>Ⅷ逆行列係数表!AK37</f>
        <v>3.635E-4</v>
      </c>
      <c r="AX39" s="313">
        <f>Ⅷ逆行列係数表!AL37</f>
        <v>5.1400000000000003E-5</v>
      </c>
      <c r="AY39" s="313">
        <f>Ⅷ逆行列係数表!AM37</f>
        <v>2.8380000000000001E-4</v>
      </c>
      <c r="BA39" s="36">
        <f t="shared" si="1"/>
        <v>0</v>
      </c>
      <c r="BC39" s="303">
        <v>0</v>
      </c>
      <c r="BD39" s="20"/>
    </row>
    <row r="40" spans="2:56">
      <c r="B40" s="311" t="s">
        <v>160</v>
      </c>
      <c r="C40" s="312" t="s">
        <v>172</v>
      </c>
      <c r="D40" s="415">
        <f>Ⅱ入力シート!H56</f>
        <v>0</v>
      </c>
      <c r="G40" s="417">
        <f>Ⅳ一次附属!AN37</f>
        <v>0</v>
      </c>
      <c r="I40" s="304">
        <f>Ⅸ自給率!E37</f>
        <v>0.9718155255763048</v>
      </c>
      <c r="J40" s="44"/>
      <c r="K40" s="45">
        <f t="shared" si="0"/>
        <v>0</v>
      </c>
      <c r="M40" s="311" t="s">
        <v>160</v>
      </c>
      <c r="N40" s="312" t="s">
        <v>172</v>
      </c>
      <c r="O40" s="313">
        <f>Ⅷ逆行列係数表!C38</f>
        <v>3.9050000000000001E-4</v>
      </c>
      <c r="P40" s="313">
        <f>Ⅷ逆行列係数表!D38</f>
        <v>5.8E-5</v>
      </c>
      <c r="Q40" s="313">
        <f>Ⅷ逆行列係数表!E38</f>
        <v>3.1699999999999998E-5</v>
      </c>
      <c r="R40" s="313">
        <f>Ⅷ逆行列係数表!F38</f>
        <v>2.69E-5</v>
      </c>
      <c r="S40" s="313">
        <f>Ⅷ逆行列係数表!G38</f>
        <v>2.7100000000000001E-5</v>
      </c>
      <c r="T40" s="313">
        <f>Ⅷ逆行列係数表!H38</f>
        <v>6.3800000000000006E-5</v>
      </c>
      <c r="U40" s="313">
        <f>Ⅷ逆行列係数表!I38</f>
        <v>2.9799999999999999E-5</v>
      </c>
      <c r="V40" s="313">
        <f>Ⅷ逆行列係数表!J38</f>
        <v>2.5000000000000001E-5</v>
      </c>
      <c r="W40" s="313">
        <f>Ⅷ逆行列係数表!K38</f>
        <v>3.9199999999999997E-5</v>
      </c>
      <c r="X40" s="313">
        <f>Ⅷ逆行列係数表!L38</f>
        <v>5.94E-5</v>
      </c>
      <c r="Y40" s="313">
        <f>Ⅷ逆行列係数表!M38</f>
        <v>3.5800000000000003E-5</v>
      </c>
      <c r="Z40" s="313">
        <f>Ⅷ逆行列係数表!N38</f>
        <v>2.48E-5</v>
      </c>
      <c r="AA40" s="313">
        <f>Ⅷ逆行列係数表!O38</f>
        <v>3.29E-5</v>
      </c>
      <c r="AB40" s="313">
        <f>Ⅷ逆行列係数表!P38</f>
        <v>2.76E-5</v>
      </c>
      <c r="AC40" s="313">
        <f>Ⅷ逆行列係数表!Q38</f>
        <v>1.9599999999999999E-5</v>
      </c>
      <c r="AD40" s="313">
        <f>Ⅷ逆行列係数表!R38</f>
        <v>1.77E-5</v>
      </c>
      <c r="AE40" s="313">
        <f>Ⅷ逆行列係数表!S38</f>
        <v>1.7200000000000001E-5</v>
      </c>
      <c r="AF40" s="313">
        <f>Ⅷ逆行列係数表!T38</f>
        <v>2.6400000000000001E-5</v>
      </c>
      <c r="AG40" s="313">
        <f>Ⅷ逆行列係数表!U38</f>
        <v>1.0699999999999999E-5</v>
      </c>
      <c r="AH40" s="313">
        <f>Ⅷ逆行列係数表!V38</f>
        <v>3.5299999999999997E-5</v>
      </c>
      <c r="AI40" s="313">
        <f>Ⅷ逆行列係数表!W38</f>
        <v>4.9799999999999998E-5</v>
      </c>
      <c r="AJ40" s="313">
        <f>Ⅷ逆行列係数表!X38</f>
        <v>3.6989999999999999E-4</v>
      </c>
      <c r="AK40" s="313">
        <f>Ⅷ逆行列係数表!Y38</f>
        <v>4.1060000000000001E-4</v>
      </c>
      <c r="AL40" s="313">
        <f>Ⅷ逆行列係数表!Z38</f>
        <v>8.4900000000000004E-5</v>
      </c>
      <c r="AM40" s="313">
        <f>Ⅷ逆行列係数表!AA38</f>
        <v>7.6799999999999997E-5</v>
      </c>
      <c r="AN40" s="313">
        <f>Ⅷ逆行列係数表!AB38</f>
        <v>2.0210000000000001E-4</v>
      </c>
      <c r="AO40" s="313">
        <f>Ⅷ逆行列係数表!AC38</f>
        <v>2.0000000000000002E-5</v>
      </c>
      <c r="AP40" s="313">
        <f>Ⅷ逆行列係数表!AD38</f>
        <v>1.3329999999999999E-4</v>
      </c>
      <c r="AQ40" s="313">
        <f>Ⅷ逆行列係数表!AE38</f>
        <v>1.0299E-3</v>
      </c>
      <c r="AR40" s="313">
        <f>Ⅷ逆行列係数表!AF38</f>
        <v>5.2099999999999999E-5</v>
      </c>
      <c r="AS40" s="313">
        <f>Ⅷ逆行列係数表!AG38</f>
        <v>7.08E-5</v>
      </c>
      <c r="AT40" s="313">
        <f>Ⅷ逆行列係数表!AH38</f>
        <v>1.0146269999999999</v>
      </c>
      <c r="AU40" s="313">
        <f>Ⅷ逆行列係数表!AI38</f>
        <v>7.1199999999999996E-5</v>
      </c>
      <c r="AV40" s="313">
        <f>Ⅷ逆行列係数表!AJ38</f>
        <v>7.5900000000000002E-5</v>
      </c>
      <c r="AW40" s="313">
        <f>Ⅷ逆行列係数表!AK38</f>
        <v>1.07E-4</v>
      </c>
      <c r="AX40" s="313">
        <f>Ⅷ逆行列係数表!AL38</f>
        <v>1.5699999999999999E-5</v>
      </c>
      <c r="AY40" s="313">
        <f>Ⅷ逆行列係数表!AM38</f>
        <v>2.4778999999999999E-3</v>
      </c>
      <c r="BA40" s="36">
        <f t="shared" si="1"/>
        <v>0</v>
      </c>
      <c r="BC40" s="303">
        <v>0</v>
      </c>
      <c r="BD40" s="20"/>
    </row>
    <row r="41" spans="2:56">
      <c r="B41" s="311" t="s">
        <v>161</v>
      </c>
      <c r="C41" s="312" t="s">
        <v>244</v>
      </c>
      <c r="D41" s="415">
        <f>Ⅱ入力シート!H57</f>
        <v>0</v>
      </c>
      <c r="G41" s="417">
        <f>Ⅳ一次附属!AN38</f>
        <v>0</v>
      </c>
      <c r="I41" s="304">
        <f>Ⅸ自給率!E38</f>
        <v>0.98378873863380156</v>
      </c>
      <c r="J41" s="44"/>
      <c r="K41" s="45">
        <f t="shared" si="0"/>
        <v>0</v>
      </c>
      <c r="M41" s="311" t="s">
        <v>161</v>
      </c>
      <c r="N41" s="312" t="s">
        <v>244</v>
      </c>
      <c r="O41" s="313">
        <f>Ⅷ逆行列係数表!C39</f>
        <v>3.7490000000000001E-4</v>
      </c>
      <c r="P41" s="313">
        <f>Ⅷ逆行列係数表!D39</f>
        <v>1.8185E-3</v>
      </c>
      <c r="Q41" s="313">
        <f>Ⅷ逆行列係数表!E39</f>
        <v>1.2114999999999999E-3</v>
      </c>
      <c r="R41" s="313">
        <f>Ⅷ逆行列係数表!F39</f>
        <v>7.3320000000000004E-4</v>
      </c>
      <c r="S41" s="313">
        <f>Ⅷ逆行列係数表!G39</f>
        <v>1.9155999999999999E-3</v>
      </c>
      <c r="T41" s="313">
        <f>Ⅷ逆行列係数表!H39</f>
        <v>3.9819E-3</v>
      </c>
      <c r="U41" s="313">
        <f>Ⅷ逆行列係数表!I39</f>
        <v>1.2306000000000001E-3</v>
      </c>
      <c r="V41" s="313">
        <f>Ⅷ逆行列係数表!J39</f>
        <v>8.3920000000000002E-4</v>
      </c>
      <c r="W41" s="313">
        <f>Ⅷ逆行列係数表!K39</f>
        <v>1.0472000000000001E-3</v>
      </c>
      <c r="X41" s="313">
        <f>Ⅷ逆行列係数表!L39</f>
        <v>1.0681E-3</v>
      </c>
      <c r="Y41" s="313">
        <f>Ⅷ逆行列係数表!M39</f>
        <v>6.9019999999999997E-4</v>
      </c>
      <c r="Z41" s="313">
        <f>Ⅷ逆行列係数表!N39</f>
        <v>9.8839999999999996E-4</v>
      </c>
      <c r="AA41" s="313">
        <f>Ⅷ逆行列係数表!O39</f>
        <v>1.9005000000000001E-3</v>
      </c>
      <c r="AB41" s="313">
        <f>Ⅷ逆行列係数表!P39</f>
        <v>1.4415000000000001E-3</v>
      </c>
      <c r="AC41" s="313">
        <f>Ⅷ逆行列係数表!Q39</f>
        <v>1.0755999999999999E-3</v>
      </c>
      <c r="AD41" s="313">
        <f>Ⅷ逆行列係数表!R39</f>
        <v>8.7259999999999996E-4</v>
      </c>
      <c r="AE41" s="313">
        <f>Ⅷ逆行列係数表!S39</f>
        <v>9.1379999999999999E-4</v>
      </c>
      <c r="AF41" s="313">
        <f>Ⅷ逆行列係数表!T39</f>
        <v>3.1392999999999998E-3</v>
      </c>
      <c r="AG41" s="313">
        <f>Ⅷ逆行列係数表!U39</f>
        <v>2.498E-4</v>
      </c>
      <c r="AH41" s="313">
        <f>Ⅷ逆行列係数表!V39</f>
        <v>8.118E-4</v>
      </c>
      <c r="AI41" s="313">
        <f>Ⅷ逆行列係数表!W39</f>
        <v>1.4269E-3</v>
      </c>
      <c r="AJ41" s="313">
        <f>Ⅷ逆行列係数表!X39</f>
        <v>3.8482999999999998E-3</v>
      </c>
      <c r="AK41" s="313">
        <f>Ⅷ逆行列係数表!Y39</f>
        <v>1.0987800000000001E-2</v>
      </c>
      <c r="AL41" s="313">
        <f>Ⅷ逆行列係数表!Z39</f>
        <v>2.4751E-3</v>
      </c>
      <c r="AM41" s="313">
        <f>Ⅷ逆行列係数表!AA39</f>
        <v>9.9130000000000008E-4</v>
      </c>
      <c r="AN41" s="313">
        <f>Ⅷ逆行列係数表!AB39</f>
        <v>3.2031E-3</v>
      </c>
      <c r="AO41" s="313">
        <f>Ⅷ逆行列係数表!AC39</f>
        <v>4.1429999999999999E-4</v>
      </c>
      <c r="AP41" s="313">
        <f>Ⅷ逆行列係数表!AD39</f>
        <v>1.7195000000000001E-3</v>
      </c>
      <c r="AQ41" s="313">
        <f>Ⅷ逆行列係数表!AE39</f>
        <v>1.7688000000000001E-3</v>
      </c>
      <c r="AR41" s="313">
        <f>Ⅷ逆行列係数表!AF39</f>
        <v>3.837E-4</v>
      </c>
      <c r="AS41" s="313">
        <f>Ⅷ逆行列係数表!AG39</f>
        <v>2.0852000000000002E-3</v>
      </c>
      <c r="AT41" s="313">
        <f>Ⅷ逆行列係数表!AH39</f>
        <v>1.3041000000000001E-3</v>
      </c>
      <c r="AU41" s="313">
        <f>Ⅷ逆行列係数表!AI39</f>
        <v>1.0003770000000001</v>
      </c>
      <c r="AV41" s="313">
        <f>Ⅷ逆行列係数表!AJ39</f>
        <v>2.6134000000000001E-3</v>
      </c>
      <c r="AW41" s="313">
        <f>Ⅷ逆行列係数表!AK39</f>
        <v>2.7204999999999998E-3</v>
      </c>
      <c r="AX41" s="313">
        <f>Ⅷ逆行列係数表!AL39</f>
        <v>2.3269999999999999E-4</v>
      </c>
      <c r="AY41" s="313">
        <f>Ⅷ逆行列係数表!AM39</f>
        <v>5.1757000000000001E-3</v>
      </c>
      <c r="BA41" s="36">
        <f t="shared" si="1"/>
        <v>0</v>
      </c>
      <c r="BC41" s="303">
        <v>0</v>
      </c>
      <c r="BD41" s="20"/>
    </row>
    <row r="42" spans="2:56">
      <c r="B42" s="311" t="s">
        <v>162</v>
      </c>
      <c r="C42" s="312" t="s">
        <v>42</v>
      </c>
      <c r="D42" s="415">
        <f>Ⅱ入力シート!H58</f>
        <v>0</v>
      </c>
      <c r="G42" s="417">
        <f>Ⅳ一次附属!AN39</f>
        <v>0</v>
      </c>
      <c r="I42" s="304">
        <f>Ⅸ自給率!E39</f>
        <v>0.56060993512098078</v>
      </c>
      <c r="J42" s="44"/>
      <c r="K42" s="45">
        <f t="shared" si="0"/>
        <v>0</v>
      </c>
      <c r="M42" s="311" t="s">
        <v>162</v>
      </c>
      <c r="N42" s="312" t="s">
        <v>42</v>
      </c>
      <c r="O42" s="313">
        <f>Ⅷ逆行列係数表!C40</f>
        <v>1.6313000000000001E-2</v>
      </c>
      <c r="P42" s="313">
        <f>Ⅷ逆行列係数表!D40</f>
        <v>4.0825599999999997E-2</v>
      </c>
      <c r="Q42" s="313">
        <f>Ⅷ逆行列係数表!E40</f>
        <v>3.35803E-2</v>
      </c>
      <c r="R42" s="313">
        <f>Ⅷ逆行列係数表!F40</f>
        <v>2.4199999999999999E-2</v>
      </c>
      <c r="S42" s="313">
        <f>Ⅷ逆行列係数表!G40</f>
        <v>2.48764E-2</v>
      </c>
      <c r="T42" s="313">
        <f>Ⅷ逆行列係数表!H40</f>
        <v>5.0710999999999999E-2</v>
      </c>
      <c r="U42" s="313">
        <f>Ⅷ逆行列係数表!I40</f>
        <v>3.0855799999999999E-2</v>
      </c>
      <c r="V42" s="313">
        <f>Ⅷ逆行列係数表!J40</f>
        <v>3.3386100000000002E-2</v>
      </c>
      <c r="W42" s="313">
        <f>Ⅷ逆行列係数表!K40</f>
        <v>3.6384100000000003E-2</v>
      </c>
      <c r="X42" s="313">
        <f>Ⅷ逆行列係数表!L40</f>
        <v>2.8794299999999998E-2</v>
      </c>
      <c r="Y42" s="313">
        <f>Ⅷ逆行列係数表!M40</f>
        <v>2.37412E-2</v>
      </c>
      <c r="Z42" s="313">
        <f>Ⅷ逆行列係数表!N40</f>
        <v>2.4742900000000002E-2</v>
      </c>
      <c r="AA42" s="313">
        <f>Ⅷ逆行列係数表!O40</f>
        <v>3.5645999999999997E-2</v>
      </c>
      <c r="AB42" s="313">
        <f>Ⅷ逆行列係数表!P40</f>
        <v>3.1640300000000003E-2</v>
      </c>
      <c r="AC42" s="313">
        <f>Ⅷ逆行列係数表!Q40</f>
        <v>2.6537000000000002E-2</v>
      </c>
      <c r="AD42" s="313">
        <f>Ⅷ逆行列係数表!R40</f>
        <v>3.07266E-2</v>
      </c>
      <c r="AE42" s="313">
        <f>Ⅷ逆行列係数表!S40</f>
        <v>2.5448700000000001E-2</v>
      </c>
      <c r="AF42" s="313">
        <f>Ⅷ逆行列係数表!T40</f>
        <v>3.5496699999999999E-2</v>
      </c>
      <c r="AG42" s="313">
        <f>Ⅷ逆行列係数表!U40</f>
        <v>2.1851599999999999E-2</v>
      </c>
      <c r="AH42" s="313">
        <f>Ⅷ逆行列係数表!V40</f>
        <v>3.0481899999999999E-2</v>
      </c>
      <c r="AI42" s="313">
        <f>Ⅷ逆行列係数表!W40</f>
        <v>6.7811800000000005E-2</v>
      </c>
      <c r="AJ42" s="313">
        <f>Ⅷ逆行列係数表!X40</f>
        <v>0.15919459999999999</v>
      </c>
      <c r="AK42" s="313">
        <f>Ⅷ逆行列係数表!Y40</f>
        <v>0.1193144</v>
      </c>
      <c r="AL42" s="313">
        <f>Ⅷ逆行列係数表!Z40</f>
        <v>5.2635300000000003E-2</v>
      </c>
      <c r="AM42" s="313">
        <f>Ⅷ逆行列係数表!AA40</f>
        <v>6.2605099999999997E-2</v>
      </c>
      <c r="AN42" s="313">
        <f>Ⅷ逆行列係数表!AB40</f>
        <v>7.7217499999999994E-2</v>
      </c>
      <c r="AO42" s="313">
        <f>Ⅷ逆行列係数表!AC40</f>
        <v>1.55319E-2</v>
      </c>
      <c r="AP42" s="313">
        <f>Ⅷ逆行列係数表!AD40</f>
        <v>0.10900600000000001</v>
      </c>
      <c r="AQ42" s="313">
        <f>Ⅷ逆行列係数表!AE40</f>
        <v>9.8052100000000003E-2</v>
      </c>
      <c r="AR42" s="313">
        <f>Ⅷ逆行列係数表!AF40</f>
        <v>5.9874200000000002E-2</v>
      </c>
      <c r="AS42" s="313">
        <f>Ⅷ逆行列係数表!AG40</f>
        <v>5.22684E-2</v>
      </c>
      <c r="AT42" s="313">
        <f>Ⅷ逆行列係数表!AH40</f>
        <v>3.6413899999999999E-2</v>
      </c>
      <c r="AU42" s="313">
        <f>Ⅷ逆行列係数表!AI40</f>
        <v>5.97057E-2</v>
      </c>
      <c r="AV42" s="313">
        <f>Ⅷ逆行列係数表!AJ40</f>
        <v>1.0794859999999999</v>
      </c>
      <c r="AW42" s="313">
        <f>Ⅷ逆行列係数表!AK40</f>
        <v>3.5132499999999997E-2</v>
      </c>
      <c r="AX42" s="313">
        <f>Ⅷ逆行列係数表!AL40</f>
        <v>1.20144E-2</v>
      </c>
      <c r="AY42" s="313">
        <f>Ⅷ逆行列係数表!AM40</f>
        <v>5.16531E-2</v>
      </c>
      <c r="BA42" s="36">
        <f t="shared" si="1"/>
        <v>0</v>
      </c>
      <c r="BC42" s="303">
        <v>0</v>
      </c>
      <c r="BD42" s="20"/>
    </row>
    <row r="43" spans="2:56">
      <c r="B43" s="311" t="s">
        <v>163</v>
      </c>
      <c r="C43" s="312" t="s">
        <v>36</v>
      </c>
      <c r="D43" s="415">
        <f>Ⅱ入力シート!H59</f>
        <v>0</v>
      </c>
      <c r="G43" s="417">
        <f>Ⅳ一次附属!AN40</f>
        <v>0</v>
      </c>
      <c r="I43" s="304">
        <f>Ⅸ自給率!E40</f>
        <v>0.90751909826989552</v>
      </c>
      <c r="J43" s="44"/>
      <c r="K43" s="45">
        <f>G43*I43</f>
        <v>0</v>
      </c>
      <c r="M43" s="311" t="s">
        <v>163</v>
      </c>
      <c r="N43" s="312" t="s">
        <v>36</v>
      </c>
      <c r="O43" s="313">
        <f>Ⅷ逆行列係数表!C41</f>
        <v>1.9550000000000001E-4</v>
      </c>
      <c r="P43" s="313">
        <f>Ⅷ逆行列係数表!D41</f>
        <v>3.0219999999999997E-4</v>
      </c>
      <c r="Q43" s="313">
        <f>Ⅷ逆行列係数表!E41</f>
        <v>3.0420000000000002E-4</v>
      </c>
      <c r="R43" s="313">
        <f>Ⅷ逆行列係数表!F41</f>
        <v>2.4169999999999999E-4</v>
      </c>
      <c r="S43" s="313">
        <f>Ⅷ逆行列係数表!G41</f>
        <v>2.086E-4</v>
      </c>
      <c r="T43" s="313">
        <f>Ⅷ逆行列係数表!H41</f>
        <v>3.2459999999999998E-4</v>
      </c>
      <c r="U43" s="313">
        <f>Ⅷ逆行列係数表!I41</f>
        <v>2.1159999999999999E-4</v>
      </c>
      <c r="V43" s="313">
        <f>Ⅷ逆行列係数表!J41</f>
        <v>2.0430000000000001E-4</v>
      </c>
      <c r="W43" s="313">
        <f>Ⅷ逆行列係数表!K41</f>
        <v>1.9680000000000001E-4</v>
      </c>
      <c r="X43" s="313">
        <f>Ⅷ逆行列係数表!L41</f>
        <v>2.1350000000000001E-4</v>
      </c>
      <c r="Y43" s="313">
        <f>Ⅷ逆行列係数表!M41</f>
        <v>2.085E-4</v>
      </c>
      <c r="Z43" s="313">
        <f>Ⅷ逆行列係数表!N41</f>
        <v>1.8670000000000001E-4</v>
      </c>
      <c r="AA43" s="313">
        <f>Ⅷ逆行列係数表!O41</f>
        <v>2.4220000000000001E-4</v>
      </c>
      <c r="AB43" s="313">
        <f>Ⅷ逆行列係数表!P41</f>
        <v>1.83E-4</v>
      </c>
      <c r="AC43" s="313">
        <f>Ⅷ逆行列係数表!Q41</f>
        <v>2.154E-4</v>
      </c>
      <c r="AD43" s="313">
        <f>Ⅷ逆行列係数表!R41</f>
        <v>2.3680000000000001E-4</v>
      </c>
      <c r="AE43" s="313">
        <f>Ⅷ逆行列係数表!S41</f>
        <v>1.9479999999999999E-4</v>
      </c>
      <c r="AF43" s="313">
        <f>Ⅷ逆行列係数表!T41</f>
        <v>4.6329999999999999E-4</v>
      </c>
      <c r="AG43" s="313">
        <f>Ⅷ逆行列係数表!U41</f>
        <v>1.728E-4</v>
      </c>
      <c r="AH43" s="313">
        <f>Ⅷ逆行列係数表!V41</f>
        <v>2.989E-4</v>
      </c>
      <c r="AI43" s="313">
        <f>Ⅷ逆行列係数表!W41</f>
        <v>4.3179999999999998E-4</v>
      </c>
      <c r="AJ43" s="313">
        <f>Ⅷ逆行列係数表!X41</f>
        <v>5.2340000000000004E-4</v>
      </c>
      <c r="AK43" s="313">
        <f>Ⅷ逆行列係数表!Y41</f>
        <v>7.3450000000000002E-4</v>
      </c>
      <c r="AL43" s="313">
        <f>Ⅷ逆行列係数表!Z41</f>
        <v>2.4479999999999999E-4</v>
      </c>
      <c r="AM43" s="313">
        <f>Ⅷ逆行列係数表!AA41</f>
        <v>9.6889999999999997E-4</v>
      </c>
      <c r="AN43" s="313">
        <f>Ⅷ逆行列係数表!AB41</f>
        <v>5.1369999999999996E-4</v>
      </c>
      <c r="AO43" s="313">
        <f>Ⅷ逆行列係数表!AC41</f>
        <v>4.3429999999999999E-4</v>
      </c>
      <c r="AP43" s="313">
        <f>Ⅷ逆行列係数表!AD41</f>
        <v>6.1830000000000001E-4</v>
      </c>
      <c r="AQ43" s="313">
        <f>Ⅷ逆行列係数表!AE41</f>
        <v>8.2977999999999993E-3</v>
      </c>
      <c r="AR43" s="313">
        <f>Ⅷ逆行列係数表!AF41</f>
        <v>5.8200000000000005E-4</v>
      </c>
      <c r="AS43" s="313">
        <f>Ⅷ逆行列係数表!AG41</f>
        <v>2.6408E-3</v>
      </c>
      <c r="AT43" s="313">
        <f>Ⅷ逆行列係数表!AH41</f>
        <v>1.1537199999999999E-2</v>
      </c>
      <c r="AU43" s="313">
        <f>Ⅷ逆行列係数表!AI41</f>
        <v>2.7136E-3</v>
      </c>
      <c r="AV43" s="313">
        <f>Ⅷ逆行列係数表!AJ41</f>
        <v>1.3052999999999999E-3</v>
      </c>
      <c r="AW43" s="313">
        <f>Ⅷ逆行列係数表!AK41</f>
        <v>1.016087</v>
      </c>
      <c r="AX43" s="313">
        <f>Ⅷ逆行列係数表!AL41</f>
        <v>1.4339999999999999E-4</v>
      </c>
      <c r="AY43" s="313">
        <f>Ⅷ逆行列係数表!AM41</f>
        <v>2.0745999999999998E-3</v>
      </c>
      <c r="BA43" s="36">
        <f>K43</f>
        <v>0</v>
      </c>
      <c r="BC43" s="303">
        <v>0</v>
      </c>
      <c r="BD43" s="20"/>
    </row>
    <row r="44" spans="2:56">
      <c r="B44" s="311" t="s">
        <v>164</v>
      </c>
      <c r="C44" s="312" t="s">
        <v>245</v>
      </c>
      <c r="D44" s="415">
        <f>Ⅱ入力シート!H60</f>
        <v>0</v>
      </c>
      <c r="G44" s="417">
        <f>Ⅳ一次附属!AN41</f>
        <v>0</v>
      </c>
      <c r="I44" s="304">
        <f>Ⅸ自給率!E41</f>
        <v>1</v>
      </c>
      <c r="J44" s="44"/>
      <c r="K44" s="45">
        <f>G44*I44</f>
        <v>0</v>
      </c>
      <c r="M44" s="311" t="s">
        <v>164</v>
      </c>
      <c r="N44" s="312" t="s">
        <v>245</v>
      </c>
      <c r="O44" s="313">
        <f>Ⅷ逆行列係数表!C42</f>
        <v>2.3473000000000001E-3</v>
      </c>
      <c r="P44" s="313">
        <f>Ⅷ逆行列係数表!D42</f>
        <v>3.4443999999999998E-3</v>
      </c>
      <c r="Q44" s="313">
        <f>Ⅷ逆行列係数表!E42</f>
        <v>2.3685999999999998E-3</v>
      </c>
      <c r="R44" s="313">
        <f>Ⅷ逆行列係数表!F42</f>
        <v>2.8963000000000001E-3</v>
      </c>
      <c r="S44" s="313">
        <f>Ⅷ逆行列係数表!G42</f>
        <v>3.3923E-3</v>
      </c>
      <c r="T44" s="313">
        <f>Ⅷ逆行列係数表!H42</f>
        <v>2.6459000000000001E-3</v>
      </c>
      <c r="U44" s="313">
        <f>Ⅷ逆行列係数表!I42</f>
        <v>1.652E-3</v>
      </c>
      <c r="V44" s="313">
        <f>Ⅷ逆行列係数表!J42</f>
        <v>1.1368999999999999E-3</v>
      </c>
      <c r="W44" s="313">
        <f>Ⅷ逆行列係数表!K42</f>
        <v>6.0552999999999996E-3</v>
      </c>
      <c r="X44" s="313">
        <f>Ⅷ逆行列係数表!L42</f>
        <v>1.9530999999999999E-3</v>
      </c>
      <c r="Y44" s="313">
        <f>Ⅷ逆行列係数表!M42</f>
        <v>1.8582E-3</v>
      </c>
      <c r="Z44" s="313">
        <f>Ⅷ逆行列係数表!N42</f>
        <v>1.8427999999999999E-3</v>
      </c>
      <c r="AA44" s="313">
        <f>Ⅷ逆行列係数表!O42</f>
        <v>3.8498999999999999E-3</v>
      </c>
      <c r="AB44" s="313">
        <f>Ⅷ逆行列係数表!P42</f>
        <v>4.1606000000000004E-3</v>
      </c>
      <c r="AC44" s="313">
        <f>Ⅷ逆行列係数表!Q42</f>
        <v>4.6715000000000003E-3</v>
      </c>
      <c r="AD44" s="313">
        <f>Ⅷ逆行列係数表!R42</f>
        <v>3.4997000000000001E-3</v>
      </c>
      <c r="AE44" s="313">
        <f>Ⅷ逆行列係数表!S42</f>
        <v>1.8663E-3</v>
      </c>
      <c r="AF44" s="313">
        <f>Ⅷ逆行列係数表!T42</f>
        <v>5.0251000000000002E-3</v>
      </c>
      <c r="AG44" s="313">
        <f>Ⅷ逆行列係数表!U42</f>
        <v>1.3553E-3</v>
      </c>
      <c r="AH44" s="313">
        <f>Ⅷ逆行列係数表!V42</f>
        <v>5.3298E-3</v>
      </c>
      <c r="AI44" s="313">
        <f>Ⅷ逆行列係数表!W42</f>
        <v>4.9451E-3</v>
      </c>
      <c r="AJ44" s="313">
        <f>Ⅷ逆行列係数表!X42</f>
        <v>2.2736000000000002E-3</v>
      </c>
      <c r="AK44" s="313">
        <f>Ⅷ逆行列係数表!Y42</f>
        <v>5.1599000000000003E-3</v>
      </c>
      <c r="AL44" s="313">
        <f>Ⅷ逆行列係数表!Z42</f>
        <v>1.064E-2</v>
      </c>
      <c r="AM44" s="313">
        <f>Ⅷ逆行列係数表!AA42</f>
        <v>7.2072000000000004E-3</v>
      </c>
      <c r="AN44" s="313">
        <f>Ⅷ逆行列係数表!AB42</f>
        <v>1.1949599999999999E-2</v>
      </c>
      <c r="AO44" s="313">
        <f>Ⅷ逆行列係数表!AC42</f>
        <v>1.3255000000000001E-3</v>
      </c>
      <c r="AP44" s="313">
        <f>Ⅷ逆行列係数表!AD42</f>
        <v>5.5158000000000004E-3</v>
      </c>
      <c r="AQ44" s="313">
        <f>Ⅷ逆行列係数表!AE42</f>
        <v>8.6382999999999998E-3</v>
      </c>
      <c r="AR44" s="313">
        <f>Ⅷ逆行列係数表!AF42</f>
        <v>1.02051E-2</v>
      </c>
      <c r="AS44" s="313">
        <f>Ⅷ逆行列係数表!AG42</f>
        <v>1.2813700000000001E-2</v>
      </c>
      <c r="AT44" s="313">
        <f>Ⅷ逆行列係数表!AH42</f>
        <v>8.1294999999999996E-3</v>
      </c>
      <c r="AU44" s="313">
        <f>Ⅷ逆行列係数表!AI42</f>
        <v>1.7078300000000001E-2</v>
      </c>
      <c r="AV44" s="313">
        <f>Ⅷ逆行列係数表!AJ42</f>
        <v>5.2805999999999999E-3</v>
      </c>
      <c r="AW44" s="313">
        <f>Ⅷ逆行列係数表!AK42</f>
        <v>7.0482000000000001E-3</v>
      </c>
      <c r="AX44" s="313">
        <f>Ⅷ逆行列係数表!AL42</f>
        <v>1.001158</v>
      </c>
      <c r="AY44" s="313">
        <f>Ⅷ逆行列係数表!AM42</f>
        <v>4.2155999999999999E-3</v>
      </c>
      <c r="BA44" s="36">
        <f>K44</f>
        <v>0</v>
      </c>
      <c r="BC44" s="303">
        <v>0</v>
      </c>
      <c r="BD44" s="20"/>
    </row>
    <row r="45" spans="2:56">
      <c r="B45" s="311" t="s">
        <v>165</v>
      </c>
      <c r="C45" s="312" t="s">
        <v>246</v>
      </c>
      <c r="D45" s="415">
        <f>Ⅱ入力シート!H61</f>
        <v>0</v>
      </c>
      <c r="G45" s="417">
        <f>Ⅳ一次附属!AN42</f>
        <v>0</v>
      </c>
      <c r="I45" s="304">
        <f>Ⅸ自給率!E42</f>
        <v>0.99401406498758205</v>
      </c>
      <c r="J45" s="44"/>
      <c r="K45" s="45">
        <f>G45*I45</f>
        <v>0</v>
      </c>
      <c r="M45" s="311" t="s">
        <v>165</v>
      </c>
      <c r="N45" s="312" t="s">
        <v>246</v>
      </c>
      <c r="O45" s="313">
        <f>Ⅷ逆行列係数表!C43</f>
        <v>5.6381000000000001E-3</v>
      </c>
      <c r="P45" s="313">
        <f>Ⅷ逆行列係数表!D43</f>
        <v>9.2233999999999997E-3</v>
      </c>
      <c r="Q45" s="313">
        <f>Ⅷ逆行列係数表!E43</f>
        <v>3.5788999999999999E-3</v>
      </c>
      <c r="R45" s="313">
        <f>Ⅷ逆行列係数表!F43</f>
        <v>3.2566000000000001E-3</v>
      </c>
      <c r="S45" s="313">
        <f>Ⅷ逆行列係数表!G43</f>
        <v>3.5249000000000001E-3</v>
      </c>
      <c r="T45" s="313">
        <f>Ⅷ逆行列係数表!H43</f>
        <v>2.6676E-3</v>
      </c>
      <c r="U45" s="313">
        <f>Ⅷ逆行列係数表!I43</f>
        <v>5.8493E-3</v>
      </c>
      <c r="V45" s="313">
        <f>Ⅷ逆行列係数表!J43</f>
        <v>2.7647000000000001E-3</v>
      </c>
      <c r="W45" s="313">
        <f>Ⅷ逆行列係数表!K43</f>
        <v>7.2420000000000002E-3</v>
      </c>
      <c r="X45" s="313">
        <f>Ⅷ逆行列係数表!L43</f>
        <v>1.28488E-2</v>
      </c>
      <c r="Y45" s="313">
        <f>Ⅷ逆行列係数表!M43</f>
        <v>7.3996000000000001E-3</v>
      </c>
      <c r="Z45" s="313">
        <f>Ⅷ逆行列係数表!N43</f>
        <v>4.4811E-3</v>
      </c>
      <c r="AA45" s="313">
        <f>Ⅷ逆行列係数表!O43</f>
        <v>8.4262999999999994E-3</v>
      </c>
      <c r="AB45" s="313">
        <f>Ⅷ逆行列係数表!P43</f>
        <v>6.2182000000000001E-3</v>
      </c>
      <c r="AC45" s="313">
        <f>Ⅷ逆行列係数表!Q43</f>
        <v>3.0552000000000001E-3</v>
      </c>
      <c r="AD45" s="313">
        <f>Ⅷ逆行列係数表!R43</f>
        <v>1.8304E-3</v>
      </c>
      <c r="AE45" s="313">
        <f>Ⅷ逆行列係数表!S43</f>
        <v>1.9108E-3</v>
      </c>
      <c r="AF45" s="313">
        <f>Ⅷ逆行列係数表!T43</f>
        <v>2.9253E-3</v>
      </c>
      <c r="AG45" s="313">
        <f>Ⅷ逆行列係数表!U43</f>
        <v>1.0372000000000001E-3</v>
      </c>
      <c r="AH45" s="313">
        <f>Ⅷ逆行列係数表!V43</f>
        <v>2.9648999999999999E-3</v>
      </c>
      <c r="AI45" s="313">
        <f>Ⅷ逆行列係数表!W43</f>
        <v>1.32783E-2</v>
      </c>
      <c r="AJ45" s="313">
        <f>Ⅷ逆行列係数表!X43</f>
        <v>8.9934000000000004E-3</v>
      </c>
      <c r="AK45" s="313">
        <f>Ⅷ逆行列係数表!Y43</f>
        <v>1.26975E-2</v>
      </c>
      <c r="AL45" s="313">
        <f>Ⅷ逆行列係数表!Z43</f>
        <v>2.08711E-2</v>
      </c>
      <c r="AM45" s="313">
        <f>Ⅷ逆行列係数表!AA43</f>
        <v>7.7863000000000003E-3</v>
      </c>
      <c r="AN45" s="313">
        <f>Ⅷ逆行列係数表!AB43</f>
        <v>5.4872999999999996E-3</v>
      </c>
      <c r="AO45" s="313">
        <f>Ⅷ逆行列係数表!AC43</f>
        <v>1.4465000000000001E-3</v>
      </c>
      <c r="AP45" s="313">
        <f>Ⅷ逆行列係数表!AD43</f>
        <v>9.0594000000000004E-3</v>
      </c>
      <c r="AQ45" s="313">
        <f>Ⅷ逆行列係数表!AE43</f>
        <v>4.7924999999999999E-3</v>
      </c>
      <c r="AR45" s="313">
        <f>Ⅷ逆行列係数表!AF43</f>
        <v>2.2745999999999999E-3</v>
      </c>
      <c r="AS45" s="313">
        <f>Ⅷ逆行列係数表!AG43</f>
        <v>9.8227999999999996E-3</v>
      </c>
      <c r="AT45" s="313">
        <f>Ⅷ逆行列係数表!AH43</f>
        <v>4.9595999999999998E-3</v>
      </c>
      <c r="AU45" s="313">
        <f>Ⅷ逆行列係数表!AI43</f>
        <v>6.5093E-3</v>
      </c>
      <c r="AV45" s="313">
        <f>Ⅷ逆行列係数表!AJ43</f>
        <v>4.8456999999999997E-3</v>
      </c>
      <c r="AW45" s="313">
        <f>Ⅷ逆行列係数表!AK43</f>
        <v>4.7362999999999997E-3</v>
      </c>
      <c r="AX45" s="313">
        <f>Ⅷ逆行列係数表!AL43</f>
        <v>1.8243000000000001E-3</v>
      </c>
      <c r="AY45" s="313">
        <f>Ⅷ逆行列係数表!AM43</f>
        <v>1.001841</v>
      </c>
      <c r="BA45" s="36">
        <f>K45</f>
        <v>0</v>
      </c>
      <c r="BC45" s="303">
        <v>0</v>
      </c>
      <c r="BD45" s="20"/>
    </row>
    <row r="46" spans="2:56" s="10" customFormat="1" ht="15.75" customHeight="1">
      <c r="B46" s="638" t="s">
        <v>267</v>
      </c>
      <c r="C46" s="639"/>
      <c r="D46" s="416">
        <f>SUM(D9:D45)</f>
        <v>0</v>
      </c>
      <c r="G46" s="346">
        <f>SUM(G9:G45)</f>
        <v>0</v>
      </c>
      <c r="I46" s="59"/>
      <c r="J46" s="44"/>
      <c r="K46" s="196">
        <f>SUM(K9:K45)</f>
        <v>0</v>
      </c>
      <c r="M46" s="305"/>
      <c r="N46" s="305"/>
      <c r="O46" s="30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BA46" s="303">
        <f>SUM(BA9:BA45)</f>
        <v>0</v>
      </c>
      <c r="BC46" s="303">
        <f>SUM(BC9:BC45)</f>
        <v>0</v>
      </c>
      <c r="BD46" s="44"/>
    </row>
    <row r="47" spans="2:56">
      <c r="I47" s="59"/>
      <c r="J47" s="10"/>
      <c r="N47" s="3"/>
    </row>
    <row r="48" spans="2:56">
      <c r="E48" s="44"/>
      <c r="F48" s="44"/>
      <c r="G48" s="62"/>
      <c r="I48" s="3"/>
      <c r="J48" s="10"/>
      <c r="N48" s="3"/>
      <c r="AB48" s="5"/>
    </row>
    <row r="49" spans="5:45">
      <c r="E49" s="44"/>
      <c r="F49" s="44"/>
      <c r="G49" s="62"/>
      <c r="I49" s="3"/>
      <c r="N49" s="3"/>
    </row>
    <row r="50" spans="5:45">
      <c r="E50" s="44"/>
      <c r="F50" s="44"/>
      <c r="G50" s="34"/>
      <c r="I50" s="3"/>
      <c r="N50" s="3"/>
    </row>
    <row r="51" spans="5:45">
      <c r="E51" s="41"/>
      <c r="F51" s="63"/>
      <c r="G51" s="44"/>
      <c r="I51" s="3"/>
      <c r="N51" s="3"/>
      <c r="AR51" s="7"/>
      <c r="AS51" s="7"/>
    </row>
    <row r="52" spans="5:45">
      <c r="F52" s="64"/>
      <c r="I52" s="3"/>
      <c r="N52" s="3"/>
    </row>
    <row r="53" spans="5:45">
      <c r="F53" s="64"/>
      <c r="I53" s="3"/>
      <c r="N53" s="3"/>
    </row>
    <row r="54" spans="5:45">
      <c r="F54" s="64"/>
      <c r="I54" s="3"/>
      <c r="N54" s="3"/>
      <c r="AR54" s="7"/>
      <c r="AS54" s="7"/>
    </row>
    <row r="55" spans="5:45">
      <c r="F55" s="64"/>
      <c r="I55" s="3"/>
      <c r="N55" s="3"/>
    </row>
    <row r="56" spans="5:45">
      <c r="F56" s="64"/>
      <c r="I56" s="3"/>
      <c r="N56" s="3"/>
    </row>
    <row r="57" spans="5:45">
      <c r="F57" s="64"/>
      <c r="I57" s="3"/>
      <c r="N57" s="3"/>
    </row>
    <row r="58" spans="5:45">
      <c r="F58" s="64"/>
      <c r="I58" s="3"/>
      <c r="N58" s="3"/>
    </row>
    <row r="59" spans="5:45">
      <c r="F59" s="64"/>
      <c r="I59" s="3"/>
      <c r="N59" s="3"/>
    </row>
    <row r="60" spans="5:45">
      <c r="F60" s="64"/>
      <c r="I60" s="3"/>
      <c r="N60" s="3"/>
    </row>
    <row r="61" spans="5:45">
      <c r="F61" s="64"/>
      <c r="I61" s="3"/>
      <c r="N61" s="3"/>
    </row>
    <row r="62" spans="5:45">
      <c r="F62" s="64"/>
      <c r="I62" s="3"/>
      <c r="N62" s="3"/>
    </row>
    <row r="63" spans="5:45">
      <c r="F63" s="64"/>
      <c r="I63" s="3"/>
      <c r="N63" s="3"/>
    </row>
    <row r="64" spans="5:45">
      <c r="F64" s="64"/>
      <c r="I64" s="3"/>
      <c r="N64" s="3"/>
    </row>
    <row r="65" spans="6:14">
      <c r="F65" s="64"/>
      <c r="I65" s="3"/>
      <c r="N65" s="3"/>
    </row>
    <row r="66" spans="6:14">
      <c r="F66" s="64"/>
      <c r="I66" s="3"/>
      <c r="N66" s="3"/>
    </row>
    <row r="67" spans="6:14">
      <c r="F67" s="64"/>
      <c r="I67" s="3"/>
      <c r="N67" s="3"/>
    </row>
    <row r="68" spans="6:14">
      <c r="F68" s="64"/>
      <c r="I68" s="3"/>
      <c r="N68" s="3"/>
    </row>
    <row r="69" spans="6:14">
      <c r="F69" s="64"/>
      <c r="I69" s="3"/>
      <c r="N69" s="3"/>
    </row>
    <row r="70" spans="6:14">
      <c r="F70" s="64"/>
      <c r="I70" s="3"/>
      <c r="N70" s="3"/>
    </row>
    <row r="71" spans="6:14">
      <c r="F71" s="64"/>
      <c r="I71" s="3"/>
      <c r="N71" s="3"/>
    </row>
    <row r="72" spans="6:14">
      <c r="F72" s="64"/>
      <c r="I72" s="3"/>
      <c r="N72" s="3"/>
    </row>
    <row r="73" spans="6:14">
      <c r="F73" s="64"/>
      <c r="I73" s="3"/>
      <c r="N73" s="3"/>
    </row>
    <row r="74" spans="6:14">
      <c r="F74" s="64"/>
      <c r="I74" s="3"/>
      <c r="N74" s="3"/>
    </row>
    <row r="75" spans="6:14">
      <c r="F75" s="64"/>
      <c r="I75" s="3"/>
      <c r="N75" s="3"/>
    </row>
    <row r="76" spans="6:14">
      <c r="F76" s="64"/>
      <c r="I76" s="3"/>
      <c r="N76" s="3"/>
    </row>
    <row r="77" spans="6:14">
      <c r="F77" s="64"/>
      <c r="I77" s="3"/>
      <c r="N77" s="3"/>
    </row>
    <row r="78" spans="6:14">
      <c r="F78" s="64"/>
      <c r="I78" s="3"/>
      <c r="N78" s="3"/>
    </row>
    <row r="79" spans="6:14">
      <c r="F79" s="64"/>
      <c r="I79" s="3"/>
      <c r="N79" s="3"/>
    </row>
    <row r="80" spans="6:14">
      <c r="F80" s="64"/>
      <c r="I80" s="3"/>
      <c r="N80" s="3"/>
    </row>
    <row r="81" spans="6:14">
      <c r="F81" s="64"/>
      <c r="I81" s="3"/>
      <c r="N81" s="3"/>
    </row>
    <row r="82" spans="6:14">
      <c r="F82" s="64"/>
      <c r="I82" s="3"/>
      <c r="N82" s="3"/>
    </row>
    <row r="83" spans="6:14">
      <c r="F83" s="64"/>
      <c r="I83" s="3"/>
      <c r="N83" s="3"/>
    </row>
    <row r="84" spans="6:14">
      <c r="G84" s="64"/>
      <c r="I84" s="3"/>
      <c r="N84" s="3"/>
    </row>
    <row r="85" spans="6:14">
      <c r="I85" s="3"/>
      <c r="N85" s="3"/>
    </row>
    <row r="86" spans="6:14">
      <c r="I86" s="3"/>
      <c r="N86" s="3"/>
    </row>
    <row r="87" spans="6:14" s="24" customFormat="1"/>
    <row r="88" spans="6:14">
      <c r="I88" s="3"/>
      <c r="N88" s="3"/>
    </row>
    <row r="89" spans="6:14">
      <c r="I89" s="3"/>
      <c r="N89" s="3"/>
    </row>
    <row r="90" spans="6:14">
      <c r="I90" s="3"/>
      <c r="N90" s="3"/>
    </row>
    <row r="91" spans="6:14">
      <c r="I91" s="3"/>
      <c r="N91" s="3"/>
    </row>
    <row r="92" spans="6:14">
      <c r="I92" s="3"/>
      <c r="N92" s="3"/>
    </row>
    <row r="93" spans="6:14">
      <c r="I93" s="3"/>
      <c r="N93" s="3"/>
    </row>
    <row r="94" spans="6:14">
      <c r="I94" s="3"/>
      <c r="N94" s="3"/>
    </row>
    <row r="95" spans="6:14">
      <c r="I95" s="3"/>
      <c r="N95" s="3"/>
    </row>
    <row r="96" spans="6:14">
      <c r="I96" s="3"/>
      <c r="N96" s="3"/>
    </row>
    <row r="97" spans="9:14">
      <c r="I97" s="3"/>
      <c r="N97" s="3"/>
    </row>
    <row r="98" spans="9:14">
      <c r="I98" s="3"/>
      <c r="N98" s="3"/>
    </row>
    <row r="99" spans="9:14">
      <c r="I99" s="3"/>
      <c r="N99" s="3"/>
    </row>
    <row r="100" spans="9:14">
      <c r="I100" s="3"/>
      <c r="N100" s="3"/>
    </row>
    <row r="101" spans="9:14">
      <c r="I101" s="3"/>
      <c r="N101" s="3"/>
    </row>
    <row r="102" spans="9:14">
      <c r="I102" s="3"/>
      <c r="N102" s="3"/>
    </row>
    <row r="103" spans="9:14">
      <c r="I103" s="3"/>
      <c r="N103" s="3"/>
    </row>
    <row r="104" spans="9:14">
      <c r="I104" s="3"/>
      <c r="N104" s="3"/>
    </row>
    <row r="105" spans="9:14">
      <c r="I105" s="3"/>
      <c r="N105" s="3"/>
    </row>
    <row r="106" spans="9:14">
      <c r="I106" s="3"/>
      <c r="N106" s="3"/>
    </row>
    <row r="107" spans="9:14">
      <c r="I107" s="3"/>
      <c r="N107" s="3"/>
    </row>
    <row r="108" spans="9:14">
      <c r="I108" s="3"/>
      <c r="N108" s="3"/>
    </row>
    <row r="109" spans="9:14">
      <c r="I109" s="3"/>
      <c r="N109" s="3"/>
    </row>
    <row r="110" spans="9:14">
      <c r="I110" s="3"/>
      <c r="N110" s="3"/>
    </row>
    <row r="111" spans="9:14">
      <c r="I111" s="3"/>
      <c r="N111" s="3"/>
    </row>
    <row r="112" spans="9:14">
      <c r="I112" s="3"/>
      <c r="N112" s="3"/>
    </row>
    <row r="113" spans="7:14">
      <c r="I113" s="3"/>
      <c r="N113" s="3"/>
    </row>
    <row r="114" spans="7:14">
      <c r="I114" s="3"/>
      <c r="N114" s="3"/>
    </row>
    <row r="115" spans="7:14">
      <c r="I115" s="3"/>
      <c r="N115" s="3"/>
    </row>
    <row r="116" spans="7:14">
      <c r="I116" s="3"/>
      <c r="N116" s="3"/>
    </row>
    <row r="117" spans="7:14">
      <c r="I117" s="3"/>
      <c r="N117" s="3"/>
    </row>
    <row r="118" spans="7:14">
      <c r="I118" s="3"/>
      <c r="N118" s="3"/>
    </row>
    <row r="119" spans="7:14">
      <c r="I119" s="3"/>
      <c r="N119" s="3"/>
    </row>
    <row r="120" spans="7:14">
      <c r="I120" s="3"/>
      <c r="N120" s="3"/>
    </row>
    <row r="121" spans="7:14">
      <c r="H121" s="59"/>
      <c r="I121" s="3"/>
      <c r="N121" s="3"/>
    </row>
    <row r="122" spans="7:14">
      <c r="G122" s="59"/>
      <c r="I122" s="3"/>
      <c r="N122" s="3"/>
    </row>
    <row r="123" spans="7:14">
      <c r="G123" s="59"/>
      <c r="I123" s="3"/>
      <c r="N123" s="3"/>
    </row>
    <row r="124" spans="7:14">
      <c r="G124" s="59"/>
      <c r="I124" s="3"/>
      <c r="N124" s="3"/>
    </row>
    <row r="125" spans="7:14">
      <c r="G125" s="59"/>
      <c r="I125" s="3"/>
      <c r="N125" s="3"/>
    </row>
    <row r="126" spans="7:14">
      <c r="G126" s="59"/>
      <c r="I126" s="3"/>
      <c r="N126" s="3"/>
    </row>
    <row r="127" spans="7:14">
      <c r="G127" s="59"/>
      <c r="I127" s="3"/>
      <c r="N127" s="3"/>
    </row>
    <row r="128" spans="7:14">
      <c r="G128" s="59"/>
      <c r="I128" s="3"/>
      <c r="N128" s="3"/>
    </row>
    <row r="129" spans="7:14">
      <c r="G129" s="59"/>
      <c r="I129" s="3"/>
      <c r="N129" s="3"/>
    </row>
    <row r="130" spans="7:14">
      <c r="G130" s="59"/>
      <c r="I130" s="3"/>
      <c r="N130" s="3"/>
    </row>
    <row r="131" spans="7:14">
      <c r="G131" s="59"/>
      <c r="I131" s="3"/>
      <c r="N131" s="3"/>
    </row>
    <row r="132" spans="7:14">
      <c r="I132" s="3"/>
    </row>
    <row r="133" spans="7:14">
      <c r="I133" s="3"/>
    </row>
    <row r="134" spans="7:14">
      <c r="I134" s="3"/>
    </row>
    <row r="135" spans="7:14">
      <c r="I135" s="3"/>
    </row>
    <row r="136" spans="7:14">
      <c r="I136" s="3"/>
    </row>
    <row r="137" spans="7:14">
      <c r="I137" s="3"/>
    </row>
    <row r="138" spans="7:14">
      <c r="I138" s="3"/>
    </row>
    <row r="139" spans="7:14">
      <c r="I139" s="3"/>
    </row>
    <row r="140" spans="7:14">
      <c r="I140" s="3"/>
    </row>
    <row r="141" spans="7:14">
      <c r="I141" s="3"/>
    </row>
    <row r="142" spans="7:14">
      <c r="I142" s="3"/>
    </row>
    <row r="143" spans="7:14">
      <c r="I143" s="3"/>
    </row>
    <row r="144" spans="7:14">
      <c r="I144" s="3"/>
    </row>
    <row r="145" spans="9:9">
      <c r="I145" s="3"/>
    </row>
    <row r="146" spans="9:9">
      <c r="I146" s="3"/>
    </row>
    <row r="147" spans="9:9">
      <c r="I147" s="3"/>
    </row>
    <row r="148" spans="9:9">
      <c r="I148" s="3"/>
    </row>
    <row r="149" spans="9:9">
      <c r="I149" s="3"/>
    </row>
    <row r="150" spans="9:9">
      <c r="I150" s="3"/>
    </row>
    <row r="151" spans="9:9">
      <c r="I151" s="3"/>
    </row>
    <row r="152" spans="9:9">
      <c r="I152" s="3"/>
    </row>
    <row r="153" spans="9:9">
      <c r="I153" s="3"/>
    </row>
    <row r="154" spans="9:9">
      <c r="I154" s="3"/>
    </row>
    <row r="155" spans="9:9">
      <c r="I155" s="3"/>
    </row>
    <row r="156" spans="9:9">
      <c r="I156" s="3"/>
    </row>
    <row r="157" spans="9:9">
      <c r="I157" s="3"/>
    </row>
    <row r="158" spans="9:9">
      <c r="I158" s="3"/>
    </row>
    <row r="159" spans="9:9">
      <c r="I159" s="3"/>
    </row>
    <row r="160" spans="9:9">
      <c r="I160" s="3"/>
    </row>
    <row r="161" spans="9:9">
      <c r="I161" s="3"/>
    </row>
    <row r="162" spans="9:9">
      <c r="I162" s="3"/>
    </row>
    <row r="163" spans="9:9">
      <c r="I163" s="3"/>
    </row>
    <row r="164" spans="9:9">
      <c r="I164" s="3"/>
    </row>
    <row r="165" spans="9:9">
      <c r="I165" s="3"/>
    </row>
    <row r="166" spans="9:9">
      <c r="I166" s="3"/>
    </row>
    <row r="167" spans="9:9">
      <c r="I167" s="3"/>
    </row>
    <row r="168" spans="9:9">
      <c r="I168" s="3"/>
    </row>
    <row r="169" spans="9:9">
      <c r="I169" s="3"/>
    </row>
    <row r="170" spans="9:9">
      <c r="I170" s="3"/>
    </row>
    <row r="171" spans="9:9">
      <c r="I171" s="3"/>
    </row>
    <row r="172" spans="9:9">
      <c r="I172" s="3"/>
    </row>
    <row r="173" spans="9:9">
      <c r="I173" s="3"/>
    </row>
    <row r="174" spans="9:9">
      <c r="I174" s="3"/>
    </row>
    <row r="175" spans="9:9">
      <c r="I175" s="3"/>
    </row>
    <row r="176" spans="9:9">
      <c r="I176" s="3"/>
    </row>
    <row r="177" spans="9:9">
      <c r="I177" s="3"/>
    </row>
    <row r="178" spans="9:9">
      <c r="I178" s="3"/>
    </row>
    <row r="179" spans="9:9">
      <c r="I179" s="3"/>
    </row>
    <row r="180" spans="9:9">
      <c r="I180" s="3"/>
    </row>
    <row r="181" spans="9:9">
      <c r="I181" s="3"/>
    </row>
    <row r="182" spans="9:9">
      <c r="I182" s="3"/>
    </row>
    <row r="183" spans="9:9">
      <c r="I183" s="3"/>
    </row>
    <row r="184" spans="9:9">
      <c r="I184" s="3"/>
    </row>
    <row r="185" spans="9:9">
      <c r="I185" s="3"/>
    </row>
    <row r="186" spans="9:9">
      <c r="I186" s="3"/>
    </row>
    <row r="187" spans="9:9">
      <c r="I187" s="3"/>
    </row>
    <row r="188" spans="9:9">
      <c r="I188" s="3"/>
    </row>
    <row r="189" spans="9:9">
      <c r="I189" s="3"/>
    </row>
    <row r="190" spans="9:9">
      <c r="I190" s="3"/>
    </row>
    <row r="191" spans="9:9">
      <c r="I191" s="3"/>
    </row>
    <row r="192" spans="9:9">
      <c r="I192" s="3"/>
    </row>
    <row r="193" spans="9:9">
      <c r="I193" s="3"/>
    </row>
    <row r="194" spans="9:9">
      <c r="I194" s="3"/>
    </row>
    <row r="195" spans="9:9">
      <c r="I195" s="3"/>
    </row>
    <row r="196" spans="9:9">
      <c r="I196" s="3"/>
    </row>
    <row r="197" spans="9:9">
      <c r="I197" s="3"/>
    </row>
    <row r="198" spans="9:9">
      <c r="I198" s="3"/>
    </row>
    <row r="199" spans="9:9">
      <c r="I199" s="3"/>
    </row>
    <row r="200" spans="9:9">
      <c r="I200" s="3"/>
    </row>
    <row r="201" spans="9:9">
      <c r="I201" s="3"/>
    </row>
    <row r="202" spans="9:9">
      <c r="I202" s="3"/>
    </row>
    <row r="203" spans="9:9">
      <c r="I203" s="3"/>
    </row>
    <row r="204" spans="9:9">
      <c r="I204" s="3"/>
    </row>
    <row r="205" spans="9:9">
      <c r="I205" s="3"/>
    </row>
    <row r="206" spans="9:9">
      <c r="I206" s="3"/>
    </row>
    <row r="207" spans="9:9">
      <c r="I207" s="3"/>
    </row>
    <row r="208" spans="9:9">
      <c r="I208" s="3"/>
    </row>
    <row r="209" spans="9:9">
      <c r="I209" s="3"/>
    </row>
    <row r="210" spans="9:9">
      <c r="I210" s="3"/>
    </row>
    <row r="211" spans="9:9">
      <c r="I211" s="3"/>
    </row>
    <row r="212" spans="9:9">
      <c r="I212" s="3"/>
    </row>
    <row r="213" spans="9:9">
      <c r="I213" s="3"/>
    </row>
    <row r="214" spans="9:9">
      <c r="I214" s="3"/>
    </row>
    <row r="215" spans="9:9">
      <c r="I215" s="3"/>
    </row>
    <row r="216" spans="9:9">
      <c r="I216" s="3"/>
    </row>
    <row r="217" spans="9:9">
      <c r="I217" s="3"/>
    </row>
    <row r="218" spans="9:9">
      <c r="I218" s="3"/>
    </row>
    <row r="219" spans="9:9">
      <c r="I219" s="3"/>
    </row>
    <row r="220" spans="9:9">
      <c r="I220" s="3"/>
    </row>
    <row r="221" spans="9:9">
      <c r="I221" s="3"/>
    </row>
    <row r="222" spans="9:9">
      <c r="I222" s="3"/>
    </row>
    <row r="223" spans="9:9">
      <c r="I223" s="3"/>
    </row>
    <row r="224" spans="9:9">
      <c r="I224" s="3"/>
    </row>
    <row r="225" spans="9:9">
      <c r="I225" s="3"/>
    </row>
    <row r="226" spans="9:9">
      <c r="I226" s="3"/>
    </row>
    <row r="227" spans="9:9">
      <c r="I227" s="3"/>
    </row>
    <row r="228" spans="9:9">
      <c r="I228" s="3"/>
    </row>
    <row r="229" spans="9:9">
      <c r="I229" s="3"/>
    </row>
    <row r="230" spans="9:9">
      <c r="I230" s="3"/>
    </row>
    <row r="231" spans="9:9">
      <c r="I231" s="3"/>
    </row>
    <row r="232" spans="9:9">
      <c r="I232" s="3"/>
    </row>
    <row r="233" spans="9:9">
      <c r="I233" s="3"/>
    </row>
    <row r="234" spans="9:9">
      <c r="I234" s="3"/>
    </row>
    <row r="235" spans="9:9">
      <c r="I235" s="3"/>
    </row>
    <row r="236" spans="9:9">
      <c r="I236" s="3"/>
    </row>
    <row r="237" spans="9:9">
      <c r="I237" s="3"/>
    </row>
    <row r="238" spans="9:9">
      <c r="I238" s="3"/>
    </row>
    <row r="239" spans="9:9">
      <c r="I239" s="3"/>
    </row>
    <row r="240" spans="9:9">
      <c r="I240" s="3"/>
    </row>
    <row r="241" spans="9:9">
      <c r="I241" s="3"/>
    </row>
    <row r="242" spans="9:9">
      <c r="I242" s="3"/>
    </row>
    <row r="243" spans="9:9">
      <c r="I243" s="3"/>
    </row>
    <row r="244" spans="9:9">
      <c r="I244" s="3"/>
    </row>
    <row r="245" spans="9:9">
      <c r="I245" s="3"/>
    </row>
    <row r="246" spans="9:9">
      <c r="I246" s="3"/>
    </row>
    <row r="247" spans="9:9">
      <c r="I247" s="3"/>
    </row>
    <row r="248" spans="9:9">
      <c r="I248" s="3"/>
    </row>
    <row r="249" spans="9:9">
      <c r="I249" s="3"/>
    </row>
    <row r="250" spans="9:9">
      <c r="I250" s="3"/>
    </row>
    <row r="251" spans="9:9">
      <c r="I251" s="3"/>
    </row>
    <row r="252" spans="9:9">
      <c r="I252" s="3"/>
    </row>
    <row r="253" spans="9:9">
      <c r="I253" s="3"/>
    </row>
    <row r="254" spans="9:9">
      <c r="I254" s="3"/>
    </row>
    <row r="255" spans="9:9">
      <c r="I255" s="3"/>
    </row>
    <row r="256" spans="9:9">
      <c r="I256" s="3"/>
    </row>
    <row r="257" spans="9:9">
      <c r="I257" s="3"/>
    </row>
    <row r="258" spans="9:9">
      <c r="I258" s="3"/>
    </row>
    <row r="259" spans="9:9">
      <c r="I259" s="3"/>
    </row>
    <row r="260" spans="9:9">
      <c r="I260" s="3"/>
    </row>
    <row r="261" spans="9:9">
      <c r="I261" s="3"/>
    </row>
    <row r="262" spans="9:9">
      <c r="I262" s="3"/>
    </row>
    <row r="263" spans="9:9">
      <c r="I263" s="3"/>
    </row>
    <row r="264" spans="9:9">
      <c r="I264" s="3"/>
    </row>
    <row r="265" spans="9:9">
      <c r="I265" s="3"/>
    </row>
    <row r="266" spans="9:9">
      <c r="I266" s="3"/>
    </row>
    <row r="267" spans="9:9">
      <c r="I267" s="3"/>
    </row>
    <row r="268" spans="9:9">
      <c r="I268" s="3"/>
    </row>
    <row r="269" spans="9:9">
      <c r="I269" s="3"/>
    </row>
    <row r="270" spans="9:9">
      <c r="I270" s="3"/>
    </row>
    <row r="271" spans="9:9">
      <c r="I271" s="3"/>
    </row>
    <row r="272" spans="9:9">
      <c r="I272" s="3"/>
    </row>
    <row r="273" spans="9:9">
      <c r="I273" s="3"/>
    </row>
    <row r="274" spans="9:9">
      <c r="I274" s="3"/>
    </row>
    <row r="275" spans="9:9">
      <c r="I275" s="3"/>
    </row>
    <row r="276" spans="9:9">
      <c r="I276" s="3"/>
    </row>
    <row r="277" spans="9:9">
      <c r="I277" s="3"/>
    </row>
    <row r="278" spans="9:9">
      <c r="I278" s="3"/>
    </row>
    <row r="279" spans="9:9">
      <c r="I279" s="3"/>
    </row>
    <row r="280" spans="9:9">
      <c r="I280" s="3"/>
    </row>
    <row r="281" spans="9:9">
      <c r="I281" s="3"/>
    </row>
    <row r="282" spans="9:9">
      <c r="I282" s="3"/>
    </row>
    <row r="283" spans="9:9">
      <c r="I283" s="3"/>
    </row>
    <row r="284" spans="9:9">
      <c r="I284" s="3"/>
    </row>
    <row r="285" spans="9:9">
      <c r="I285" s="3"/>
    </row>
    <row r="286" spans="9:9">
      <c r="I286" s="3"/>
    </row>
    <row r="287" spans="9:9">
      <c r="I287" s="3"/>
    </row>
    <row r="288" spans="9:9">
      <c r="I288" s="3"/>
    </row>
    <row r="289" spans="9:9">
      <c r="I289" s="3"/>
    </row>
    <row r="290" spans="9:9">
      <c r="I290" s="3"/>
    </row>
    <row r="291" spans="9:9">
      <c r="I291" s="3"/>
    </row>
    <row r="292" spans="9:9">
      <c r="I292" s="3"/>
    </row>
    <row r="293" spans="9:9">
      <c r="I293" s="3"/>
    </row>
    <row r="294" spans="9:9">
      <c r="I294" s="3"/>
    </row>
    <row r="295" spans="9:9">
      <c r="I295" s="3"/>
    </row>
    <row r="296" spans="9:9">
      <c r="I296" s="3"/>
    </row>
    <row r="297" spans="9:9">
      <c r="I297" s="3"/>
    </row>
    <row r="298" spans="9:9">
      <c r="I298" s="3"/>
    </row>
    <row r="299" spans="9:9">
      <c r="I299" s="3"/>
    </row>
    <row r="300" spans="9:9">
      <c r="I300" s="3"/>
    </row>
    <row r="301" spans="9:9">
      <c r="I301" s="3"/>
    </row>
    <row r="302" spans="9:9">
      <c r="I302" s="3"/>
    </row>
    <row r="303" spans="9:9">
      <c r="I303" s="3"/>
    </row>
  </sheetData>
  <sheetProtection sheet="1" objects="1" scenarios="1"/>
  <mergeCells count="5">
    <mergeCell ref="E6:G6"/>
    <mergeCell ref="B46:C46"/>
    <mergeCell ref="M5:N5"/>
    <mergeCell ref="B8:C8"/>
    <mergeCell ref="M8:N8"/>
  </mergeCells>
  <phoneticPr fontId="4"/>
  <pageMargins left="1.1811023622047245" right="0.39370078740157483" top="0.78740157480314965" bottom="0.59055118110236227" header="0.39370078740157483" footer="0.39370078740157483"/>
  <pageSetup paperSize="8" scale="36" orientation="landscape" cellComments="asDisplayed" r:id="rId1"/>
  <headerFooter alignWithMargins="0">
    <oddFooter>&amp;R&amp;"ＭＳ Ｐゴシック,標準"&amp;11&amp;A</oddFooter>
  </headerFooter>
  <colBreaks count="1" manualBreakCount="1">
    <brk id="28" max="48"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IV111"/>
  <sheetViews>
    <sheetView zoomScaleNormal="100" zoomScaleSheetLayoutView="75" workbookViewId="0">
      <pane xSplit="2" ySplit="5" topLeftCell="C18" activePane="bottomRight" state="frozen"/>
      <selection activeCell="BC44" sqref="BC44"/>
      <selection pane="topRight" activeCell="BC44" sqref="BC44"/>
      <selection pane="bottomLeft" activeCell="BC44" sqref="BC44"/>
      <selection pane="bottomRight" activeCell="J20" sqref="J20"/>
    </sheetView>
  </sheetViews>
  <sheetFormatPr defaultRowHeight="12"/>
  <cols>
    <col min="1" max="1" width="3.28515625" style="3" customWidth="1"/>
    <col min="2" max="2" width="31.42578125" style="3" customWidth="1"/>
    <col min="3" max="24" width="9.7109375" style="3" customWidth="1"/>
    <col min="25" max="25" width="10.85546875" style="3" customWidth="1"/>
    <col min="26" max="29" width="9.7109375" style="3" customWidth="1"/>
    <col min="30" max="30" width="10.5703125" style="3" customWidth="1"/>
    <col min="31" max="31" width="11" style="3" customWidth="1"/>
    <col min="32" max="40" width="9.7109375" style="3" customWidth="1"/>
    <col min="41" max="41" width="1.5703125" style="3" customWidth="1"/>
    <col min="42" max="42" width="3.28515625" style="3" customWidth="1"/>
    <col min="43" max="43" width="12" style="3" customWidth="1"/>
    <col min="44" max="44" width="9.28515625" style="3" bestFit="1" customWidth="1"/>
    <col min="45" max="45" width="10" style="3" bestFit="1" customWidth="1"/>
    <col min="46" max="16384" width="9.140625" style="3"/>
  </cols>
  <sheetData>
    <row r="1" spans="1:40" ht="15" customHeight="1"/>
    <row r="2" spans="1:40" ht="18.75" customHeight="1">
      <c r="A2" s="175" t="s">
        <v>94</v>
      </c>
      <c r="AH2" s="53"/>
      <c r="AK2" s="53"/>
      <c r="AL2" s="53"/>
      <c r="AM2" s="53"/>
      <c r="AN2" s="54" t="s">
        <v>2022</v>
      </c>
    </row>
    <row r="3" spans="1:40" ht="21.75" customHeight="1">
      <c r="A3" s="314" t="s">
        <v>277</v>
      </c>
    </row>
    <row r="4" spans="1:40">
      <c r="B4" s="55"/>
      <c r="C4" s="55" t="s">
        <v>0</v>
      </c>
      <c r="D4" s="55" t="s">
        <v>1</v>
      </c>
      <c r="E4" s="55" t="s">
        <v>2</v>
      </c>
      <c r="F4" s="55" t="s">
        <v>3</v>
      </c>
      <c r="G4" s="55" t="s">
        <v>4</v>
      </c>
      <c r="H4" s="55" t="s">
        <v>5</v>
      </c>
      <c r="I4" s="55" t="s">
        <v>6</v>
      </c>
      <c r="J4" s="55" t="s">
        <v>7</v>
      </c>
      <c r="K4" s="55" t="s">
        <v>8</v>
      </c>
      <c r="L4" s="55" t="s">
        <v>9</v>
      </c>
      <c r="M4" s="55" t="s">
        <v>10</v>
      </c>
      <c r="N4" s="55" t="s">
        <v>11</v>
      </c>
      <c r="O4" s="55" t="s">
        <v>12</v>
      </c>
      <c r="P4" s="55" t="s">
        <v>13</v>
      </c>
      <c r="Q4" s="55" t="s">
        <v>14</v>
      </c>
      <c r="R4" s="55" t="s">
        <v>15</v>
      </c>
      <c r="S4" s="55" t="s">
        <v>16</v>
      </c>
      <c r="T4" s="55" t="s">
        <v>17</v>
      </c>
      <c r="U4" s="55" t="s">
        <v>18</v>
      </c>
      <c r="V4" s="55" t="s">
        <v>19</v>
      </c>
      <c r="W4" s="55" t="s">
        <v>131</v>
      </c>
      <c r="X4" s="55" t="s">
        <v>133</v>
      </c>
      <c r="Y4" s="55" t="s">
        <v>151</v>
      </c>
      <c r="Z4" s="55" t="s">
        <v>152</v>
      </c>
      <c r="AA4" s="55" t="s">
        <v>153</v>
      </c>
      <c r="AB4" s="55" t="s">
        <v>154</v>
      </c>
      <c r="AC4" s="55" t="s">
        <v>155</v>
      </c>
      <c r="AD4" s="55" t="s">
        <v>156</v>
      </c>
      <c r="AE4" s="55" t="s">
        <v>157</v>
      </c>
      <c r="AF4" s="55" t="s">
        <v>158</v>
      </c>
      <c r="AG4" s="55" t="s">
        <v>159</v>
      </c>
      <c r="AH4" s="55" t="s">
        <v>160</v>
      </c>
      <c r="AI4" s="55" t="s">
        <v>161</v>
      </c>
      <c r="AJ4" s="55" t="s">
        <v>162</v>
      </c>
      <c r="AK4" s="55" t="s">
        <v>163</v>
      </c>
      <c r="AL4" s="55" t="s">
        <v>164</v>
      </c>
      <c r="AM4" s="55" t="s">
        <v>165</v>
      </c>
      <c r="AN4" s="55">
        <v>70</v>
      </c>
    </row>
    <row r="5" spans="1:40" ht="36">
      <c r="A5" s="641"/>
      <c r="B5" s="642"/>
      <c r="C5" s="22" t="s">
        <v>241</v>
      </c>
      <c r="D5" s="22" t="s">
        <v>20</v>
      </c>
      <c r="E5" s="22" t="s">
        <v>128</v>
      </c>
      <c r="F5" s="22" t="s">
        <v>21</v>
      </c>
      <c r="G5" s="22" t="s">
        <v>67</v>
      </c>
      <c r="H5" s="22" t="s">
        <v>22</v>
      </c>
      <c r="I5" s="22" t="s">
        <v>23</v>
      </c>
      <c r="J5" s="22" t="s">
        <v>242</v>
      </c>
      <c r="K5" s="22" t="s">
        <v>24</v>
      </c>
      <c r="L5" s="22" t="s">
        <v>25</v>
      </c>
      <c r="M5" s="22" t="s">
        <v>26</v>
      </c>
      <c r="N5" s="22" t="s">
        <v>27</v>
      </c>
      <c r="O5" s="22" t="s">
        <v>166</v>
      </c>
      <c r="P5" s="22" t="s">
        <v>167</v>
      </c>
      <c r="Q5" s="22" t="s">
        <v>168</v>
      </c>
      <c r="R5" s="22" t="s">
        <v>129</v>
      </c>
      <c r="S5" s="22" t="s">
        <v>28</v>
      </c>
      <c r="T5" s="22" t="s">
        <v>243</v>
      </c>
      <c r="U5" s="22" t="s">
        <v>29</v>
      </c>
      <c r="V5" s="22" t="s">
        <v>40</v>
      </c>
      <c r="W5" s="22" t="s">
        <v>30</v>
      </c>
      <c r="X5" s="22" t="s">
        <v>41</v>
      </c>
      <c r="Y5" s="22" t="s">
        <v>169</v>
      </c>
      <c r="Z5" s="22" t="s">
        <v>170</v>
      </c>
      <c r="AA5" s="22" t="s">
        <v>31</v>
      </c>
      <c r="AB5" s="22" t="s">
        <v>32</v>
      </c>
      <c r="AC5" s="22" t="s">
        <v>33</v>
      </c>
      <c r="AD5" s="22" t="s">
        <v>171</v>
      </c>
      <c r="AE5" s="22" t="s">
        <v>130</v>
      </c>
      <c r="AF5" s="22" t="s">
        <v>34</v>
      </c>
      <c r="AG5" s="22" t="s">
        <v>35</v>
      </c>
      <c r="AH5" s="22" t="s">
        <v>172</v>
      </c>
      <c r="AI5" s="22" t="s">
        <v>244</v>
      </c>
      <c r="AJ5" s="22" t="s">
        <v>42</v>
      </c>
      <c r="AK5" s="22" t="s">
        <v>36</v>
      </c>
      <c r="AL5" s="22" t="s">
        <v>245</v>
      </c>
      <c r="AM5" s="22" t="s">
        <v>246</v>
      </c>
      <c r="AN5" s="22" t="s">
        <v>56</v>
      </c>
    </row>
    <row r="6" spans="1:40">
      <c r="A6" s="325" t="s">
        <v>0</v>
      </c>
      <c r="B6" s="326" t="s">
        <v>241</v>
      </c>
      <c r="C6" s="48">
        <f>Ⅱ入力シート!$H$25*Ⅳ一次附属!C63</f>
        <v>0</v>
      </c>
      <c r="D6" s="48">
        <f>Ⅱ入力シート!$H$26*Ⅳ一次附属!D63</f>
        <v>0</v>
      </c>
      <c r="E6" s="48">
        <f>Ⅱ入力シート!$H$27*Ⅳ一次附属!E63</f>
        <v>0</v>
      </c>
      <c r="F6" s="48">
        <f>Ⅱ入力シート!$H$28*Ⅳ一次附属!F63</f>
        <v>0</v>
      </c>
      <c r="G6" s="48">
        <f>Ⅱ入力シート!$H$29*Ⅳ一次附属!G63</f>
        <v>0</v>
      </c>
      <c r="H6" s="48">
        <f>Ⅱ入力シート!$H$30*Ⅳ一次附属!H63</f>
        <v>0</v>
      </c>
      <c r="I6" s="48">
        <f>Ⅱ入力シート!$H$31*Ⅳ一次附属!I63</f>
        <v>0</v>
      </c>
      <c r="J6" s="48">
        <f>Ⅱ入力シート!$H$32*Ⅳ一次附属!J63</f>
        <v>0</v>
      </c>
      <c r="K6" s="48">
        <f>Ⅱ入力シート!$H$33*Ⅳ一次附属!K63</f>
        <v>0</v>
      </c>
      <c r="L6" s="48">
        <f>Ⅱ入力シート!$H$34*Ⅳ一次附属!L63</f>
        <v>0</v>
      </c>
      <c r="M6" s="48">
        <f>Ⅱ入力シート!$H$35*Ⅳ一次附属!M63</f>
        <v>0</v>
      </c>
      <c r="N6" s="48">
        <f>Ⅱ入力シート!$H$36*Ⅳ一次附属!N63</f>
        <v>0</v>
      </c>
      <c r="O6" s="48">
        <f>Ⅱ入力シート!$H$37*Ⅳ一次附属!O63</f>
        <v>0</v>
      </c>
      <c r="P6" s="48">
        <f>Ⅱ入力シート!$H$38*Ⅳ一次附属!P63</f>
        <v>0</v>
      </c>
      <c r="Q6" s="48">
        <f>Ⅱ入力シート!$H$39*Ⅳ一次附属!Q63</f>
        <v>0</v>
      </c>
      <c r="R6" s="48">
        <f>Ⅱ入力シート!$H$40*Ⅳ一次附属!R63</f>
        <v>0</v>
      </c>
      <c r="S6" s="48">
        <f>Ⅱ入力シート!$H$41*Ⅳ一次附属!S63</f>
        <v>0</v>
      </c>
      <c r="T6" s="48">
        <f>Ⅱ入力シート!$H$42*Ⅳ一次附属!T63</f>
        <v>0</v>
      </c>
      <c r="U6" s="48">
        <f>Ⅱ入力シート!$H$43*Ⅳ一次附属!U63</f>
        <v>0</v>
      </c>
      <c r="V6" s="48">
        <f>Ⅱ入力シート!$H$44*Ⅳ一次附属!V63</f>
        <v>0</v>
      </c>
      <c r="W6" s="48">
        <f>Ⅱ入力シート!$H$45*Ⅳ一次附属!W63</f>
        <v>0</v>
      </c>
      <c r="X6" s="48">
        <f>Ⅱ入力シート!$H$46*Ⅳ一次附属!X63</f>
        <v>0</v>
      </c>
      <c r="Y6" s="48">
        <f>Ⅱ入力シート!$H$47*Ⅳ一次附属!Y63</f>
        <v>0</v>
      </c>
      <c r="Z6" s="48">
        <f>Ⅱ入力シート!$H$48*Ⅳ一次附属!Z63</f>
        <v>0</v>
      </c>
      <c r="AA6" s="48">
        <f>Ⅱ入力シート!$H$49*Ⅳ一次附属!AA63</f>
        <v>0</v>
      </c>
      <c r="AB6" s="48">
        <f>Ⅱ入力シート!$H$50*Ⅳ一次附属!AB63</f>
        <v>0</v>
      </c>
      <c r="AC6" s="48">
        <f>Ⅱ入力シート!$H$51*Ⅳ一次附属!AC63</f>
        <v>0</v>
      </c>
      <c r="AD6" s="48">
        <f>Ⅱ入力シート!$H$52*Ⅳ一次附属!AD63</f>
        <v>0</v>
      </c>
      <c r="AE6" s="48">
        <f>Ⅱ入力シート!$H$53*Ⅳ一次附属!AE63</f>
        <v>0</v>
      </c>
      <c r="AF6" s="48">
        <f>Ⅱ入力シート!$H$54*Ⅳ一次附属!AF63</f>
        <v>0</v>
      </c>
      <c r="AG6" s="48">
        <f>Ⅱ入力シート!$H$55*Ⅳ一次附属!AG63</f>
        <v>0</v>
      </c>
      <c r="AH6" s="48">
        <f>Ⅱ入力シート!$H$56*Ⅳ一次附属!AH63</f>
        <v>0</v>
      </c>
      <c r="AI6" s="48">
        <f>Ⅱ入力シート!$H$57*Ⅳ一次附属!AI63</f>
        <v>0</v>
      </c>
      <c r="AJ6" s="48">
        <f>Ⅱ入力シート!$H$58*Ⅳ一次附属!AJ63</f>
        <v>0</v>
      </c>
      <c r="AK6" s="48">
        <f>Ⅱ入力シート!$H$59*Ⅳ一次附属!AK63</f>
        <v>0</v>
      </c>
      <c r="AL6" s="48">
        <f>Ⅱ入力シート!$H$60*Ⅳ一次附属!AL63</f>
        <v>0</v>
      </c>
      <c r="AM6" s="48">
        <f>Ⅱ入力シート!$H$61*Ⅳ一次附属!AM63</f>
        <v>0</v>
      </c>
      <c r="AN6" s="48">
        <f t="shared" ref="AN6:AN39" si="0">SUM(C6:AM6)</f>
        <v>0</v>
      </c>
    </row>
    <row r="7" spans="1:40">
      <c r="A7" s="327" t="s">
        <v>1</v>
      </c>
      <c r="B7" s="328" t="s">
        <v>20</v>
      </c>
      <c r="C7" s="71">
        <f>Ⅱ入力シート!$H$25*Ⅳ一次附属!C64</f>
        <v>0</v>
      </c>
      <c r="D7" s="71">
        <f>Ⅱ入力シート!$H$26*Ⅳ一次附属!D64</f>
        <v>0</v>
      </c>
      <c r="E7" s="71">
        <f>Ⅱ入力シート!$H$27*Ⅳ一次附属!E64</f>
        <v>0</v>
      </c>
      <c r="F7" s="71">
        <f>Ⅱ入力シート!$H$28*Ⅳ一次附属!F64</f>
        <v>0</v>
      </c>
      <c r="G7" s="71">
        <f>Ⅱ入力シート!$H$29*Ⅳ一次附属!G64</f>
        <v>0</v>
      </c>
      <c r="H7" s="71">
        <f>Ⅱ入力シート!$H$30*Ⅳ一次附属!H64</f>
        <v>0</v>
      </c>
      <c r="I7" s="71">
        <f>Ⅱ入力シート!$H$31*Ⅳ一次附属!I64</f>
        <v>0</v>
      </c>
      <c r="J7" s="71">
        <f>Ⅱ入力シート!$H$32*Ⅳ一次附属!J64</f>
        <v>0</v>
      </c>
      <c r="K7" s="71">
        <f>Ⅱ入力シート!$H$33*Ⅳ一次附属!K64</f>
        <v>0</v>
      </c>
      <c r="L7" s="71">
        <f>Ⅱ入力シート!$H$34*Ⅳ一次附属!L64</f>
        <v>0</v>
      </c>
      <c r="M7" s="71">
        <f>Ⅱ入力シート!$H$35*Ⅳ一次附属!M64</f>
        <v>0</v>
      </c>
      <c r="N7" s="71">
        <f>Ⅱ入力シート!$H$36*Ⅳ一次附属!N64</f>
        <v>0</v>
      </c>
      <c r="O7" s="71">
        <f>Ⅱ入力シート!$H$37*Ⅳ一次附属!O64</f>
        <v>0</v>
      </c>
      <c r="P7" s="71">
        <f>Ⅱ入力シート!$H$38*Ⅳ一次附属!P64</f>
        <v>0</v>
      </c>
      <c r="Q7" s="71">
        <f>Ⅱ入力シート!$H$39*Ⅳ一次附属!Q64</f>
        <v>0</v>
      </c>
      <c r="R7" s="71">
        <f>Ⅱ入力シート!$H$40*Ⅳ一次附属!R64</f>
        <v>0</v>
      </c>
      <c r="S7" s="71">
        <f>Ⅱ入力シート!$H$41*Ⅳ一次附属!S64</f>
        <v>0</v>
      </c>
      <c r="T7" s="71">
        <f>Ⅱ入力シート!$H$42*Ⅳ一次附属!T64</f>
        <v>0</v>
      </c>
      <c r="U7" s="71">
        <f>Ⅱ入力シート!$H$43*Ⅳ一次附属!U64</f>
        <v>0</v>
      </c>
      <c r="V7" s="71">
        <f>Ⅱ入力シート!$H$44*Ⅳ一次附属!V64</f>
        <v>0</v>
      </c>
      <c r="W7" s="71">
        <f>Ⅱ入力シート!$H$45*Ⅳ一次附属!W64</f>
        <v>0</v>
      </c>
      <c r="X7" s="71">
        <f>Ⅱ入力シート!$H$46*Ⅳ一次附属!X64</f>
        <v>0</v>
      </c>
      <c r="Y7" s="71">
        <f>Ⅱ入力シート!$H$47*Ⅳ一次附属!Y64</f>
        <v>0</v>
      </c>
      <c r="Z7" s="71">
        <f>Ⅱ入力シート!$H$48*Ⅳ一次附属!Z64</f>
        <v>0</v>
      </c>
      <c r="AA7" s="71">
        <f>Ⅱ入力シート!$H$49*Ⅳ一次附属!AA64</f>
        <v>0</v>
      </c>
      <c r="AB7" s="71">
        <f>Ⅱ入力シート!$H$50*Ⅳ一次附属!AB64</f>
        <v>0</v>
      </c>
      <c r="AC7" s="71">
        <f>Ⅱ入力シート!$H$51*Ⅳ一次附属!AC64</f>
        <v>0</v>
      </c>
      <c r="AD7" s="71">
        <f>Ⅱ入力シート!$H$52*Ⅳ一次附属!AD64</f>
        <v>0</v>
      </c>
      <c r="AE7" s="71">
        <f>Ⅱ入力シート!$H$53*Ⅳ一次附属!AE64</f>
        <v>0</v>
      </c>
      <c r="AF7" s="71">
        <f>Ⅱ入力シート!$H$54*Ⅳ一次附属!AF64</f>
        <v>0</v>
      </c>
      <c r="AG7" s="71">
        <f>Ⅱ入力シート!$H$55*Ⅳ一次附属!AG64</f>
        <v>0</v>
      </c>
      <c r="AH7" s="71">
        <f>Ⅱ入力シート!$H$56*Ⅳ一次附属!AH64</f>
        <v>0</v>
      </c>
      <c r="AI7" s="71">
        <f>Ⅱ入力シート!$H$57*Ⅳ一次附属!AI64</f>
        <v>0</v>
      </c>
      <c r="AJ7" s="71">
        <f>Ⅱ入力シート!$H$58*Ⅳ一次附属!AJ64</f>
        <v>0</v>
      </c>
      <c r="AK7" s="71">
        <f>Ⅱ入力シート!$H$59*Ⅳ一次附属!AK64</f>
        <v>0</v>
      </c>
      <c r="AL7" s="71">
        <f>Ⅱ入力シート!$H$60*Ⅳ一次附属!AL64</f>
        <v>0</v>
      </c>
      <c r="AM7" s="71">
        <f>Ⅱ入力シート!$H$61*Ⅳ一次附属!AM64</f>
        <v>0</v>
      </c>
      <c r="AN7" s="71">
        <f t="shared" si="0"/>
        <v>0</v>
      </c>
    </row>
    <row r="8" spans="1:40">
      <c r="A8" s="327" t="s">
        <v>2</v>
      </c>
      <c r="B8" s="328" t="s">
        <v>128</v>
      </c>
      <c r="C8" s="71">
        <f>Ⅱ入力シート!$H$25*Ⅳ一次附属!C65</f>
        <v>0</v>
      </c>
      <c r="D8" s="71">
        <f>Ⅱ入力シート!$H$26*Ⅳ一次附属!D65</f>
        <v>0</v>
      </c>
      <c r="E8" s="71">
        <f>Ⅱ入力シート!$H$27*Ⅳ一次附属!E65</f>
        <v>0</v>
      </c>
      <c r="F8" s="71">
        <f>Ⅱ入力シート!$H$28*Ⅳ一次附属!F65</f>
        <v>0</v>
      </c>
      <c r="G8" s="71">
        <f>Ⅱ入力シート!$H$29*Ⅳ一次附属!G65</f>
        <v>0</v>
      </c>
      <c r="H8" s="71">
        <f>Ⅱ入力シート!$H$30*Ⅳ一次附属!H65</f>
        <v>0</v>
      </c>
      <c r="I8" s="71">
        <f>Ⅱ入力シート!$H$31*Ⅳ一次附属!I65</f>
        <v>0</v>
      </c>
      <c r="J8" s="71">
        <f>Ⅱ入力シート!$H$32*Ⅳ一次附属!J65</f>
        <v>0</v>
      </c>
      <c r="K8" s="71">
        <f>Ⅱ入力シート!$H$33*Ⅳ一次附属!K65</f>
        <v>0</v>
      </c>
      <c r="L8" s="71">
        <f>Ⅱ入力シート!$H$34*Ⅳ一次附属!L65</f>
        <v>0</v>
      </c>
      <c r="M8" s="71">
        <f>Ⅱ入力シート!$H$35*Ⅳ一次附属!M65</f>
        <v>0</v>
      </c>
      <c r="N8" s="71">
        <f>Ⅱ入力シート!$H$36*Ⅳ一次附属!N65</f>
        <v>0</v>
      </c>
      <c r="O8" s="71">
        <f>Ⅱ入力シート!$H$37*Ⅳ一次附属!O65</f>
        <v>0</v>
      </c>
      <c r="P8" s="71">
        <f>Ⅱ入力シート!$H$38*Ⅳ一次附属!P65</f>
        <v>0</v>
      </c>
      <c r="Q8" s="71">
        <f>Ⅱ入力シート!$H$39*Ⅳ一次附属!Q65</f>
        <v>0</v>
      </c>
      <c r="R8" s="71">
        <f>Ⅱ入力シート!$H$40*Ⅳ一次附属!R65</f>
        <v>0</v>
      </c>
      <c r="S8" s="71">
        <f>Ⅱ入力シート!$H$41*Ⅳ一次附属!S65</f>
        <v>0</v>
      </c>
      <c r="T8" s="71">
        <f>Ⅱ入力シート!$H$42*Ⅳ一次附属!T65</f>
        <v>0</v>
      </c>
      <c r="U8" s="71">
        <f>Ⅱ入力シート!$H$43*Ⅳ一次附属!U65</f>
        <v>0</v>
      </c>
      <c r="V8" s="71">
        <f>Ⅱ入力シート!$H$44*Ⅳ一次附属!V65</f>
        <v>0</v>
      </c>
      <c r="W8" s="71">
        <f>Ⅱ入力シート!$H$45*Ⅳ一次附属!W65</f>
        <v>0</v>
      </c>
      <c r="X8" s="71">
        <f>Ⅱ入力シート!$H$46*Ⅳ一次附属!X65</f>
        <v>0</v>
      </c>
      <c r="Y8" s="71">
        <f>Ⅱ入力シート!$H$47*Ⅳ一次附属!Y65</f>
        <v>0</v>
      </c>
      <c r="Z8" s="71">
        <f>Ⅱ入力シート!$H$48*Ⅳ一次附属!Z65</f>
        <v>0</v>
      </c>
      <c r="AA8" s="71">
        <f>Ⅱ入力シート!$H$49*Ⅳ一次附属!AA65</f>
        <v>0</v>
      </c>
      <c r="AB8" s="71">
        <f>Ⅱ入力シート!$H$50*Ⅳ一次附属!AB65</f>
        <v>0</v>
      </c>
      <c r="AC8" s="71">
        <f>Ⅱ入力シート!$H$51*Ⅳ一次附属!AC65</f>
        <v>0</v>
      </c>
      <c r="AD8" s="71">
        <f>Ⅱ入力シート!$H$52*Ⅳ一次附属!AD65</f>
        <v>0</v>
      </c>
      <c r="AE8" s="71">
        <f>Ⅱ入力シート!$H$53*Ⅳ一次附属!AE65</f>
        <v>0</v>
      </c>
      <c r="AF8" s="71">
        <f>Ⅱ入力シート!$H$54*Ⅳ一次附属!AF65</f>
        <v>0</v>
      </c>
      <c r="AG8" s="71">
        <f>Ⅱ入力シート!$H$55*Ⅳ一次附属!AG65</f>
        <v>0</v>
      </c>
      <c r="AH8" s="71">
        <f>Ⅱ入力シート!$H$56*Ⅳ一次附属!AH65</f>
        <v>0</v>
      </c>
      <c r="AI8" s="71">
        <f>Ⅱ入力シート!$H$57*Ⅳ一次附属!AI65</f>
        <v>0</v>
      </c>
      <c r="AJ8" s="71">
        <f>Ⅱ入力シート!$H$58*Ⅳ一次附属!AJ65</f>
        <v>0</v>
      </c>
      <c r="AK8" s="71">
        <f>Ⅱ入力シート!$H$59*Ⅳ一次附属!AK65</f>
        <v>0</v>
      </c>
      <c r="AL8" s="71">
        <f>Ⅱ入力シート!$H$60*Ⅳ一次附属!AL65</f>
        <v>0</v>
      </c>
      <c r="AM8" s="71">
        <f>Ⅱ入力シート!$H$61*Ⅳ一次附属!AM65</f>
        <v>0</v>
      </c>
      <c r="AN8" s="71">
        <f t="shared" si="0"/>
        <v>0</v>
      </c>
    </row>
    <row r="9" spans="1:40">
      <c r="A9" s="327" t="s">
        <v>3</v>
      </c>
      <c r="B9" s="328" t="s">
        <v>21</v>
      </c>
      <c r="C9" s="71">
        <f>Ⅱ入力シート!$H$25*Ⅳ一次附属!C66</f>
        <v>0</v>
      </c>
      <c r="D9" s="71">
        <f>Ⅱ入力シート!$H$26*Ⅳ一次附属!D66</f>
        <v>0</v>
      </c>
      <c r="E9" s="71">
        <f>Ⅱ入力シート!$H$27*Ⅳ一次附属!E66</f>
        <v>0</v>
      </c>
      <c r="F9" s="71">
        <f>Ⅱ入力シート!$H$28*Ⅳ一次附属!F66</f>
        <v>0</v>
      </c>
      <c r="G9" s="71">
        <f>Ⅱ入力シート!$H$29*Ⅳ一次附属!G66</f>
        <v>0</v>
      </c>
      <c r="H9" s="71">
        <f>Ⅱ入力シート!$H$30*Ⅳ一次附属!H66</f>
        <v>0</v>
      </c>
      <c r="I9" s="71">
        <f>Ⅱ入力シート!$H$31*Ⅳ一次附属!I66</f>
        <v>0</v>
      </c>
      <c r="J9" s="71">
        <f>Ⅱ入力シート!$H$32*Ⅳ一次附属!J66</f>
        <v>0</v>
      </c>
      <c r="K9" s="71">
        <f>Ⅱ入力シート!$H$33*Ⅳ一次附属!K66</f>
        <v>0</v>
      </c>
      <c r="L9" s="71">
        <f>Ⅱ入力シート!$H$34*Ⅳ一次附属!L66</f>
        <v>0</v>
      </c>
      <c r="M9" s="71">
        <f>Ⅱ入力シート!$H$35*Ⅳ一次附属!M66</f>
        <v>0</v>
      </c>
      <c r="N9" s="71">
        <f>Ⅱ入力シート!$H$36*Ⅳ一次附属!N66</f>
        <v>0</v>
      </c>
      <c r="O9" s="71">
        <f>Ⅱ入力シート!$H$37*Ⅳ一次附属!O66</f>
        <v>0</v>
      </c>
      <c r="P9" s="71">
        <f>Ⅱ入力シート!$H$38*Ⅳ一次附属!P66</f>
        <v>0</v>
      </c>
      <c r="Q9" s="71">
        <f>Ⅱ入力シート!$H$39*Ⅳ一次附属!Q66</f>
        <v>0</v>
      </c>
      <c r="R9" s="71">
        <f>Ⅱ入力シート!$H$40*Ⅳ一次附属!R66</f>
        <v>0</v>
      </c>
      <c r="S9" s="71">
        <f>Ⅱ入力シート!$H$41*Ⅳ一次附属!S66</f>
        <v>0</v>
      </c>
      <c r="T9" s="71">
        <f>Ⅱ入力シート!$H$42*Ⅳ一次附属!T66</f>
        <v>0</v>
      </c>
      <c r="U9" s="71">
        <f>Ⅱ入力シート!$H$43*Ⅳ一次附属!U66</f>
        <v>0</v>
      </c>
      <c r="V9" s="71">
        <f>Ⅱ入力シート!$H$44*Ⅳ一次附属!V66</f>
        <v>0</v>
      </c>
      <c r="W9" s="71">
        <f>Ⅱ入力シート!$H$45*Ⅳ一次附属!W66</f>
        <v>0</v>
      </c>
      <c r="X9" s="71">
        <f>Ⅱ入力シート!$H$46*Ⅳ一次附属!X66</f>
        <v>0</v>
      </c>
      <c r="Y9" s="71">
        <f>Ⅱ入力シート!$H$47*Ⅳ一次附属!Y66</f>
        <v>0</v>
      </c>
      <c r="Z9" s="71">
        <f>Ⅱ入力シート!$H$48*Ⅳ一次附属!Z66</f>
        <v>0</v>
      </c>
      <c r="AA9" s="71">
        <f>Ⅱ入力シート!$H$49*Ⅳ一次附属!AA66</f>
        <v>0</v>
      </c>
      <c r="AB9" s="71">
        <f>Ⅱ入力シート!$H$50*Ⅳ一次附属!AB66</f>
        <v>0</v>
      </c>
      <c r="AC9" s="71">
        <f>Ⅱ入力シート!$H$51*Ⅳ一次附属!AC66</f>
        <v>0</v>
      </c>
      <c r="AD9" s="71">
        <f>Ⅱ入力シート!$H$52*Ⅳ一次附属!AD66</f>
        <v>0</v>
      </c>
      <c r="AE9" s="71">
        <f>Ⅱ入力シート!$H$53*Ⅳ一次附属!AE66</f>
        <v>0</v>
      </c>
      <c r="AF9" s="71">
        <f>Ⅱ入力シート!$H$54*Ⅳ一次附属!AF66</f>
        <v>0</v>
      </c>
      <c r="AG9" s="71">
        <f>Ⅱ入力シート!$H$55*Ⅳ一次附属!AG66</f>
        <v>0</v>
      </c>
      <c r="AH9" s="71">
        <f>Ⅱ入力シート!$H$56*Ⅳ一次附属!AH66</f>
        <v>0</v>
      </c>
      <c r="AI9" s="71">
        <f>Ⅱ入力シート!$H$57*Ⅳ一次附属!AI66</f>
        <v>0</v>
      </c>
      <c r="AJ9" s="71">
        <f>Ⅱ入力シート!$H$58*Ⅳ一次附属!AJ66</f>
        <v>0</v>
      </c>
      <c r="AK9" s="71">
        <f>Ⅱ入力シート!$H$59*Ⅳ一次附属!AK66</f>
        <v>0</v>
      </c>
      <c r="AL9" s="71">
        <f>Ⅱ入力シート!$H$60*Ⅳ一次附属!AL66</f>
        <v>0</v>
      </c>
      <c r="AM9" s="71">
        <f>Ⅱ入力シート!$H$61*Ⅳ一次附属!AM66</f>
        <v>0</v>
      </c>
      <c r="AN9" s="71">
        <f t="shared" si="0"/>
        <v>0</v>
      </c>
    </row>
    <row r="10" spans="1:40">
      <c r="A10" s="327" t="s">
        <v>4</v>
      </c>
      <c r="B10" s="328" t="s">
        <v>67</v>
      </c>
      <c r="C10" s="71">
        <f>Ⅱ入力シート!$H$25*Ⅳ一次附属!C67</f>
        <v>0</v>
      </c>
      <c r="D10" s="71">
        <f>Ⅱ入力シート!$H$26*Ⅳ一次附属!D67</f>
        <v>0</v>
      </c>
      <c r="E10" s="71">
        <f>Ⅱ入力シート!$H$27*Ⅳ一次附属!E67</f>
        <v>0</v>
      </c>
      <c r="F10" s="71">
        <f>Ⅱ入力シート!$H$28*Ⅳ一次附属!F67</f>
        <v>0</v>
      </c>
      <c r="G10" s="71">
        <f>Ⅱ入力シート!$H$29*Ⅳ一次附属!G67</f>
        <v>0</v>
      </c>
      <c r="H10" s="71">
        <f>Ⅱ入力シート!$H$30*Ⅳ一次附属!H67</f>
        <v>0</v>
      </c>
      <c r="I10" s="71">
        <f>Ⅱ入力シート!$H$31*Ⅳ一次附属!I67</f>
        <v>0</v>
      </c>
      <c r="J10" s="329">
        <f>Ⅱ入力シート!$H$32*Ⅳ一次附属!J67</f>
        <v>0</v>
      </c>
      <c r="K10" s="71">
        <f>Ⅱ入力シート!$H$33*Ⅳ一次附属!K67</f>
        <v>0</v>
      </c>
      <c r="L10" s="71">
        <f>Ⅱ入力シート!$H$34*Ⅳ一次附属!L67</f>
        <v>0</v>
      </c>
      <c r="M10" s="71">
        <f>Ⅱ入力シート!$H$35*Ⅳ一次附属!M67</f>
        <v>0</v>
      </c>
      <c r="N10" s="71">
        <f>Ⅱ入力シート!$H$36*Ⅳ一次附属!N67</f>
        <v>0</v>
      </c>
      <c r="O10" s="71">
        <f>Ⅱ入力シート!$H$37*Ⅳ一次附属!O67</f>
        <v>0</v>
      </c>
      <c r="P10" s="71">
        <f>Ⅱ入力シート!$H$38*Ⅳ一次附属!P67</f>
        <v>0</v>
      </c>
      <c r="Q10" s="71">
        <f>Ⅱ入力シート!$H$39*Ⅳ一次附属!Q67</f>
        <v>0</v>
      </c>
      <c r="R10" s="71">
        <f>Ⅱ入力シート!$H$40*Ⅳ一次附属!R67</f>
        <v>0</v>
      </c>
      <c r="S10" s="71">
        <f>Ⅱ入力シート!$H$41*Ⅳ一次附属!S67</f>
        <v>0</v>
      </c>
      <c r="T10" s="71">
        <f>Ⅱ入力シート!$H$42*Ⅳ一次附属!T67</f>
        <v>0</v>
      </c>
      <c r="U10" s="71">
        <f>Ⅱ入力シート!$H$43*Ⅳ一次附属!U67</f>
        <v>0</v>
      </c>
      <c r="V10" s="71">
        <f>Ⅱ入力シート!$H$44*Ⅳ一次附属!V67</f>
        <v>0</v>
      </c>
      <c r="W10" s="71">
        <f>Ⅱ入力シート!$H$45*Ⅳ一次附属!W67</f>
        <v>0</v>
      </c>
      <c r="X10" s="71">
        <f>Ⅱ入力シート!$H$46*Ⅳ一次附属!X67</f>
        <v>0</v>
      </c>
      <c r="Y10" s="71">
        <f>Ⅱ入力シート!$H$47*Ⅳ一次附属!Y67</f>
        <v>0</v>
      </c>
      <c r="Z10" s="71">
        <f>Ⅱ入力シート!$H$48*Ⅳ一次附属!Z67</f>
        <v>0</v>
      </c>
      <c r="AA10" s="71">
        <f>Ⅱ入力シート!$H$49*Ⅳ一次附属!AA67</f>
        <v>0</v>
      </c>
      <c r="AB10" s="71">
        <f>Ⅱ入力シート!$H$50*Ⅳ一次附属!AB67</f>
        <v>0</v>
      </c>
      <c r="AC10" s="71">
        <f>Ⅱ入力シート!$H$51*Ⅳ一次附属!AC67</f>
        <v>0</v>
      </c>
      <c r="AD10" s="71">
        <f>Ⅱ入力シート!$H$52*Ⅳ一次附属!AD67</f>
        <v>0</v>
      </c>
      <c r="AE10" s="71">
        <f>Ⅱ入力シート!$H$53*Ⅳ一次附属!AE67</f>
        <v>0</v>
      </c>
      <c r="AF10" s="71">
        <f>Ⅱ入力シート!$H$54*Ⅳ一次附属!AF67</f>
        <v>0</v>
      </c>
      <c r="AG10" s="71">
        <f>Ⅱ入力シート!$H$55*Ⅳ一次附属!AG67</f>
        <v>0</v>
      </c>
      <c r="AH10" s="71">
        <f>Ⅱ入力シート!$H$56*Ⅳ一次附属!AH67</f>
        <v>0</v>
      </c>
      <c r="AI10" s="71">
        <f>Ⅱ入力シート!$H$57*Ⅳ一次附属!AI67</f>
        <v>0</v>
      </c>
      <c r="AJ10" s="71">
        <f>Ⅱ入力シート!$H$58*Ⅳ一次附属!AJ67</f>
        <v>0</v>
      </c>
      <c r="AK10" s="71">
        <f>Ⅱ入力シート!$H$59*Ⅳ一次附属!AK67</f>
        <v>0</v>
      </c>
      <c r="AL10" s="71">
        <f>Ⅱ入力シート!$H$60*Ⅳ一次附属!AL67</f>
        <v>0</v>
      </c>
      <c r="AM10" s="71">
        <f>Ⅱ入力シート!$H$61*Ⅳ一次附属!AM67</f>
        <v>0</v>
      </c>
      <c r="AN10" s="71">
        <f t="shared" si="0"/>
        <v>0</v>
      </c>
    </row>
    <row r="11" spans="1:40">
      <c r="A11" s="327" t="s">
        <v>5</v>
      </c>
      <c r="B11" s="328" t="s">
        <v>22</v>
      </c>
      <c r="C11" s="71">
        <f>Ⅱ入力シート!$H$25*Ⅳ一次附属!C68</f>
        <v>0</v>
      </c>
      <c r="D11" s="71">
        <f>Ⅱ入力シート!$H$26*Ⅳ一次附属!D68</f>
        <v>0</v>
      </c>
      <c r="E11" s="71">
        <f>Ⅱ入力シート!$H$27*Ⅳ一次附属!E68</f>
        <v>0</v>
      </c>
      <c r="F11" s="71">
        <f>Ⅱ入力シート!$H$28*Ⅳ一次附属!F68</f>
        <v>0</v>
      </c>
      <c r="G11" s="71">
        <f>Ⅱ入力シート!$H$29*Ⅳ一次附属!G68</f>
        <v>0</v>
      </c>
      <c r="H11" s="71">
        <f>Ⅱ入力シート!$H$30*Ⅳ一次附属!H68</f>
        <v>0</v>
      </c>
      <c r="I11" s="71">
        <f>Ⅱ入力シート!$H$31*Ⅳ一次附属!I68</f>
        <v>0</v>
      </c>
      <c r="J11" s="329">
        <f>Ⅱ入力シート!$H$32*Ⅳ一次附属!J68</f>
        <v>0</v>
      </c>
      <c r="K11" s="71">
        <f>Ⅱ入力シート!$H$33*Ⅳ一次附属!K68</f>
        <v>0</v>
      </c>
      <c r="L11" s="71">
        <f>Ⅱ入力シート!$H$34*Ⅳ一次附属!L68</f>
        <v>0</v>
      </c>
      <c r="M11" s="71">
        <f>Ⅱ入力シート!$H$35*Ⅳ一次附属!M68</f>
        <v>0</v>
      </c>
      <c r="N11" s="71">
        <f>Ⅱ入力シート!$H$36*Ⅳ一次附属!N68</f>
        <v>0</v>
      </c>
      <c r="O11" s="71">
        <f>Ⅱ入力シート!$H$37*Ⅳ一次附属!O68</f>
        <v>0</v>
      </c>
      <c r="P11" s="71">
        <f>Ⅱ入力シート!$H$38*Ⅳ一次附属!P68</f>
        <v>0</v>
      </c>
      <c r="Q11" s="71">
        <f>Ⅱ入力シート!$H$39*Ⅳ一次附属!Q68</f>
        <v>0</v>
      </c>
      <c r="R11" s="71">
        <f>Ⅱ入力シート!$H$40*Ⅳ一次附属!R68</f>
        <v>0</v>
      </c>
      <c r="S11" s="71">
        <f>Ⅱ入力シート!$H$41*Ⅳ一次附属!S68</f>
        <v>0</v>
      </c>
      <c r="T11" s="71">
        <f>Ⅱ入力シート!$H$42*Ⅳ一次附属!T68</f>
        <v>0</v>
      </c>
      <c r="U11" s="71">
        <f>Ⅱ入力シート!$H$43*Ⅳ一次附属!U68</f>
        <v>0</v>
      </c>
      <c r="V11" s="71">
        <f>Ⅱ入力シート!$H$44*Ⅳ一次附属!V68</f>
        <v>0</v>
      </c>
      <c r="W11" s="71">
        <f>Ⅱ入力シート!$H$45*Ⅳ一次附属!W68</f>
        <v>0</v>
      </c>
      <c r="X11" s="71">
        <f>Ⅱ入力シート!$H$46*Ⅳ一次附属!X68</f>
        <v>0</v>
      </c>
      <c r="Y11" s="71">
        <f>Ⅱ入力シート!$H$47*Ⅳ一次附属!Y68</f>
        <v>0</v>
      </c>
      <c r="Z11" s="71">
        <f>Ⅱ入力シート!$H$48*Ⅳ一次附属!Z68</f>
        <v>0</v>
      </c>
      <c r="AA11" s="71">
        <f>Ⅱ入力シート!$H$49*Ⅳ一次附属!AA68</f>
        <v>0</v>
      </c>
      <c r="AB11" s="71">
        <f>Ⅱ入力シート!$H$50*Ⅳ一次附属!AB68</f>
        <v>0</v>
      </c>
      <c r="AC11" s="71">
        <f>Ⅱ入力シート!$H$51*Ⅳ一次附属!AC68</f>
        <v>0</v>
      </c>
      <c r="AD11" s="71">
        <f>Ⅱ入力シート!$H$52*Ⅳ一次附属!AD68</f>
        <v>0</v>
      </c>
      <c r="AE11" s="71">
        <f>Ⅱ入力シート!$H$53*Ⅳ一次附属!AE68</f>
        <v>0</v>
      </c>
      <c r="AF11" s="71">
        <f>Ⅱ入力シート!$H$54*Ⅳ一次附属!AF68</f>
        <v>0</v>
      </c>
      <c r="AG11" s="71">
        <f>Ⅱ入力シート!$H$55*Ⅳ一次附属!AG68</f>
        <v>0</v>
      </c>
      <c r="AH11" s="71">
        <f>Ⅱ入力シート!$H$56*Ⅳ一次附属!AH68</f>
        <v>0</v>
      </c>
      <c r="AI11" s="71">
        <f>Ⅱ入力シート!$H$57*Ⅳ一次附属!AI68</f>
        <v>0</v>
      </c>
      <c r="AJ11" s="71">
        <f>Ⅱ入力シート!$H$58*Ⅳ一次附属!AJ68</f>
        <v>0</v>
      </c>
      <c r="AK11" s="71">
        <f>Ⅱ入力シート!$H$59*Ⅳ一次附属!AK68</f>
        <v>0</v>
      </c>
      <c r="AL11" s="71">
        <f>Ⅱ入力シート!$H$60*Ⅳ一次附属!AL68</f>
        <v>0</v>
      </c>
      <c r="AM11" s="71">
        <f>Ⅱ入力シート!$H$61*Ⅳ一次附属!AM68</f>
        <v>0</v>
      </c>
      <c r="AN11" s="71">
        <f t="shared" si="0"/>
        <v>0</v>
      </c>
    </row>
    <row r="12" spans="1:40">
      <c r="A12" s="327" t="s">
        <v>6</v>
      </c>
      <c r="B12" s="328" t="s">
        <v>23</v>
      </c>
      <c r="C12" s="71">
        <f>Ⅱ入力シート!$H$25*Ⅳ一次附属!C69</f>
        <v>0</v>
      </c>
      <c r="D12" s="71">
        <f>Ⅱ入力シート!$H$26*Ⅳ一次附属!D69</f>
        <v>0</v>
      </c>
      <c r="E12" s="71">
        <f>Ⅱ入力シート!$H$27*Ⅳ一次附属!E69</f>
        <v>0</v>
      </c>
      <c r="F12" s="71">
        <f>Ⅱ入力シート!$H$28*Ⅳ一次附属!F69</f>
        <v>0</v>
      </c>
      <c r="G12" s="71">
        <f>Ⅱ入力シート!$H$29*Ⅳ一次附属!G69</f>
        <v>0</v>
      </c>
      <c r="H12" s="71">
        <f>Ⅱ入力シート!$H$30*Ⅳ一次附属!H69</f>
        <v>0</v>
      </c>
      <c r="I12" s="71">
        <f>Ⅱ入力シート!$H$31*Ⅳ一次附属!I69</f>
        <v>0</v>
      </c>
      <c r="J12" s="329">
        <f>Ⅱ入力シート!$H$32*Ⅳ一次附属!J69</f>
        <v>0</v>
      </c>
      <c r="K12" s="71">
        <f>Ⅱ入力シート!$H$33*Ⅳ一次附属!K69</f>
        <v>0</v>
      </c>
      <c r="L12" s="71">
        <f>Ⅱ入力シート!$H$34*Ⅳ一次附属!L69</f>
        <v>0</v>
      </c>
      <c r="M12" s="71">
        <f>Ⅱ入力シート!$H$35*Ⅳ一次附属!M69</f>
        <v>0</v>
      </c>
      <c r="N12" s="71">
        <f>Ⅱ入力シート!$H$36*Ⅳ一次附属!N69</f>
        <v>0</v>
      </c>
      <c r="O12" s="71">
        <f>Ⅱ入力シート!$H$37*Ⅳ一次附属!O69</f>
        <v>0</v>
      </c>
      <c r="P12" s="71">
        <f>Ⅱ入力シート!$H$38*Ⅳ一次附属!P69</f>
        <v>0</v>
      </c>
      <c r="Q12" s="71">
        <f>Ⅱ入力シート!$H$39*Ⅳ一次附属!Q69</f>
        <v>0</v>
      </c>
      <c r="R12" s="71">
        <f>Ⅱ入力シート!$H$40*Ⅳ一次附属!R69</f>
        <v>0</v>
      </c>
      <c r="S12" s="71">
        <f>Ⅱ入力シート!$H$41*Ⅳ一次附属!S69</f>
        <v>0</v>
      </c>
      <c r="T12" s="71">
        <f>Ⅱ入力シート!$H$42*Ⅳ一次附属!T69</f>
        <v>0</v>
      </c>
      <c r="U12" s="71">
        <f>Ⅱ入力シート!$H$43*Ⅳ一次附属!U69</f>
        <v>0</v>
      </c>
      <c r="V12" s="71">
        <f>Ⅱ入力シート!$H$44*Ⅳ一次附属!V69</f>
        <v>0</v>
      </c>
      <c r="W12" s="71">
        <f>Ⅱ入力シート!$H$45*Ⅳ一次附属!W69</f>
        <v>0</v>
      </c>
      <c r="X12" s="71">
        <f>Ⅱ入力シート!$H$46*Ⅳ一次附属!X69</f>
        <v>0</v>
      </c>
      <c r="Y12" s="71">
        <f>Ⅱ入力シート!$H$47*Ⅳ一次附属!Y69</f>
        <v>0</v>
      </c>
      <c r="Z12" s="71">
        <f>Ⅱ入力シート!$H$48*Ⅳ一次附属!Z69</f>
        <v>0</v>
      </c>
      <c r="AA12" s="71">
        <f>Ⅱ入力シート!$H$49*Ⅳ一次附属!AA69</f>
        <v>0</v>
      </c>
      <c r="AB12" s="71">
        <f>Ⅱ入力シート!$H$50*Ⅳ一次附属!AB69</f>
        <v>0</v>
      </c>
      <c r="AC12" s="71">
        <f>Ⅱ入力シート!$H$51*Ⅳ一次附属!AC69</f>
        <v>0</v>
      </c>
      <c r="AD12" s="71">
        <f>Ⅱ入力シート!$H$52*Ⅳ一次附属!AD69</f>
        <v>0</v>
      </c>
      <c r="AE12" s="71">
        <f>Ⅱ入力シート!$H$53*Ⅳ一次附属!AE69</f>
        <v>0</v>
      </c>
      <c r="AF12" s="71">
        <f>Ⅱ入力シート!$H$54*Ⅳ一次附属!AF69</f>
        <v>0</v>
      </c>
      <c r="AG12" s="71">
        <f>Ⅱ入力シート!$H$55*Ⅳ一次附属!AG69</f>
        <v>0</v>
      </c>
      <c r="AH12" s="71">
        <f>Ⅱ入力シート!$H$56*Ⅳ一次附属!AH69</f>
        <v>0</v>
      </c>
      <c r="AI12" s="71">
        <f>Ⅱ入力シート!$H$57*Ⅳ一次附属!AI69</f>
        <v>0</v>
      </c>
      <c r="AJ12" s="71">
        <f>Ⅱ入力シート!$H$58*Ⅳ一次附属!AJ69</f>
        <v>0</v>
      </c>
      <c r="AK12" s="71">
        <f>Ⅱ入力シート!$H$59*Ⅳ一次附属!AK69</f>
        <v>0</v>
      </c>
      <c r="AL12" s="71">
        <f>Ⅱ入力シート!$H$60*Ⅳ一次附属!AL69</f>
        <v>0</v>
      </c>
      <c r="AM12" s="71">
        <f>Ⅱ入力シート!$H$61*Ⅳ一次附属!AM69</f>
        <v>0</v>
      </c>
      <c r="AN12" s="71">
        <f t="shared" si="0"/>
        <v>0</v>
      </c>
    </row>
    <row r="13" spans="1:40">
      <c r="A13" s="327" t="s">
        <v>7</v>
      </c>
      <c r="B13" s="328" t="s">
        <v>242</v>
      </c>
      <c r="C13" s="71">
        <f>Ⅱ入力シート!$H$25*Ⅳ一次附属!C70</f>
        <v>0</v>
      </c>
      <c r="D13" s="71">
        <f>Ⅱ入力シート!$H$26*Ⅳ一次附属!D70</f>
        <v>0</v>
      </c>
      <c r="E13" s="71">
        <f>Ⅱ入力シート!$H$27*Ⅳ一次附属!E70</f>
        <v>0</v>
      </c>
      <c r="F13" s="71">
        <f>Ⅱ入力シート!$H$28*Ⅳ一次附属!F70</f>
        <v>0</v>
      </c>
      <c r="G13" s="71">
        <f>Ⅱ入力シート!$H$29*Ⅳ一次附属!G70</f>
        <v>0</v>
      </c>
      <c r="H13" s="71">
        <f>Ⅱ入力シート!$H$30*Ⅳ一次附属!H70</f>
        <v>0</v>
      </c>
      <c r="I13" s="71">
        <f>Ⅱ入力シート!$H$31*Ⅳ一次附属!I70</f>
        <v>0</v>
      </c>
      <c r="J13" s="329">
        <f>Ⅱ入力シート!$H$32*Ⅳ一次附属!J70</f>
        <v>0</v>
      </c>
      <c r="K13" s="71">
        <f>Ⅱ入力シート!$H$33*Ⅳ一次附属!K70</f>
        <v>0</v>
      </c>
      <c r="L13" s="71">
        <f>Ⅱ入力シート!$H$34*Ⅳ一次附属!L70</f>
        <v>0</v>
      </c>
      <c r="M13" s="71">
        <f>Ⅱ入力シート!$H$35*Ⅳ一次附属!M70</f>
        <v>0</v>
      </c>
      <c r="N13" s="71">
        <f>Ⅱ入力シート!$H$36*Ⅳ一次附属!N70</f>
        <v>0</v>
      </c>
      <c r="O13" s="71">
        <f>Ⅱ入力シート!$H$37*Ⅳ一次附属!O70</f>
        <v>0</v>
      </c>
      <c r="P13" s="71">
        <f>Ⅱ入力シート!$H$38*Ⅳ一次附属!P70</f>
        <v>0</v>
      </c>
      <c r="Q13" s="71">
        <f>Ⅱ入力シート!$H$39*Ⅳ一次附属!Q70</f>
        <v>0</v>
      </c>
      <c r="R13" s="71">
        <f>Ⅱ入力シート!$H$40*Ⅳ一次附属!R70</f>
        <v>0</v>
      </c>
      <c r="S13" s="71">
        <f>Ⅱ入力シート!$H$41*Ⅳ一次附属!S70</f>
        <v>0</v>
      </c>
      <c r="T13" s="71">
        <f>Ⅱ入力シート!$H$42*Ⅳ一次附属!T70</f>
        <v>0</v>
      </c>
      <c r="U13" s="71">
        <f>Ⅱ入力シート!$H$43*Ⅳ一次附属!U70</f>
        <v>0</v>
      </c>
      <c r="V13" s="71">
        <f>Ⅱ入力シート!$H$44*Ⅳ一次附属!V70</f>
        <v>0</v>
      </c>
      <c r="W13" s="71">
        <f>Ⅱ入力シート!$H$45*Ⅳ一次附属!W70</f>
        <v>0</v>
      </c>
      <c r="X13" s="71">
        <f>Ⅱ入力シート!$H$46*Ⅳ一次附属!X70</f>
        <v>0</v>
      </c>
      <c r="Y13" s="71">
        <f>Ⅱ入力シート!$H$47*Ⅳ一次附属!Y70</f>
        <v>0</v>
      </c>
      <c r="Z13" s="71">
        <f>Ⅱ入力シート!$H$48*Ⅳ一次附属!Z70</f>
        <v>0</v>
      </c>
      <c r="AA13" s="71">
        <f>Ⅱ入力シート!$H$49*Ⅳ一次附属!AA70</f>
        <v>0</v>
      </c>
      <c r="AB13" s="71">
        <f>Ⅱ入力シート!$H$50*Ⅳ一次附属!AB70</f>
        <v>0</v>
      </c>
      <c r="AC13" s="71">
        <f>Ⅱ入力シート!$H$51*Ⅳ一次附属!AC70</f>
        <v>0</v>
      </c>
      <c r="AD13" s="71">
        <f>Ⅱ入力シート!$H$52*Ⅳ一次附属!AD70</f>
        <v>0</v>
      </c>
      <c r="AE13" s="71">
        <f>Ⅱ入力シート!$H$53*Ⅳ一次附属!AE70</f>
        <v>0</v>
      </c>
      <c r="AF13" s="71">
        <f>Ⅱ入力シート!$H$54*Ⅳ一次附属!AF70</f>
        <v>0</v>
      </c>
      <c r="AG13" s="71">
        <f>Ⅱ入力シート!$H$55*Ⅳ一次附属!AG70</f>
        <v>0</v>
      </c>
      <c r="AH13" s="71">
        <f>Ⅱ入力シート!$H$56*Ⅳ一次附属!AH70</f>
        <v>0</v>
      </c>
      <c r="AI13" s="71">
        <f>Ⅱ入力シート!$H$57*Ⅳ一次附属!AI70</f>
        <v>0</v>
      </c>
      <c r="AJ13" s="71">
        <f>Ⅱ入力シート!$H$58*Ⅳ一次附属!AJ70</f>
        <v>0</v>
      </c>
      <c r="AK13" s="71">
        <f>Ⅱ入力シート!$H$59*Ⅳ一次附属!AK70</f>
        <v>0</v>
      </c>
      <c r="AL13" s="71">
        <f>Ⅱ入力シート!$H$60*Ⅳ一次附属!AL70</f>
        <v>0</v>
      </c>
      <c r="AM13" s="71">
        <f>Ⅱ入力シート!$H$61*Ⅳ一次附属!AM70</f>
        <v>0</v>
      </c>
      <c r="AN13" s="71">
        <f t="shared" si="0"/>
        <v>0</v>
      </c>
    </row>
    <row r="14" spans="1:40">
      <c r="A14" s="327" t="s">
        <v>8</v>
      </c>
      <c r="B14" s="328" t="s">
        <v>24</v>
      </c>
      <c r="C14" s="71">
        <f>Ⅱ入力シート!$H$25*Ⅳ一次附属!C71</f>
        <v>0</v>
      </c>
      <c r="D14" s="71">
        <f>Ⅱ入力シート!$H$26*Ⅳ一次附属!D71</f>
        <v>0</v>
      </c>
      <c r="E14" s="71">
        <f>Ⅱ入力シート!$H$27*Ⅳ一次附属!E71</f>
        <v>0</v>
      </c>
      <c r="F14" s="71">
        <f>Ⅱ入力シート!$H$28*Ⅳ一次附属!F71</f>
        <v>0</v>
      </c>
      <c r="G14" s="71">
        <f>Ⅱ入力シート!$H$29*Ⅳ一次附属!G71</f>
        <v>0</v>
      </c>
      <c r="H14" s="71">
        <f>Ⅱ入力シート!$H$30*Ⅳ一次附属!H71</f>
        <v>0</v>
      </c>
      <c r="I14" s="71">
        <f>Ⅱ入力シート!$H$31*Ⅳ一次附属!I71</f>
        <v>0</v>
      </c>
      <c r="J14" s="329">
        <f>Ⅱ入力シート!$H$32*Ⅳ一次附属!J71</f>
        <v>0</v>
      </c>
      <c r="K14" s="71">
        <f>Ⅱ入力シート!$H$33*Ⅳ一次附属!K71</f>
        <v>0</v>
      </c>
      <c r="L14" s="71">
        <f>Ⅱ入力シート!$H$34*Ⅳ一次附属!L71</f>
        <v>0</v>
      </c>
      <c r="M14" s="71">
        <f>Ⅱ入力シート!$H$35*Ⅳ一次附属!M71</f>
        <v>0</v>
      </c>
      <c r="N14" s="71">
        <f>Ⅱ入力シート!$H$36*Ⅳ一次附属!N71</f>
        <v>0</v>
      </c>
      <c r="O14" s="71">
        <f>Ⅱ入力シート!$H$37*Ⅳ一次附属!O71</f>
        <v>0</v>
      </c>
      <c r="P14" s="71">
        <f>Ⅱ入力シート!$H$38*Ⅳ一次附属!P71</f>
        <v>0</v>
      </c>
      <c r="Q14" s="71">
        <f>Ⅱ入力シート!$H$39*Ⅳ一次附属!Q71</f>
        <v>0</v>
      </c>
      <c r="R14" s="71">
        <f>Ⅱ入力シート!$H$40*Ⅳ一次附属!R71</f>
        <v>0</v>
      </c>
      <c r="S14" s="71">
        <f>Ⅱ入力シート!$H$41*Ⅳ一次附属!S71</f>
        <v>0</v>
      </c>
      <c r="T14" s="71">
        <f>Ⅱ入力シート!$H$42*Ⅳ一次附属!T71</f>
        <v>0</v>
      </c>
      <c r="U14" s="71">
        <f>Ⅱ入力シート!$H$43*Ⅳ一次附属!U71</f>
        <v>0</v>
      </c>
      <c r="V14" s="71">
        <f>Ⅱ入力シート!$H$44*Ⅳ一次附属!V71</f>
        <v>0</v>
      </c>
      <c r="W14" s="71">
        <f>Ⅱ入力シート!$H$45*Ⅳ一次附属!W71</f>
        <v>0</v>
      </c>
      <c r="X14" s="71">
        <f>Ⅱ入力シート!$H$46*Ⅳ一次附属!X71</f>
        <v>0</v>
      </c>
      <c r="Y14" s="71">
        <f>Ⅱ入力シート!$H$47*Ⅳ一次附属!Y71</f>
        <v>0</v>
      </c>
      <c r="Z14" s="71">
        <f>Ⅱ入力シート!$H$48*Ⅳ一次附属!Z71</f>
        <v>0</v>
      </c>
      <c r="AA14" s="71">
        <f>Ⅱ入力シート!$H$49*Ⅳ一次附属!AA71</f>
        <v>0</v>
      </c>
      <c r="AB14" s="71">
        <f>Ⅱ入力シート!$H$50*Ⅳ一次附属!AB71</f>
        <v>0</v>
      </c>
      <c r="AC14" s="71">
        <f>Ⅱ入力シート!$H$51*Ⅳ一次附属!AC71</f>
        <v>0</v>
      </c>
      <c r="AD14" s="71">
        <f>Ⅱ入力シート!$H$52*Ⅳ一次附属!AD71</f>
        <v>0</v>
      </c>
      <c r="AE14" s="71">
        <f>Ⅱ入力シート!$H$53*Ⅳ一次附属!AE71</f>
        <v>0</v>
      </c>
      <c r="AF14" s="71">
        <f>Ⅱ入力シート!$H$54*Ⅳ一次附属!AF71</f>
        <v>0</v>
      </c>
      <c r="AG14" s="71">
        <f>Ⅱ入力シート!$H$55*Ⅳ一次附属!AG71</f>
        <v>0</v>
      </c>
      <c r="AH14" s="71">
        <f>Ⅱ入力シート!$H$56*Ⅳ一次附属!AH71</f>
        <v>0</v>
      </c>
      <c r="AI14" s="71">
        <f>Ⅱ入力シート!$H$57*Ⅳ一次附属!AI71</f>
        <v>0</v>
      </c>
      <c r="AJ14" s="71">
        <f>Ⅱ入力シート!$H$58*Ⅳ一次附属!AJ71</f>
        <v>0</v>
      </c>
      <c r="AK14" s="71">
        <f>Ⅱ入力シート!$H$59*Ⅳ一次附属!AK71</f>
        <v>0</v>
      </c>
      <c r="AL14" s="71">
        <f>Ⅱ入力シート!$H$60*Ⅳ一次附属!AL71</f>
        <v>0</v>
      </c>
      <c r="AM14" s="71">
        <f>Ⅱ入力シート!$H$61*Ⅳ一次附属!AM71</f>
        <v>0</v>
      </c>
      <c r="AN14" s="71">
        <f t="shared" si="0"/>
        <v>0</v>
      </c>
    </row>
    <row r="15" spans="1:40">
      <c r="A15" s="327" t="s">
        <v>9</v>
      </c>
      <c r="B15" s="328" t="s">
        <v>25</v>
      </c>
      <c r="C15" s="71">
        <f>Ⅱ入力シート!$H$25*Ⅳ一次附属!C72</f>
        <v>0</v>
      </c>
      <c r="D15" s="71">
        <f>Ⅱ入力シート!$H$26*Ⅳ一次附属!D72</f>
        <v>0</v>
      </c>
      <c r="E15" s="71">
        <f>Ⅱ入力シート!$H$27*Ⅳ一次附属!E72</f>
        <v>0</v>
      </c>
      <c r="F15" s="71">
        <f>Ⅱ入力シート!$H$28*Ⅳ一次附属!F72</f>
        <v>0</v>
      </c>
      <c r="G15" s="71">
        <f>Ⅱ入力シート!$H$29*Ⅳ一次附属!G72</f>
        <v>0</v>
      </c>
      <c r="H15" s="71">
        <f>Ⅱ入力シート!$H$30*Ⅳ一次附属!H72</f>
        <v>0</v>
      </c>
      <c r="I15" s="71">
        <f>Ⅱ入力シート!$H$31*Ⅳ一次附属!I72</f>
        <v>0</v>
      </c>
      <c r="J15" s="329">
        <f>Ⅱ入力シート!$H$32*Ⅳ一次附属!J72</f>
        <v>0</v>
      </c>
      <c r="K15" s="71">
        <f>Ⅱ入力シート!$H$33*Ⅳ一次附属!K72</f>
        <v>0</v>
      </c>
      <c r="L15" s="71">
        <f>Ⅱ入力シート!$H$34*Ⅳ一次附属!L72</f>
        <v>0</v>
      </c>
      <c r="M15" s="71">
        <f>Ⅱ入力シート!$H$35*Ⅳ一次附属!M72</f>
        <v>0</v>
      </c>
      <c r="N15" s="71">
        <f>Ⅱ入力シート!$H$36*Ⅳ一次附属!N72</f>
        <v>0</v>
      </c>
      <c r="O15" s="71">
        <f>Ⅱ入力シート!$H$37*Ⅳ一次附属!O72</f>
        <v>0</v>
      </c>
      <c r="P15" s="71">
        <f>Ⅱ入力シート!$H$38*Ⅳ一次附属!P72</f>
        <v>0</v>
      </c>
      <c r="Q15" s="71">
        <f>Ⅱ入力シート!$H$39*Ⅳ一次附属!Q72</f>
        <v>0</v>
      </c>
      <c r="R15" s="71">
        <f>Ⅱ入力シート!$H$40*Ⅳ一次附属!R72</f>
        <v>0</v>
      </c>
      <c r="S15" s="71">
        <f>Ⅱ入力シート!$H$41*Ⅳ一次附属!S72</f>
        <v>0</v>
      </c>
      <c r="T15" s="71">
        <f>Ⅱ入力シート!$H$42*Ⅳ一次附属!T72</f>
        <v>0</v>
      </c>
      <c r="U15" s="71">
        <f>Ⅱ入力シート!$H$43*Ⅳ一次附属!U72</f>
        <v>0</v>
      </c>
      <c r="V15" s="71">
        <f>Ⅱ入力シート!$H$44*Ⅳ一次附属!V72</f>
        <v>0</v>
      </c>
      <c r="W15" s="71">
        <f>Ⅱ入力シート!$H$45*Ⅳ一次附属!W72</f>
        <v>0</v>
      </c>
      <c r="X15" s="71">
        <f>Ⅱ入力シート!$H$46*Ⅳ一次附属!X72</f>
        <v>0</v>
      </c>
      <c r="Y15" s="71">
        <f>Ⅱ入力シート!$H$47*Ⅳ一次附属!Y72</f>
        <v>0</v>
      </c>
      <c r="Z15" s="71">
        <f>Ⅱ入力シート!$H$48*Ⅳ一次附属!Z72</f>
        <v>0</v>
      </c>
      <c r="AA15" s="71">
        <f>Ⅱ入力シート!$H$49*Ⅳ一次附属!AA72</f>
        <v>0</v>
      </c>
      <c r="AB15" s="71">
        <f>Ⅱ入力シート!$H$50*Ⅳ一次附属!AB72</f>
        <v>0</v>
      </c>
      <c r="AC15" s="71">
        <f>Ⅱ入力シート!$H$51*Ⅳ一次附属!AC72</f>
        <v>0</v>
      </c>
      <c r="AD15" s="71">
        <f>Ⅱ入力シート!$H$52*Ⅳ一次附属!AD72</f>
        <v>0</v>
      </c>
      <c r="AE15" s="71">
        <f>Ⅱ入力シート!$H$53*Ⅳ一次附属!AE72</f>
        <v>0</v>
      </c>
      <c r="AF15" s="71">
        <f>Ⅱ入力シート!$H$54*Ⅳ一次附属!AF72</f>
        <v>0</v>
      </c>
      <c r="AG15" s="71">
        <f>Ⅱ入力シート!$H$55*Ⅳ一次附属!AG72</f>
        <v>0</v>
      </c>
      <c r="AH15" s="71">
        <f>Ⅱ入力シート!$H$56*Ⅳ一次附属!AH72</f>
        <v>0</v>
      </c>
      <c r="AI15" s="71">
        <f>Ⅱ入力シート!$H$57*Ⅳ一次附属!AI72</f>
        <v>0</v>
      </c>
      <c r="AJ15" s="71">
        <f>Ⅱ入力シート!$H$58*Ⅳ一次附属!AJ72</f>
        <v>0</v>
      </c>
      <c r="AK15" s="71">
        <f>Ⅱ入力シート!$H$59*Ⅳ一次附属!AK72</f>
        <v>0</v>
      </c>
      <c r="AL15" s="71">
        <f>Ⅱ入力シート!$H$60*Ⅳ一次附属!AL72</f>
        <v>0</v>
      </c>
      <c r="AM15" s="71">
        <f>Ⅱ入力シート!$H$61*Ⅳ一次附属!AM72</f>
        <v>0</v>
      </c>
      <c r="AN15" s="71">
        <f t="shared" si="0"/>
        <v>0</v>
      </c>
    </row>
    <row r="16" spans="1:40">
      <c r="A16" s="327" t="s">
        <v>10</v>
      </c>
      <c r="B16" s="328" t="s">
        <v>26</v>
      </c>
      <c r="C16" s="71">
        <f>Ⅱ入力シート!$H$25*Ⅳ一次附属!C73</f>
        <v>0</v>
      </c>
      <c r="D16" s="71">
        <f>Ⅱ入力シート!$H$26*Ⅳ一次附属!D73</f>
        <v>0</v>
      </c>
      <c r="E16" s="71">
        <f>Ⅱ入力シート!$H$27*Ⅳ一次附属!E73</f>
        <v>0</v>
      </c>
      <c r="F16" s="71">
        <f>Ⅱ入力シート!$H$28*Ⅳ一次附属!F73</f>
        <v>0</v>
      </c>
      <c r="G16" s="71">
        <f>Ⅱ入力シート!$H$29*Ⅳ一次附属!G73</f>
        <v>0</v>
      </c>
      <c r="H16" s="71">
        <f>Ⅱ入力シート!$H$30*Ⅳ一次附属!H73</f>
        <v>0</v>
      </c>
      <c r="I16" s="71">
        <f>Ⅱ入力シート!$H$31*Ⅳ一次附属!I73</f>
        <v>0</v>
      </c>
      <c r="J16" s="329">
        <f>Ⅱ入力シート!$H$32*Ⅳ一次附属!J73</f>
        <v>0</v>
      </c>
      <c r="K16" s="71">
        <f>Ⅱ入力シート!$H$33*Ⅳ一次附属!K73</f>
        <v>0</v>
      </c>
      <c r="L16" s="71">
        <f>Ⅱ入力シート!$H$34*Ⅳ一次附属!L73</f>
        <v>0</v>
      </c>
      <c r="M16" s="71">
        <f>Ⅱ入力シート!$H$35*Ⅳ一次附属!M73</f>
        <v>0</v>
      </c>
      <c r="N16" s="71">
        <f>Ⅱ入力シート!$H$36*Ⅳ一次附属!N73</f>
        <v>0</v>
      </c>
      <c r="O16" s="71">
        <f>Ⅱ入力シート!$H$37*Ⅳ一次附属!O73</f>
        <v>0</v>
      </c>
      <c r="P16" s="71">
        <f>Ⅱ入力シート!$H$38*Ⅳ一次附属!P73</f>
        <v>0</v>
      </c>
      <c r="Q16" s="71">
        <f>Ⅱ入力シート!$H$39*Ⅳ一次附属!Q73</f>
        <v>0</v>
      </c>
      <c r="R16" s="71">
        <f>Ⅱ入力シート!$H$40*Ⅳ一次附属!R73</f>
        <v>0</v>
      </c>
      <c r="S16" s="71">
        <f>Ⅱ入力シート!$H$41*Ⅳ一次附属!S73</f>
        <v>0</v>
      </c>
      <c r="T16" s="71">
        <f>Ⅱ入力シート!$H$42*Ⅳ一次附属!T73</f>
        <v>0</v>
      </c>
      <c r="U16" s="71">
        <f>Ⅱ入力シート!$H$43*Ⅳ一次附属!U73</f>
        <v>0</v>
      </c>
      <c r="V16" s="71">
        <f>Ⅱ入力シート!$H$44*Ⅳ一次附属!V73</f>
        <v>0</v>
      </c>
      <c r="W16" s="71">
        <f>Ⅱ入力シート!$H$45*Ⅳ一次附属!W73</f>
        <v>0</v>
      </c>
      <c r="X16" s="71">
        <f>Ⅱ入力シート!$H$46*Ⅳ一次附属!X73</f>
        <v>0</v>
      </c>
      <c r="Y16" s="71">
        <f>Ⅱ入力シート!$H$47*Ⅳ一次附属!Y73</f>
        <v>0</v>
      </c>
      <c r="Z16" s="71">
        <f>Ⅱ入力シート!$H$48*Ⅳ一次附属!Z73</f>
        <v>0</v>
      </c>
      <c r="AA16" s="71">
        <f>Ⅱ入力シート!$H$49*Ⅳ一次附属!AA73</f>
        <v>0</v>
      </c>
      <c r="AB16" s="71">
        <f>Ⅱ入力シート!$H$50*Ⅳ一次附属!AB73</f>
        <v>0</v>
      </c>
      <c r="AC16" s="71">
        <f>Ⅱ入力シート!$H$51*Ⅳ一次附属!AC73</f>
        <v>0</v>
      </c>
      <c r="AD16" s="71">
        <f>Ⅱ入力シート!$H$52*Ⅳ一次附属!AD73</f>
        <v>0</v>
      </c>
      <c r="AE16" s="71">
        <f>Ⅱ入力シート!$H$53*Ⅳ一次附属!AE73</f>
        <v>0</v>
      </c>
      <c r="AF16" s="71">
        <f>Ⅱ入力シート!$H$54*Ⅳ一次附属!AF73</f>
        <v>0</v>
      </c>
      <c r="AG16" s="71">
        <f>Ⅱ入力シート!$H$55*Ⅳ一次附属!AG73</f>
        <v>0</v>
      </c>
      <c r="AH16" s="71">
        <f>Ⅱ入力シート!$H$56*Ⅳ一次附属!AH73</f>
        <v>0</v>
      </c>
      <c r="AI16" s="71">
        <f>Ⅱ入力シート!$H$57*Ⅳ一次附属!AI73</f>
        <v>0</v>
      </c>
      <c r="AJ16" s="71">
        <f>Ⅱ入力シート!$H$58*Ⅳ一次附属!AJ73</f>
        <v>0</v>
      </c>
      <c r="AK16" s="71">
        <f>Ⅱ入力シート!$H$59*Ⅳ一次附属!AK73</f>
        <v>0</v>
      </c>
      <c r="AL16" s="71">
        <f>Ⅱ入力シート!$H$60*Ⅳ一次附属!AL73</f>
        <v>0</v>
      </c>
      <c r="AM16" s="71">
        <f>Ⅱ入力シート!$H$61*Ⅳ一次附属!AM73</f>
        <v>0</v>
      </c>
      <c r="AN16" s="71">
        <f t="shared" si="0"/>
        <v>0</v>
      </c>
    </row>
    <row r="17" spans="1:40">
      <c r="A17" s="327" t="s">
        <v>11</v>
      </c>
      <c r="B17" s="328" t="s">
        <v>27</v>
      </c>
      <c r="C17" s="71">
        <f>Ⅱ入力シート!$H$25*Ⅳ一次附属!C74</f>
        <v>0</v>
      </c>
      <c r="D17" s="71">
        <f>Ⅱ入力シート!$H$26*Ⅳ一次附属!D74</f>
        <v>0</v>
      </c>
      <c r="E17" s="71">
        <f>Ⅱ入力シート!$H$27*Ⅳ一次附属!E74</f>
        <v>0</v>
      </c>
      <c r="F17" s="71">
        <f>Ⅱ入力シート!$H$28*Ⅳ一次附属!F74</f>
        <v>0</v>
      </c>
      <c r="G17" s="71">
        <f>Ⅱ入力シート!$H$29*Ⅳ一次附属!G74</f>
        <v>0</v>
      </c>
      <c r="H17" s="71">
        <f>Ⅱ入力シート!$H$30*Ⅳ一次附属!H74</f>
        <v>0</v>
      </c>
      <c r="I17" s="71">
        <f>Ⅱ入力シート!$H$31*Ⅳ一次附属!I74</f>
        <v>0</v>
      </c>
      <c r="J17" s="329">
        <f>Ⅱ入力シート!$H$32*Ⅳ一次附属!J74</f>
        <v>0</v>
      </c>
      <c r="K17" s="71">
        <f>Ⅱ入力シート!$H$33*Ⅳ一次附属!K74</f>
        <v>0</v>
      </c>
      <c r="L17" s="71">
        <f>Ⅱ入力シート!$H$34*Ⅳ一次附属!L74</f>
        <v>0</v>
      </c>
      <c r="M17" s="71">
        <f>Ⅱ入力シート!$H$35*Ⅳ一次附属!M74</f>
        <v>0</v>
      </c>
      <c r="N17" s="71">
        <f>Ⅱ入力シート!$H$36*Ⅳ一次附属!N74</f>
        <v>0</v>
      </c>
      <c r="O17" s="71">
        <f>Ⅱ入力シート!$H$37*Ⅳ一次附属!O74</f>
        <v>0</v>
      </c>
      <c r="P17" s="71">
        <f>Ⅱ入力シート!$H$38*Ⅳ一次附属!P74</f>
        <v>0</v>
      </c>
      <c r="Q17" s="71">
        <f>Ⅱ入力シート!$H$39*Ⅳ一次附属!Q74</f>
        <v>0</v>
      </c>
      <c r="R17" s="71">
        <f>Ⅱ入力シート!$H$40*Ⅳ一次附属!R74</f>
        <v>0</v>
      </c>
      <c r="S17" s="71">
        <f>Ⅱ入力シート!$H$41*Ⅳ一次附属!S74</f>
        <v>0</v>
      </c>
      <c r="T17" s="71">
        <f>Ⅱ入力シート!$H$42*Ⅳ一次附属!T74</f>
        <v>0</v>
      </c>
      <c r="U17" s="71">
        <f>Ⅱ入力シート!$H$43*Ⅳ一次附属!U74</f>
        <v>0</v>
      </c>
      <c r="V17" s="71">
        <f>Ⅱ入力シート!$H$44*Ⅳ一次附属!V74</f>
        <v>0</v>
      </c>
      <c r="W17" s="71">
        <f>Ⅱ入力シート!$H$45*Ⅳ一次附属!W74</f>
        <v>0</v>
      </c>
      <c r="X17" s="71">
        <f>Ⅱ入力シート!$H$46*Ⅳ一次附属!X74</f>
        <v>0</v>
      </c>
      <c r="Y17" s="71">
        <f>Ⅱ入力シート!$H$47*Ⅳ一次附属!Y74</f>
        <v>0</v>
      </c>
      <c r="Z17" s="71">
        <f>Ⅱ入力シート!$H$48*Ⅳ一次附属!Z74</f>
        <v>0</v>
      </c>
      <c r="AA17" s="71">
        <f>Ⅱ入力シート!$H$49*Ⅳ一次附属!AA74</f>
        <v>0</v>
      </c>
      <c r="AB17" s="71">
        <f>Ⅱ入力シート!$H$50*Ⅳ一次附属!AB74</f>
        <v>0</v>
      </c>
      <c r="AC17" s="71">
        <f>Ⅱ入力シート!$H$51*Ⅳ一次附属!AC74</f>
        <v>0</v>
      </c>
      <c r="AD17" s="71">
        <f>Ⅱ入力シート!$H$52*Ⅳ一次附属!AD74</f>
        <v>0</v>
      </c>
      <c r="AE17" s="71">
        <f>Ⅱ入力シート!$H$53*Ⅳ一次附属!AE74</f>
        <v>0</v>
      </c>
      <c r="AF17" s="71">
        <f>Ⅱ入力シート!$H$54*Ⅳ一次附属!AF74</f>
        <v>0</v>
      </c>
      <c r="AG17" s="71">
        <f>Ⅱ入力シート!$H$55*Ⅳ一次附属!AG74</f>
        <v>0</v>
      </c>
      <c r="AH17" s="71">
        <f>Ⅱ入力シート!$H$56*Ⅳ一次附属!AH74</f>
        <v>0</v>
      </c>
      <c r="AI17" s="71">
        <f>Ⅱ入力シート!$H$57*Ⅳ一次附属!AI74</f>
        <v>0</v>
      </c>
      <c r="AJ17" s="71">
        <f>Ⅱ入力シート!$H$58*Ⅳ一次附属!AJ74</f>
        <v>0</v>
      </c>
      <c r="AK17" s="71">
        <f>Ⅱ入力シート!$H$59*Ⅳ一次附属!AK74</f>
        <v>0</v>
      </c>
      <c r="AL17" s="71">
        <f>Ⅱ入力シート!$H$60*Ⅳ一次附属!AL74</f>
        <v>0</v>
      </c>
      <c r="AM17" s="71">
        <f>Ⅱ入力シート!$H$61*Ⅳ一次附属!AM74</f>
        <v>0</v>
      </c>
      <c r="AN17" s="71">
        <f t="shared" si="0"/>
        <v>0</v>
      </c>
    </row>
    <row r="18" spans="1:40">
      <c r="A18" s="327" t="s">
        <v>12</v>
      </c>
      <c r="B18" s="328" t="s">
        <v>166</v>
      </c>
      <c r="C18" s="71">
        <f>Ⅱ入力シート!$H$25*Ⅳ一次附属!C75</f>
        <v>0</v>
      </c>
      <c r="D18" s="71">
        <f>Ⅱ入力シート!$H$26*Ⅳ一次附属!D75</f>
        <v>0</v>
      </c>
      <c r="E18" s="71">
        <f>Ⅱ入力シート!$H$27*Ⅳ一次附属!E75</f>
        <v>0</v>
      </c>
      <c r="F18" s="71">
        <f>Ⅱ入力シート!$H$28*Ⅳ一次附属!F75</f>
        <v>0</v>
      </c>
      <c r="G18" s="71">
        <f>Ⅱ入力シート!$H$29*Ⅳ一次附属!G75</f>
        <v>0</v>
      </c>
      <c r="H18" s="71">
        <f>Ⅱ入力シート!$H$30*Ⅳ一次附属!H75</f>
        <v>0</v>
      </c>
      <c r="I18" s="71">
        <f>Ⅱ入力シート!$H$31*Ⅳ一次附属!I75</f>
        <v>0</v>
      </c>
      <c r="J18" s="329">
        <f>Ⅱ入力シート!$H$32*Ⅳ一次附属!J75</f>
        <v>0</v>
      </c>
      <c r="K18" s="71">
        <f>Ⅱ入力シート!$H$33*Ⅳ一次附属!K75</f>
        <v>0</v>
      </c>
      <c r="L18" s="71">
        <f>Ⅱ入力シート!$H$34*Ⅳ一次附属!L75</f>
        <v>0</v>
      </c>
      <c r="M18" s="71">
        <f>Ⅱ入力シート!$H$35*Ⅳ一次附属!M75</f>
        <v>0</v>
      </c>
      <c r="N18" s="71">
        <f>Ⅱ入力シート!$H$36*Ⅳ一次附属!N75</f>
        <v>0</v>
      </c>
      <c r="O18" s="71">
        <f>Ⅱ入力シート!$H$37*Ⅳ一次附属!O75</f>
        <v>0</v>
      </c>
      <c r="P18" s="71">
        <f>Ⅱ入力シート!$H$38*Ⅳ一次附属!P75</f>
        <v>0</v>
      </c>
      <c r="Q18" s="71">
        <f>Ⅱ入力シート!$H$39*Ⅳ一次附属!Q75</f>
        <v>0</v>
      </c>
      <c r="R18" s="71">
        <f>Ⅱ入力シート!$H$40*Ⅳ一次附属!R75</f>
        <v>0</v>
      </c>
      <c r="S18" s="71">
        <f>Ⅱ入力シート!$H$41*Ⅳ一次附属!S75</f>
        <v>0</v>
      </c>
      <c r="T18" s="71">
        <f>Ⅱ入力シート!$H$42*Ⅳ一次附属!T75</f>
        <v>0</v>
      </c>
      <c r="U18" s="71">
        <f>Ⅱ入力シート!$H$43*Ⅳ一次附属!U75</f>
        <v>0</v>
      </c>
      <c r="V18" s="71">
        <f>Ⅱ入力シート!$H$44*Ⅳ一次附属!V75</f>
        <v>0</v>
      </c>
      <c r="W18" s="71">
        <f>Ⅱ入力シート!$H$45*Ⅳ一次附属!W75</f>
        <v>0</v>
      </c>
      <c r="X18" s="71">
        <f>Ⅱ入力シート!$H$46*Ⅳ一次附属!X75</f>
        <v>0</v>
      </c>
      <c r="Y18" s="71">
        <f>Ⅱ入力シート!$H$47*Ⅳ一次附属!Y75</f>
        <v>0</v>
      </c>
      <c r="Z18" s="71">
        <f>Ⅱ入力シート!$H$48*Ⅳ一次附属!Z75</f>
        <v>0</v>
      </c>
      <c r="AA18" s="71">
        <f>Ⅱ入力シート!$H$49*Ⅳ一次附属!AA75</f>
        <v>0</v>
      </c>
      <c r="AB18" s="71">
        <f>Ⅱ入力シート!$H$50*Ⅳ一次附属!AB75</f>
        <v>0</v>
      </c>
      <c r="AC18" s="71">
        <f>Ⅱ入力シート!$H$51*Ⅳ一次附属!AC75</f>
        <v>0</v>
      </c>
      <c r="AD18" s="71">
        <f>Ⅱ入力シート!$H$52*Ⅳ一次附属!AD75</f>
        <v>0</v>
      </c>
      <c r="AE18" s="71">
        <f>Ⅱ入力シート!$H$53*Ⅳ一次附属!AE75</f>
        <v>0</v>
      </c>
      <c r="AF18" s="71">
        <f>Ⅱ入力シート!$H$54*Ⅳ一次附属!AF75</f>
        <v>0</v>
      </c>
      <c r="AG18" s="71">
        <f>Ⅱ入力シート!$H$55*Ⅳ一次附属!AG75</f>
        <v>0</v>
      </c>
      <c r="AH18" s="71">
        <f>Ⅱ入力シート!$H$56*Ⅳ一次附属!AH75</f>
        <v>0</v>
      </c>
      <c r="AI18" s="71">
        <f>Ⅱ入力シート!$H$57*Ⅳ一次附属!AI75</f>
        <v>0</v>
      </c>
      <c r="AJ18" s="71">
        <f>Ⅱ入力シート!$H$58*Ⅳ一次附属!AJ75</f>
        <v>0</v>
      </c>
      <c r="AK18" s="71">
        <f>Ⅱ入力シート!$H$59*Ⅳ一次附属!AK75</f>
        <v>0</v>
      </c>
      <c r="AL18" s="71">
        <f>Ⅱ入力シート!$H$60*Ⅳ一次附属!AL75</f>
        <v>0</v>
      </c>
      <c r="AM18" s="71">
        <f>Ⅱ入力シート!$H$61*Ⅳ一次附属!AM75</f>
        <v>0</v>
      </c>
      <c r="AN18" s="71">
        <f t="shared" si="0"/>
        <v>0</v>
      </c>
    </row>
    <row r="19" spans="1:40">
      <c r="A19" s="327" t="s">
        <v>13</v>
      </c>
      <c r="B19" s="328" t="s">
        <v>167</v>
      </c>
      <c r="C19" s="71">
        <f>Ⅱ入力シート!$H$25*Ⅳ一次附属!C76</f>
        <v>0</v>
      </c>
      <c r="D19" s="71">
        <f>Ⅱ入力シート!$H$26*Ⅳ一次附属!D76</f>
        <v>0</v>
      </c>
      <c r="E19" s="71">
        <f>Ⅱ入力シート!$H$27*Ⅳ一次附属!E76</f>
        <v>0</v>
      </c>
      <c r="F19" s="71">
        <f>Ⅱ入力シート!$H$28*Ⅳ一次附属!F76</f>
        <v>0</v>
      </c>
      <c r="G19" s="71">
        <f>Ⅱ入力シート!$H$29*Ⅳ一次附属!G76</f>
        <v>0</v>
      </c>
      <c r="H19" s="71">
        <f>Ⅱ入力シート!$H$30*Ⅳ一次附属!H76</f>
        <v>0</v>
      </c>
      <c r="I19" s="71">
        <f>Ⅱ入力シート!$H$31*Ⅳ一次附属!I76</f>
        <v>0</v>
      </c>
      <c r="J19" s="329">
        <f>Ⅱ入力シート!$H$32*Ⅳ一次附属!J76</f>
        <v>0</v>
      </c>
      <c r="K19" s="71">
        <f>Ⅱ入力シート!$H$33*Ⅳ一次附属!K76</f>
        <v>0</v>
      </c>
      <c r="L19" s="71">
        <f>Ⅱ入力シート!$H$34*Ⅳ一次附属!L76</f>
        <v>0</v>
      </c>
      <c r="M19" s="71">
        <f>Ⅱ入力シート!$H$35*Ⅳ一次附属!M76</f>
        <v>0</v>
      </c>
      <c r="N19" s="71">
        <f>Ⅱ入力シート!$H$36*Ⅳ一次附属!N76</f>
        <v>0</v>
      </c>
      <c r="O19" s="71">
        <f>Ⅱ入力シート!$H$37*Ⅳ一次附属!O76</f>
        <v>0</v>
      </c>
      <c r="P19" s="71">
        <f>Ⅱ入力シート!$H$38*Ⅳ一次附属!P76</f>
        <v>0</v>
      </c>
      <c r="Q19" s="71">
        <f>Ⅱ入力シート!$H$39*Ⅳ一次附属!Q76</f>
        <v>0</v>
      </c>
      <c r="R19" s="71">
        <f>Ⅱ入力シート!$H$40*Ⅳ一次附属!R76</f>
        <v>0</v>
      </c>
      <c r="S19" s="71">
        <f>Ⅱ入力シート!$H$41*Ⅳ一次附属!S76</f>
        <v>0</v>
      </c>
      <c r="T19" s="71">
        <f>Ⅱ入力シート!$H$42*Ⅳ一次附属!T76</f>
        <v>0</v>
      </c>
      <c r="U19" s="71">
        <f>Ⅱ入力シート!$H$43*Ⅳ一次附属!U76</f>
        <v>0</v>
      </c>
      <c r="V19" s="71">
        <f>Ⅱ入力シート!$H$44*Ⅳ一次附属!V76</f>
        <v>0</v>
      </c>
      <c r="W19" s="71">
        <f>Ⅱ入力シート!$H$45*Ⅳ一次附属!W76</f>
        <v>0</v>
      </c>
      <c r="X19" s="71">
        <f>Ⅱ入力シート!$H$46*Ⅳ一次附属!X76</f>
        <v>0</v>
      </c>
      <c r="Y19" s="71">
        <f>Ⅱ入力シート!$H$47*Ⅳ一次附属!Y76</f>
        <v>0</v>
      </c>
      <c r="Z19" s="71">
        <f>Ⅱ入力シート!$H$48*Ⅳ一次附属!Z76</f>
        <v>0</v>
      </c>
      <c r="AA19" s="71">
        <f>Ⅱ入力シート!$H$49*Ⅳ一次附属!AA76</f>
        <v>0</v>
      </c>
      <c r="AB19" s="71">
        <f>Ⅱ入力シート!$H$50*Ⅳ一次附属!AB76</f>
        <v>0</v>
      </c>
      <c r="AC19" s="71">
        <f>Ⅱ入力シート!$H$51*Ⅳ一次附属!AC76</f>
        <v>0</v>
      </c>
      <c r="AD19" s="71">
        <f>Ⅱ入力シート!$H$52*Ⅳ一次附属!AD76</f>
        <v>0</v>
      </c>
      <c r="AE19" s="71">
        <f>Ⅱ入力シート!$H$53*Ⅳ一次附属!AE76</f>
        <v>0</v>
      </c>
      <c r="AF19" s="71">
        <f>Ⅱ入力シート!$H$54*Ⅳ一次附属!AF76</f>
        <v>0</v>
      </c>
      <c r="AG19" s="71">
        <f>Ⅱ入力シート!$H$55*Ⅳ一次附属!AG76</f>
        <v>0</v>
      </c>
      <c r="AH19" s="71">
        <f>Ⅱ入力シート!$H$56*Ⅳ一次附属!AH76</f>
        <v>0</v>
      </c>
      <c r="AI19" s="71">
        <f>Ⅱ入力シート!$H$57*Ⅳ一次附属!AI76</f>
        <v>0</v>
      </c>
      <c r="AJ19" s="71">
        <f>Ⅱ入力シート!$H$58*Ⅳ一次附属!AJ76</f>
        <v>0</v>
      </c>
      <c r="AK19" s="71">
        <f>Ⅱ入力シート!$H$59*Ⅳ一次附属!AK76</f>
        <v>0</v>
      </c>
      <c r="AL19" s="71">
        <f>Ⅱ入力シート!$H$60*Ⅳ一次附属!AL76</f>
        <v>0</v>
      </c>
      <c r="AM19" s="71">
        <f>Ⅱ入力シート!$H$61*Ⅳ一次附属!AM76</f>
        <v>0</v>
      </c>
      <c r="AN19" s="71">
        <f t="shared" si="0"/>
        <v>0</v>
      </c>
    </row>
    <row r="20" spans="1:40">
      <c r="A20" s="327" t="s">
        <v>14</v>
      </c>
      <c r="B20" s="328" t="s">
        <v>168</v>
      </c>
      <c r="C20" s="71">
        <f>Ⅱ入力シート!$H$25*Ⅳ一次附属!C77</f>
        <v>0</v>
      </c>
      <c r="D20" s="71">
        <f>Ⅱ入力シート!$H$26*Ⅳ一次附属!D77</f>
        <v>0</v>
      </c>
      <c r="E20" s="71">
        <f>Ⅱ入力シート!$H$27*Ⅳ一次附属!E77</f>
        <v>0</v>
      </c>
      <c r="F20" s="71">
        <f>Ⅱ入力シート!$H$28*Ⅳ一次附属!F77</f>
        <v>0</v>
      </c>
      <c r="G20" s="71">
        <f>Ⅱ入力シート!$H$29*Ⅳ一次附属!G77</f>
        <v>0</v>
      </c>
      <c r="H20" s="71">
        <f>Ⅱ入力シート!$H$30*Ⅳ一次附属!H77</f>
        <v>0</v>
      </c>
      <c r="I20" s="71">
        <f>Ⅱ入力シート!$H$31*Ⅳ一次附属!I77</f>
        <v>0</v>
      </c>
      <c r="J20" s="329">
        <f>Ⅱ入力シート!$H$32*Ⅳ一次附属!J77</f>
        <v>0</v>
      </c>
      <c r="K20" s="71">
        <f>Ⅱ入力シート!$H$33*Ⅳ一次附属!K77</f>
        <v>0</v>
      </c>
      <c r="L20" s="71">
        <f>Ⅱ入力シート!$H$34*Ⅳ一次附属!L77</f>
        <v>0</v>
      </c>
      <c r="M20" s="71">
        <f>Ⅱ入力シート!$H$35*Ⅳ一次附属!M77</f>
        <v>0</v>
      </c>
      <c r="N20" s="71">
        <f>Ⅱ入力シート!$H$36*Ⅳ一次附属!N77</f>
        <v>0</v>
      </c>
      <c r="O20" s="71">
        <f>Ⅱ入力シート!$H$37*Ⅳ一次附属!O77</f>
        <v>0</v>
      </c>
      <c r="P20" s="71">
        <f>Ⅱ入力シート!$H$38*Ⅳ一次附属!P77</f>
        <v>0</v>
      </c>
      <c r="Q20" s="71">
        <f>Ⅱ入力シート!$H$39*Ⅳ一次附属!Q77</f>
        <v>0</v>
      </c>
      <c r="R20" s="71">
        <f>Ⅱ入力シート!$H$40*Ⅳ一次附属!R77</f>
        <v>0</v>
      </c>
      <c r="S20" s="71">
        <f>Ⅱ入力シート!$H$41*Ⅳ一次附属!S77</f>
        <v>0</v>
      </c>
      <c r="T20" s="71">
        <f>Ⅱ入力シート!$H$42*Ⅳ一次附属!T77</f>
        <v>0</v>
      </c>
      <c r="U20" s="71">
        <f>Ⅱ入力シート!$H$43*Ⅳ一次附属!U77</f>
        <v>0</v>
      </c>
      <c r="V20" s="71">
        <f>Ⅱ入力シート!$H$44*Ⅳ一次附属!V77</f>
        <v>0</v>
      </c>
      <c r="W20" s="71">
        <f>Ⅱ入力シート!$H$45*Ⅳ一次附属!W77</f>
        <v>0</v>
      </c>
      <c r="X20" s="71">
        <f>Ⅱ入力シート!$H$46*Ⅳ一次附属!X77</f>
        <v>0</v>
      </c>
      <c r="Y20" s="71">
        <f>Ⅱ入力シート!$H$47*Ⅳ一次附属!Y77</f>
        <v>0</v>
      </c>
      <c r="Z20" s="71">
        <f>Ⅱ入力シート!$H$48*Ⅳ一次附属!Z77</f>
        <v>0</v>
      </c>
      <c r="AA20" s="71">
        <f>Ⅱ入力シート!$H$49*Ⅳ一次附属!AA77</f>
        <v>0</v>
      </c>
      <c r="AB20" s="71">
        <f>Ⅱ入力シート!$H$50*Ⅳ一次附属!AB77</f>
        <v>0</v>
      </c>
      <c r="AC20" s="71">
        <f>Ⅱ入力シート!$H$51*Ⅳ一次附属!AC77</f>
        <v>0</v>
      </c>
      <c r="AD20" s="71">
        <f>Ⅱ入力シート!$H$52*Ⅳ一次附属!AD77</f>
        <v>0</v>
      </c>
      <c r="AE20" s="71">
        <f>Ⅱ入力シート!$H$53*Ⅳ一次附属!AE77</f>
        <v>0</v>
      </c>
      <c r="AF20" s="71">
        <f>Ⅱ入力シート!$H$54*Ⅳ一次附属!AF77</f>
        <v>0</v>
      </c>
      <c r="AG20" s="71">
        <f>Ⅱ入力シート!$H$55*Ⅳ一次附属!AG77</f>
        <v>0</v>
      </c>
      <c r="AH20" s="71">
        <f>Ⅱ入力シート!$H$56*Ⅳ一次附属!AH77</f>
        <v>0</v>
      </c>
      <c r="AI20" s="71">
        <f>Ⅱ入力シート!$H$57*Ⅳ一次附属!AI77</f>
        <v>0</v>
      </c>
      <c r="AJ20" s="71">
        <f>Ⅱ入力シート!$H$58*Ⅳ一次附属!AJ77</f>
        <v>0</v>
      </c>
      <c r="AK20" s="71">
        <f>Ⅱ入力シート!$H$59*Ⅳ一次附属!AK77</f>
        <v>0</v>
      </c>
      <c r="AL20" s="71">
        <f>Ⅱ入力シート!$H$60*Ⅳ一次附属!AL77</f>
        <v>0</v>
      </c>
      <c r="AM20" s="71">
        <f>Ⅱ入力シート!$H$61*Ⅳ一次附属!AM77</f>
        <v>0</v>
      </c>
      <c r="AN20" s="71">
        <f t="shared" si="0"/>
        <v>0</v>
      </c>
    </row>
    <row r="21" spans="1:40">
      <c r="A21" s="327" t="s">
        <v>15</v>
      </c>
      <c r="B21" s="328" t="s">
        <v>129</v>
      </c>
      <c r="C21" s="71">
        <f>Ⅱ入力シート!$H$25*Ⅳ一次附属!C78</f>
        <v>0</v>
      </c>
      <c r="D21" s="71">
        <f>Ⅱ入力シート!$H$26*Ⅳ一次附属!D78</f>
        <v>0</v>
      </c>
      <c r="E21" s="71">
        <f>Ⅱ入力シート!$H$27*Ⅳ一次附属!E78</f>
        <v>0</v>
      </c>
      <c r="F21" s="71">
        <f>Ⅱ入力シート!$H$28*Ⅳ一次附属!F78</f>
        <v>0</v>
      </c>
      <c r="G21" s="71">
        <f>Ⅱ入力シート!$H$29*Ⅳ一次附属!G78</f>
        <v>0</v>
      </c>
      <c r="H21" s="71">
        <f>Ⅱ入力シート!$H$30*Ⅳ一次附属!H78</f>
        <v>0</v>
      </c>
      <c r="I21" s="71">
        <f>Ⅱ入力シート!$H$31*Ⅳ一次附属!I78</f>
        <v>0</v>
      </c>
      <c r="J21" s="329">
        <f>Ⅱ入力シート!$H$32*Ⅳ一次附属!J78</f>
        <v>0</v>
      </c>
      <c r="K21" s="71">
        <f>Ⅱ入力シート!$H$33*Ⅳ一次附属!K78</f>
        <v>0</v>
      </c>
      <c r="L21" s="71">
        <f>Ⅱ入力シート!$H$34*Ⅳ一次附属!L78</f>
        <v>0</v>
      </c>
      <c r="M21" s="71">
        <f>Ⅱ入力シート!$H$35*Ⅳ一次附属!M78</f>
        <v>0</v>
      </c>
      <c r="N21" s="71">
        <f>Ⅱ入力シート!$H$36*Ⅳ一次附属!N78</f>
        <v>0</v>
      </c>
      <c r="O21" s="71">
        <f>Ⅱ入力シート!$H$37*Ⅳ一次附属!O78</f>
        <v>0</v>
      </c>
      <c r="P21" s="71">
        <f>Ⅱ入力シート!$H$38*Ⅳ一次附属!P78</f>
        <v>0</v>
      </c>
      <c r="Q21" s="71">
        <f>Ⅱ入力シート!$H$39*Ⅳ一次附属!Q78</f>
        <v>0</v>
      </c>
      <c r="R21" s="71">
        <f>Ⅱ入力シート!$H$40*Ⅳ一次附属!R78</f>
        <v>0</v>
      </c>
      <c r="S21" s="71">
        <f>Ⅱ入力シート!$H$41*Ⅳ一次附属!S78</f>
        <v>0</v>
      </c>
      <c r="T21" s="71">
        <f>Ⅱ入力シート!$H$42*Ⅳ一次附属!T78</f>
        <v>0</v>
      </c>
      <c r="U21" s="71">
        <f>Ⅱ入力シート!$H$43*Ⅳ一次附属!U78</f>
        <v>0</v>
      </c>
      <c r="V21" s="71">
        <f>Ⅱ入力シート!$H$44*Ⅳ一次附属!V78</f>
        <v>0</v>
      </c>
      <c r="W21" s="71">
        <f>Ⅱ入力シート!$H$45*Ⅳ一次附属!W78</f>
        <v>0</v>
      </c>
      <c r="X21" s="71">
        <f>Ⅱ入力シート!$H$46*Ⅳ一次附属!X78</f>
        <v>0</v>
      </c>
      <c r="Y21" s="71">
        <f>Ⅱ入力シート!$H$47*Ⅳ一次附属!Y78</f>
        <v>0</v>
      </c>
      <c r="Z21" s="71">
        <f>Ⅱ入力シート!$H$48*Ⅳ一次附属!Z78</f>
        <v>0</v>
      </c>
      <c r="AA21" s="71">
        <f>Ⅱ入力シート!$H$49*Ⅳ一次附属!AA78</f>
        <v>0</v>
      </c>
      <c r="AB21" s="71">
        <f>Ⅱ入力シート!$H$50*Ⅳ一次附属!AB78</f>
        <v>0</v>
      </c>
      <c r="AC21" s="71">
        <f>Ⅱ入力シート!$H$51*Ⅳ一次附属!AC78</f>
        <v>0</v>
      </c>
      <c r="AD21" s="71">
        <f>Ⅱ入力シート!$H$52*Ⅳ一次附属!AD78</f>
        <v>0</v>
      </c>
      <c r="AE21" s="71">
        <f>Ⅱ入力シート!$H$53*Ⅳ一次附属!AE78</f>
        <v>0</v>
      </c>
      <c r="AF21" s="71">
        <f>Ⅱ入力シート!$H$54*Ⅳ一次附属!AF78</f>
        <v>0</v>
      </c>
      <c r="AG21" s="71">
        <f>Ⅱ入力シート!$H$55*Ⅳ一次附属!AG78</f>
        <v>0</v>
      </c>
      <c r="AH21" s="71">
        <f>Ⅱ入力シート!$H$56*Ⅳ一次附属!AH78</f>
        <v>0</v>
      </c>
      <c r="AI21" s="71">
        <f>Ⅱ入力シート!$H$57*Ⅳ一次附属!AI78</f>
        <v>0</v>
      </c>
      <c r="AJ21" s="71">
        <f>Ⅱ入力シート!$H$58*Ⅳ一次附属!AJ78</f>
        <v>0</v>
      </c>
      <c r="AK21" s="71">
        <f>Ⅱ入力シート!$H$59*Ⅳ一次附属!AK78</f>
        <v>0</v>
      </c>
      <c r="AL21" s="71">
        <f>Ⅱ入力シート!$H$60*Ⅳ一次附属!AL78</f>
        <v>0</v>
      </c>
      <c r="AM21" s="71">
        <f>Ⅱ入力シート!$H$61*Ⅳ一次附属!AM78</f>
        <v>0</v>
      </c>
      <c r="AN21" s="71">
        <f t="shared" si="0"/>
        <v>0</v>
      </c>
    </row>
    <row r="22" spans="1:40">
      <c r="A22" s="327" t="s">
        <v>16</v>
      </c>
      <c r="B22" s="328" t="s">
        <v>28</v>
      </c>
      <c r="C22" s="71">
        <f>Ⅱ入力シート!$H$25*Ⅳ一次附属!C79</f>
        <v>0</v>
      </c>
      <c r="D22" s="71">
        <f>Ⅱ入力シート!$H$26*Ⅳ一次附属!D79</f>
        <v>0</v>
      </c>
      <c r="E22" s="71">
        <f>Ⅱ入力シート!$H$27*Ⅳ一次附属!E79</f>
        <v>0</v>
      </c>
      <c r="F22" s="71">
        <f>Ⅱ入力シート!$H$28*Ⅳ一次附属!F79</f>
        <v>0</v>
      </c>
      <c r="G22" s="71">
        <f>Ⅱ入力シート!$H$29*Ⅳ一次附属!G79</f>
        <v>0</v>
      </c>
      <c r="H22" s="71">
        <f>Ⅱ入力シート!$H$30*Ⅳ一次附属!H79</f>
        <v>0</v>
      </c>
      <c r="I22" s="71">
        <f>Ⅱ入力シート!$H$31*Ⅳ一次附属!I79</f>
        <v>0</v>
      </c>
      <c r="J22" s="329">
        <f>Ⅱ入力シート!$H$32*Ⅳ一次附属!J79</f>
        <v>0</v>
      </c>
      <c r="K22" s="71">
        <f>Ⅱ入力シート!$H$33*Ⅳ一次附属!K79</f>
        <v>0</v>
      </c>
      <c r="L22" s="71">
        <f>Ⅱ入力シート!$H$34*Ⅳ一次附属!L79</f>
        <v>0</v>
      </c>
      <c r="M22" s="71">
        <f>Ⅱ入力シート!$H$35*Ⅳ一次附属!M79</f>
        <v>0</v>
      </c>
      <c r="N22" s="71">
        <f>Ⅱ入力シート!$H$36*Ⅳ一次附属!N79</f>
        <v>0</v>
      </c>
      <c r="O22" s="71">
        <f>Ⅱ入力シート!$H$37*Ⅳ一次附属!O79</f>
        <v>0</v>
      </c>
      <c r="P22" s="71">
        <f>Ⅱ入力シート!$H$38*Ⅳ一次附属!P79</f>
        <v>0</v>
      </c>
      <c r="Q22" s="71">
        <f>Ⅱ入力シート!$H$39*Ⅳ一次附属!Q79</f>
        <v>0</v>
      </c>
      <c r="R22" s="71">
        <f>Ⅱ入力シート!$H$40*Ⅳ一次附属!R79</f>
        <v>0</v>
      </c>
      <c r="S22" s="71">
        <f>Ⅱ入力シート!$H$41*Ⅳ一次附属!S79</f>
        <v>0</v>
      </c>
      <c r="T22" s="71">
        <f>Ⅱ入力シート!$H$42*Ⅳ一次附属!T79</f>
        <v>0</v>
      </c>
      <c r="U22" s="71">
        <f>Ⅱ入力シート!$H$43*Ⅳ一次附属!U79</f>
        <v>0</v>
      </c>
      <c r="V22" s="71">
        <f>Ⅱ入力シート!$H$44*Ⅳ一次附属!V79</f>
        <v>0</v>
      </c>
      <c r="W22" s="71">
        <f>Ⅱ入力シート!$H$45*Ⅳ一次附属!W79</f>
        <v>0</v>
      </c>
      <c r="X22" s="71">
        <f>Ⅱ入力シート!$H$46*Ⅳ一次附属!X79</f>
        <v>0</v>
      </c>
      <c r="Y22" s="71">
        <f>Ⅱ入力シート!$H$47*Ⅳ一次附属!Y79</f>
        <v>0</v>
      </c>
      <c r="Z22" s="71">
        <f>Ⅱ入力シート!$H$48*Ⅳ一次附属!Z79</f>
        <v>0</v>
      </c>
      <c r="AA22" s="71">
        <f>Ⅱ入力シート!$H$49*Ⅳ一次附属!AA79</f>
        <v>0</v>
      </c>
      <c r="AB22" s="71">
        <f>Ⅱ入力シート!$H$50*Ⅳ一次附属!AB79</f>
        <v>0</v>
      </c>
      <c r="AC22" s="71">
        <f>Ⅱ入力シート!$H$51*Ⅳ一次附属!AC79</f>
        <v>0</v>
      </c>
      <c r="AD22" s="71">
        <f>Ⅱ入力シート!$H$52*Ⅳ一次附属!AD79</f>
        <v>0</v>
      </c>
      <c r="AE22" s="71">
        <f>Ⅱ入力シート!$H$53*Ⅳ一次附属!AE79</f>
        <v>0</v>
      </c>
      <c r="AF22" s="71">
        <f>Ⅱ入力シート!$H$54*Ⅳ一次附属!AF79</f>
        <v>0</v>
      </c>
      <c r="AG22" s="71">
        <f>Ⅱ入力シート!$H$55*Ⅳ一次附属!AG79</f>
        <v>0</v>
      </c>
      <c r="AH22" s="71">
        <f>Ⅱ入力シート!$H$56*Ⅳ一次附属!AH79</f>
        <v>0</v>
      </c>
      <c r="AI22" s="71">
        <f>Ⅱ入力シート!$H$57*Ⅳ一次附属!AI79</f>
        <v>0</v>
      </c>
      <c r="AJ22" s="71">
        <f>Ⅱ入力シート!$H$58*Ⅳ一次附属!AJ79</f>
        <v>0</v>
      </c>
      <c r="AK22" s="71">
        <f>Ⅱ入力シート!$H$59*Ⅳ一次附属!AK79</f>
        <v>0</v>
      </c>
      <c r="AL22" s="71">
        <f>Ⅱ入力シート!$H$60*Ⅳ一次附属!AL79</f>
        <v>0</v>
      </c>
      <c r="AM22" s="71">
        <f>Ⅱ入力シート!$H$61*Ⅳ一次附属!AM79</f>
        <v>0</v>
      </c>
      <c r="AN22" s="71">
        <f t="shared" si="0"/>
        <v>0</v>
      </c>
    </row>
    <row r="23" spans="1:40">
      <c r="A23" s="327" t="s">
        <v>17</v>
      </c>
      <c r="B23" s="328" t="s">
        <v>243</v>
      </c>
      <c r="C23" s="71">
        <f>Ⅱ入力シート!$H$25*Ⅳ一次附属!C80</f>
        <v>0</v>
      </c>
      <c r="D23" s="71">
        <f>Ⅱ入力シート!$H$26*Ⅳ一次附属!D80</f>
        <v>0</v>
      </c>
      <c r="E23" s="71">
        <f>Ⅱ入力シート!$H$27*Ⅳ一次附属!E80</f>
        <v>0</v>
      </c>
      <c r="F23" s="71">
        <f>Ⅱ入力シート!$H$28*Ⅳ一次附属!F80</f>
        <v>0</v>
      </c>
      <c r="G23" s="71">
        <f>Ⅱ入力シート!$H$29*Ⅳ一次附属!G80</f>
        <v>0</v>
      </c>
      <c r="H23" s="71">
        <f>Ⅱ入力シート!$H$30*Ⅳ一次附属!H80</f>
        <v>0</v>
      </c>
      <c r="I23" s="71">
        <f>Ⅱ入力シート!$H$31*Ⅳ一次附属!I80</f>
        <v>0</v>
      </c>
      <c r="J23" s="329">
        <f>Ⅱ入力シート!$H$32*Ⅳ一次附属!J80</f>
        <v>0</v>
      </c>
      <c r="K23" s="71">
        <f>Ⅱ入力シート!$H$33*Ⅳ一次附属!K80</f>
        <v>0</v>
      </c>
      <c r="L23" s="71">
        <f>Ⅱ入力シート!$H$34*Ⅳ一次附属!L80</f>
        <v>0</v>
      </c>
      <c r="M23" s="71">
        <f>Ⅱ入力シート!$H$35*Ⅳ一次附属!M80</f>
        <v>0</v>
      </c>
      <c r="N23" s="71">
        <f>Ⅱ入力シート!$H$36*Ⅳ一次附属!N80</f>
        <v>0</v>
      </c>
      <c r="O23" s="71">
        <f>Ⅱ入力シート!$H$37*Ⅳ一次附属!O80</f>
        <v>0</v>
      </c>
      <c r="P23" s="71">
        <f>Ⅱ入力シート!$H$38*Ⅳ一次附属!P80</f>
        <v>0</v>
      </c>
      <c r="Q23" s="71">
        <f>Ⅱ入力シート!$H$39*Ⅳ一次附属!Q80</f>
        <v>0</v>
      </c>
      <c r="R23" s="71">
        <f>Ⅱ入力シート!$H$40*Ⅳ一次附属!R80</f>
        <v>0</v>
      </c>
      <c r="S23" s="71">
        <f>Ⅱ入力シート!$H$41*Ⅳ一次附属!S80</f>
        <v>0</v>
      </c>
      <c r="T23" s="71">
        <f>Ⅱ入力シート!$H$42*Ⅳ一次附属!T80</f>
        <v>0</v>
      </c>
      <c r="U23" s="71">
        <f>Ⅱ入力シート!$H$43*Ⅳ一次附属!U80</f>
        <v>0</v>
      </c>
      <c r="V23" s="71">
        <f>Ⅱ入力シート!$H$44*Ⅳ一次附属!V80</f>
        <v>0</v>
      </c>
      <c r="W23" s="71">
        <f>Ⅱ入力シート!$H$45*Ⅳ一次附属!W80</f>
        <v>0</v>
      </c>
      <c r="X23" s="71">
        <f>Ⅱ入力シート!$H$46*Ⅳ一次附属!X80</f>
        <v>0</v>
      </c>
      <c r="Y23" s="71">
        <f>Ⅱ入力シート!$H$47*Ⅳ一次附属!Y80</f>
        <v>0</v>
      </c>
      <c r="Z23" s="71">
        <f>Ⅱ入力シート!$H$48*Ⅳ一次附属!Z80</f>
        <v>0</v>
      </c>
      <c r="AA23" s="71">
        <f>Ⅱ入力シート!$H$49*Ⅳ一次附属!AA80</f>
        <v>0</v>
      </c>
      <c r="AB23" s="71">
        <f>Ⅱ入力シート!$H$50*Ⅳ一次附属!AB80</f>
        <v>0</v>
      </c>
      <c r="AC23" s="71">
        <f>Ⅱ入力シート!$H$51*Ⅳ一次附属!AC80</f>
        <v>0</v>
      </c>
      <c r="AD23" s="71">
        <f>Ⅱ入力シート!$H$52*Ⅳ一次附属!AD80</f>
        <v>0</v>
      </c>
      <c r="AE23" s="71">
        <f>Ⅱ入力シート!$H$53*Ⅳ一次附属!AE80</f>
        <v>0</v>
      </c>
      <c r="AF23" s="71">
        <f>Ⅱ入力シート!$H$54*Ⅳ一次附属!AF80</f>
        <v>0</v>
      </c>
      <c r="AG23" s="71">
        <f>Ⅱ入力シート!$H$55*Ⅳ一次附属!AG80</f>
        <v>0</v>
      </c>
      <c r="AH23" s="71">
        <f>Ⅱ入力シート!$H$56*Ⅳ一次附属!AH80</f>
        <v>0</v>
      </c>
      <c r="AI23" s="71">
        <f>Ⅱ入力シート!$H$57*Ⅳ一次附属!AI80</f>
        <v>0</v>
      </c>
      <c r="AJ23" s="71">
        <f>Ⅱ入力シート!$H$58*Ⅳ一次附属!AJ80</f>
        <v>0</v>
      </c>
      <c r="AK23" s="71">
        <f>Ⅱ入力シート!$H$59*Ⅳ一次附属!AK80</f>
        <v>0</v>
      </c>
      <c r="AL23" s="71">
        <f>Ⅱ入力シート!$H$60*Ⅳ一次附属!AL80</f>
        <v>0</v>
      </c>
      <c r="AM23" s="71">
        <f>Ⅱ入力シート!$H$61*Ⅳ一次附属!AM80</f>
        <v>0</v>
      </c>
      <c r="AN23" s="71">
        <f t="shared" si="0"/>
        <v>0</v>
      </c>
    </row>
    <row r="24" spans="1:40">
      <c r="A24" s="327" t="s">
        <v>18</v>
      </c>
      <c r="B24" s="328" t="s">
        <v>29</v>
      </c>
      <c r="C24" s="71">
        <f>Ⅱ入力シート!$H$25*Ⅳ一次附属!C81</f>
        <v>0</v>
      </c>
      <c r="D24" s="71">
        <f>Ⅱ入力シート!$H$26*Ⅳ一次附属!D81</f>
        <v>0</v>
      </c>
      <c r="E24" s="71">
        <f>Ⅱ入力シート!$H$27*Ⅳ一次附属!E81</f>
        <v>0</v>
      </c>
      <c r="F24" s="71">
        <f>Ⅱ入力シート!$H$28*Ⅳ一次附属!F81</f>
        <v>0</v>
      </c>
      <c r="G24" s="71">
        <f>Ⅱ入力シート!$H$29*Ⅳ一次附属!G81</f>
        <v>0</v>
      </c>
      <c r="H24" s="71">
        <f>Ⅱ入力シート!$H$30*Ⅳ一次附属!H81</f>
        <v>0</v>
      </c>
      <c r="I24" s="71">
        <f>Ⅱ入力シート!$H$31*Ⅳ一次附属!I81</f>
        <v>0</v>
      </c>
      <c r="J24" s="329">
        <f>Ⅱ入力シート!$H$32*Ⅳ一次附属!J81</f>
        <v>0</v>
      </c>
      <c r="K24" s="71">
        <f>Ⅱ入力シート!$H$33*Ⅳ一次附属!K81</f>
        <v>0</v>
      </c>
      <c r="L24" s="71">
        <f>Ⅱ入力シート!$H$34*Ⅳ一次附属!L81</f>
        <v>0</v>
      </c>
      <c r="M24" s="71">
        <f>Ⅱ入力シート!$H$35*Ⅳ一次附属!M81</f>
        <v>0</v>
      </c>
      <c r="N24" s="71">
        <f>Ⅱ入力シート!$H$36*Ⅳ一次附属!N81</f>
        <v>0</v>
      </c>
      <c r="O24" s="71">
        <f>Ⅱ入力シート!$H$37*Ⅳ一次附属!O81</f>
        <v>0</v>
      </c>
      <c r="P24" s="71">
        <f>Ⅱ入力シート!$H$38*Ⅳ一次附属!P81</f>
        <v>0</v>
      </c>
      <c r="Q24" s="71">
        <f>Ⅱ入力シート!$H$39*Ⅳ一次附属!Q81</f>
        <v>0</v>
      </c>
      <c r="R24" s="71">
        <f>Ⅱ入力シート!$H$40*Ⅳ一次附属!R81</f>
        <v>0</v>
      </c>
      <c r="S24" s="71">
        <f>Ⅱ入力シート!$H$41*Ⅳ一次附属!S81</f>
        <v>0</v>
      </c>
      <c r="T24" s="71">
        <f>Ⅱ入力シート!$H$42*Ⅳ一次附属!T81</f>
        <v>0</v>
      </c>
      <c r="U24" s="71">
        <f>Ⅱ入力シート!$H$43*Ⅳ一次附属!U81</f>
        <v>0</v>
      </c>
      <c r="V24" s="71">
        <f>Ⅱ入力シート!$H$44*Ⅳ一次附属!V81</f>
        <v>0</v>
      </c>
      <c r="W24" s="71">
        <f>Ⅱ入力シート!$H$45*Ⅳ一次附属!W81</f>
        <v>0</v>
      </c>
      <c r="X24" s="71">
        <f>Ⅱ入力シート!$H$46*Ⅳ一次附属!X81</f>
        <v>0</v>
      </c>
      <c r="Y24" s="71">
        <f>Ⅱ入力シート!$H$47*Ⅳ一次附属!Y81</f>
        <v>0</v>
      </c>
      <c r="Z24" s="71">
        <f>Ⅱ入力シート!$H$48*Ⅳ一次附属!Z81</f>
        <v>0</v>
      </c>
      <c r="AA24" s="71">
        <f>Ⅱ入力シート!$H$49*Ⅳ一次附属!AA81</f>
        <v>0</v>
      </c>
      <c r="AB24" s="71">
        <f>Ⅱ入力シート!$H$50*Ⅳ一次附属!AB81</f>
        <v>0</v>
      </c>
      <c r="AC24" s="71">
        <f>Ⅱ入力シート!$H$51*Ⅳ一次附属!AC81</f>
        <v>0</v>
      </c>
      <c r="AD24" s="71">
        <f>Ⅱ入力シート!$H$52*Ⅳ一次附属!AD81</f>
        <v>0</v>
      </c>
      <c r="AE24" s="71">
        <f>Ⅱ入力シート!$H$53*Ⅳ一次附属!AE81</f>
        <v>0</v>
      </c>
      <c r="AF24" s="71">
        <f>Ⅱ入力シート!$H$54*Ⅳ一次附属!AF81</f>
        <v>0</v>
      </c>
      <c r="AG24" s="71">
        <f>Ⅱ入力シート!$H$55*Ⅳ一次附属!AG81</f>
        <v>0</v>
      </c>
      <c r="AH24" s="71">
        <f>Ⅱ入力シート!$H$56*Ⅳ一次附属!AH81</f>
        <v>0</v>
      </c>
      <c r="AI24" s="71">
        <f>Ⅱ入力シート!$H$57*Ⅳ一次附属!AI81</f>
        <v>0</v>
      </c>
      <c r="AJ24" s="71">
        <f>Ⅱ入力シート!$H$58*Ⅳ一次附属!AJ81</f>
        <v>0</v>
      </c>
      <c r="AK24" s="71">
        <f>Ⅱ入力シート!$H$59*Ⅳ一次附属!AK81</f>
        <v>0</v>
      </c>
      <c r="AL24" s="71">
        <f>Ⅱ入力シート!$H$60*Ⅳ一次附属!AL81</f>
        <v>0</v>
      </c>
      <c r="AM24" s="71">
        <f>Ⅱ入力シート!$H$61*Ⅳ一次附属!AM81</f>
        <v>0</v>
      </c>
      <c r="AN24" s="71">
        <f t="shared" si="0"/>
        <v>0</v>
      </c>
    </row>
    <row r="25" spans="1:40">
      <c r="A25" s="327" t="s">
        <v>19</v>
      </c>
      <c r="B25" s="328" t="s">
        <v>40</v>
      </c>
      <c r="C25" s="71">
        <f>Ⅱ入力シート!$H$25*Ⅳ一次附属!C82</f>
        <v>0</v>
      </c>
      <c r="D25" s="71">
        <f>Ⅱ入力シート!$H$26*Ⅳ一次附属!D82</f>
        <v>0</v>
      </c>
      <c r="E25" s="71">
        <f>Ⅱ入力シート!$H$27*Ⅳ一次附属!E82</f>
        <v>0</v>
      </c>
      <c r="F25" s="71">
        <f>Ⅱ入力シート!$H$28*Ⅳ一次附属!F82</f>
        <v>0</v>
      </c>
      <c r="G25" s="71">
        <f>Ⅱ入力シート!$H$29*Ⅳ一次附属!G82</f>
        <v>0</v>
      </c>
      <c r="H25" s="71">
        <f>Ⅱ入力シート!$H$30*Ⅳ一次附属!H82</f>
        <v>0</v>
      </c>
      <c r="I25" s="71">
        <f>Ⅱ入力シート!$H$31*Ⅳ一次附属!I82</f>
        <v>0</v>
      </c>
      <c r="J25" s="329">
        <f>Ⅱ入力シート!$H$32*Ⅳ一次附属!J82</f>
        <v>0</v>
      </c>
      <c r="K25" s="71">
        <f>Ⅱ入力シート!$H$33*Ⅳ一次附属!K82</f>
        <v>0</v>
      </c>
      <c r="L25" s="71">
        <f>Ⅱ入力シート!$H$34*Ⅳ一次附属!L82</f>
        <v>0</v>
      </c>
      <c r="M25" s="71">
        <f>Ⅱ入力シート!$H$35*Ⅳ一次附属!M82</f>
        <v>0</v>
      </c>
      <c r="N25" s="71">
        <f>Ⅱ入力シート!$H$36*Ⅳ一次附属!N82</f>
        <v>0</v>
      </c>
      <c r="O25" s="71">
        <f>Ⅱ入力シート!$H$37*Ⅳ一次附属!O82</f>
        <v>0</v>
      </c>
      <c r="P25" s="71">
        <f>Ⅱ入力シート!$H$38*Ⅳ一次附属!P82</f>
        <v>0</v>
      </c>
      <c r="Q25" s="71">
        <f>Ⅱ入力シート!$H$39*Ⅳ一次附属!Q82</f>
        <v>0</v>
      </c>
      <c r="R25" s="71">
        <f>Ⅱ入力シート!$H$40*Ⅳ一次附属!R82</f>
        <v>0</v>
      </c>
      <c r="S25" s="71">
        <f>Ⅱ入力シート!$H$41*Ⅳ一次附属!S82</f>
        <v>0</v>
      </c>
      <c r="T25" s="71">
        <f>Ⅱ入力シート!$H$42*Ⅳ一次附属!T82</f>
        <v>0</v>
      </c>
      <c r="U25" s="71">
        <f>Ⅱ入力シート!$H$43*Ⅳ一次附属!U82</f>
        <v>0</v>
      </c>
      <c r="V25" s="71">
        <f>Ⅱ入力シート!$H$44*Ⅳ一次附属!V82</f>
        <v>0</v>
      </c>
      <c r="W25" s="71">
        <f>Ⅱ入力シート!$H$45*Ⅳ一次附属!W82</f>
        <v>0</v>
      </c>
      <c r="X25" s="71">
        <f>Ⅱ入力シート!$H$46*Ⅳ一次附属!X82</f>
        <v>0</v>
      </c>
      <c r="Y25" s="71">
        <f>Ⅱ入力シート!$H$47*Ⅳ一次附属!Y82</f>
        <v>0</v>
      </c>
      <c r="Z25" s="71">
        <f>Ⅱ入力シート!$H$48*Ⅳ一次附属!Z82</f>
        <v>0</v>
      </c>
      <c r="AA25" s="71">
        <f>Ⅱ入力シート!$H$49*Ⅳ一次附属!AA82</f>
        <v>0</v>
      </c>
      <c r="AB25" s="71">
        <f>Ⅱ入力シート!$H$50*Ⅳ一次附属!AB82</f>
        <v>0</v>
      </c>
      <c r="AC25" s="71">
        <f>Ⅱ入力シート!$H$51*Ⅳ一次附属!AC82</f>
        <v>0</v>
      </c>
      <c r="AD25" s="71">
        <f>Ⅱ入力シート!$H$52*Ⅳ一次附属!AD82</f>
        <v>0</v>
      </c>
      <c r="AE25" s="71">
        <f>Ⅱ入力シート!$H$53*Ⅳ一次附属!AE82</f>
        <v>0</v>
      </c>
      <c r="AF25" s="71">
        <f>Ⅱ入力シート!$H$54*Ⅳ一次附属!AF82</f>
        <v>0</v>
      </c>
      <c r="AG25" s="71">
        <f>Ⅱ入力シート!$H$55*Ⅳ一次附属!AG82</f>
        <v>0</v>
      </c>
      <c r="AH25" s="71">
        <f>Ⅱ入力シート!$H$56*Ⅳ一次附属!AH82</f>
        <v>0</v>
      </c>
      <c r="AI25" s="71">
        <f>Ⅱ入力シート!$H$57*Ⅳ一次附属!AI82</f>
        <v>0</v>
      </c>
      <c r="AJ25" s="71">
        <f>Ⅱ入力シート!$H$58*Ⅳ一次附属!AJ82</f>
        <v>0</v>
      </c>
      <c r="AK25" s="71">
        <f>Ⅱ入力シート!$H$59*Ⅳ一次附属!AK82</f>
        <v>0</v>
      </c>
      <c r="AL25" s="71">
        <f>Ⅱ入力シート!$H$60*Ⅳ一次附属!AL82</f>
        <v>0</v>
      </c>
      <c r="AM25" s="71">
        <f>Ⅱ入力シート!$H$61*Ⅳ一次附属!AM82</f>
        <v>0</v>
      </c>
      <c r="AN25" s="71">
        <f t="shared" si="0"/>
        <v>0</v>
      </c>
    </row>
    <row r="26" spans="1:40">
      <c r="A26" s="327" t="s">
        <v>131</v>
      </c>
      <c r="B26" s="328" t="s">
        <v>30</v>
      </c>
      <c r="C26" s="71">
        <f>Ⅱ入力シート!$H$25*Ⅳ一次附属!C83</f>
        <v>0</v>
      </c>
      <c r="D26" s="71">
        <f>Ⅱ入力シート!$H$26*Ⅳ一次附属!D83</f>
        <v>0</v>
      </c>
      <c r="E26" s="71">
        <f>Ⅱ入力シート!$H$27*Ⅳ一次附属!E83</f>
        <v>0</v>
      </c>
      <c r="F26" s="71">
        <f>Ⅱ入力シート!$H$28*Ⅳ一次附属!F83</f>
        <v>0</v>
      </c>
      <c r="G26" s="71">
        <f>Ⅱ入力シート!$H$29*Ⅳ一次附属!G83</f>
        <v>0</v>
      </c>
      <c r="H26" s="71">
        <f>Ⅱ入力シート!$H$30*Ⅳ一次附属!H83</f>
        <v>0</v>
      </c>
      <c r="I26" s="71">
        <f>Ⅱ入力シート!$H$31*Ⅳ一次附属!I83</f>
        <v>0</v>
      </c>
      <c r="J26" s="329">
        <f>Ⅱ入力シート!$H$32*Ⅳ一次附属!J83</f>
        <v>0</v>
      </c>
      <c r="K26" s="71">
        <f>Ⅱ入力シート!$H$33*Ⅳ一次附属!K83</f>
        <v>0</v>
      </c>
      <c r="L26" s="71">
        <f>Ⅱ入力シート!$H$34*Ⅳ一次附属!L83</f>
        <v>0</v>
      </c>
      <c r="M26" s="71">
        <f>Ⅱ入力シート!$H$35*Ⅳ一次附属!M83</f>
        <v>0</v>
      </c>
      <c r="N26" s="71">
        <f>Ⅱ入力シート!$H$36*Ⅳ一次附属!N83</f>
        <v>0</v>
      </c>
      <c r="O26" s="71">
        <f>Ⅱ入力シート!$H$37*Ⅳ一次附属!O83</f>
        <v>0</v>
      </c>
      <c r="P26" s="71">
        <f>Ⅱ入力シート!$H$38*Ⅳ一次附属!P83</f>
        <v>0</v>
      </c>
      <c r="Q26" s="71">
        <f>Ⅱ入力シート!$H$39*Ⅳ一次附属!Q83</f>
        <v>0</v>
      </c>
      <c r="R26" s="71">
        <f>Ⅱ入力シート!$H$40*Ⅳ一次附属!R83</f>
        <v>0</v>
      </c>
      <c r="S26" s="71">
        <f>Ⅱ入力シート!$H$41*Ⅳ一次附属!S83</f>
        <v>0</v>
      </c>
      <c r="T26" s="71">
        <f>Ⅱ入力シート!$H$42*Ⅳ一次附属!T83</f>
        <v>0</v>
      </c>
      <c r="U26" s="71">
        <f>Ⅱ入力シート!$H$43*Ⅳ一次附属!U83</f>
        <v>0</v>
      </c>
      <c r="V26" s="71">
        <f>Ⅱ入力シート!$H$44*Ⅳ一次附属!V83</f>
        <v>0</v>
      </c>
      <c r="W26" s="71">
        <f>Ⅱ入力シート!$H$45*Ⅳ一次附属!W83</f>
        <v>0</v>
      </c>
      <c r="X26" s="71">
        <f>Ⅱ入力シート!$H$46*Ⅳ一次附属!X83</f>
        <v>0</v>
      </c>
      <c r="Y26" s="71">
        <f>Ⅱ入力シート!$H$47*Ⅳ一次附属!Y83</f>
        <v>0</v>
      </c>
      <c r="Z26" s="71">
        <f>Ⅱ入力シート!$H$48*Ⅳ一次附属!Z83</f>
        <v>0</v>
      </c>
      <c r="AA26" s="71">
        <f>Ⅱ入力シート!$H$49*Ⅳ一次附属!AA83</f>
        <v>0</v>
      </c>
      <c r="AB26" s="71">
        <f>Ⅱ入力シート!$H$50*Ⅳ一次附属!AB83</f>
        <v>0</v>
      </c>
      <c r="AC26" s="71">
        <f>Ⅱ入力シート!$H$51*Ⅳ一次附属!AC83</f>
        <v>0</v>
      </c>
      <c r="AD26" s="71">
        <f>Ⅱ入力シート!$H$52*Ⅳ一次附属!AD83</f>
        <v>0</v>
      </c>
      <c r="AE26" s="71">
        <f>Ⅱ入力シート!$H$53*Ⅳ一次附属!AE83</f>
        <v>0</v>
      </c>
      <c r="AF26" s="71">
        <f>Ⅱ入力シート!$H$54*Ⅳ一次附属!AF83</f>
        <v>0</v>
      </c>
      <c r="AG26" s="71">
        <f>Ⅱ入力シート!$H$55*Ⅳ一次附属!AG83</f>
        <v>0</v>
      </c>
      <c r="AH26" s="71">
        <f>Ⅱ入力シート!$H$56*Ⅳ一次附属!AH83</f>
        <v>0</v>
      </c>
      <c r="AI26" s="71">
        <f>Ⅱ入力シート!$H$57*Ⅳ一次附属!AI83</f>
        <v>0</v>
      </c>
      <c r="AJ26" s="71">
        <f>Ⅱ入力シート!$H$58*Ⅳ一次附属!AJ83</f>
        <v>0</v>
      </c>
      <c r="AK26" s="71">
        <f>Ⅱ入力シート!$H$59*Ⅳ一次附属!AK83</f>
        <v>0</v>
      </c>
      <c r="AL26" s="71">
        <f>Ⅱ入力シート!$H$60*Ⅳ一次附属!AL83</f>
        <v>0</v>
      </c>
      <c r="AM26" s="71">
        <f>Ⅱ入力シート!$H$61*Ⅳ一次附属!AM83</f>
        <v>0</v>
      </c>
      <c r="AN26" s="71">
        <f t="shared" si="0"/>
        <v>0</v>
      </c>
    </row>
    <row r="27" spans="1:40">
      <c r="A27" s="327" t="s">
        <v>133</v>
      </c>
      <c r="B27" s="328" t="s">
        <v>41</v>
      </c>
      <c r="C27" s="71">
        <f>Ⅱ入力シート!$H$25*Ⅳ一次附属!C84</f>
        <v>0</v>
      </c>
      <c r="D27" s="71">
        <f>Ⅱ入力シート!$H$26*Ⅳ一次附属!D84</f>
        <v>0</v>
      </c>
      <c r="E27" s="71">
        <f>Ⅱ入力シート!$H$27*Ⅳ一次附属!E84</f>
        <v>0</v>
      </c>
      <c r="F27" s="71">
        <f>Ⅱ入力シート!$H$28*Ⅳ一次附属!F84</f>
        <v>0</v>
      </c>
      <c r="G27" s="71">
        <f>Ⅱ入力シート!$H$29*Ⅳ一次附属!G84</f>
        <v>0</v>
      </c>
      <c r="H27" s="71">
        <f>Ⅱ入力シート!$H$30*Ⅳ一次附属!H84</f>
        <v>0</v>
      </c>
      <c r="I27" s="71">
        <f>Ⅱ入力シート!$H$31*Ⅳ一次附属!I84</f>
        <v>0</v>
      </c>
      <c r="J27" s="329">
        <f>Ⅱ入力シート!$H$32*Ⅳ一次附属!J84</f>
        <v>0</v>
      </c>
      <c r="K27" s="71">
        <f>Ⅱ入力シート!$H$33*Ⅳ一次附属!K84</f>
        <v>0</v>
      </c>
      <c r="L27" s="71">
        <f>Ⅱ入力シート!$H$34*Ⅳ一次附属!L84</f>
        <v>0</v>
      </c>
      <c r="M27" s="71">
        <f>Ⅱ入力シート!$H$35*Ⅳ一次附属!M84</f>
        <v>0</v>
      </c>
      <c r="N27" s="71">
        <f>Ⅱ入力シート!$H$36*Ⅳ一次附属!N84</f>
        <v>0</v>
      </c>
      <c r="O27" s="71">
        <f>Ⅱ入力シート!$H$37*Ⅳ一次附属!O84</f>
        <v>0</v>
      </c>
      <c r="P27" s="71">
        <f>Ⅱ入力シート!$H$38*Ⅳ一次附属!P84</f>
        <v>0</v>
      </c>
      <c r="Q27" s="71">
        <f>Ⅱ入力シート!$H$39*Ⅳ一次附属!Q84</f>
        <v>0</v>
      </c>
      <c r="R27" s="71">
        <f>Ⅱ入力シート!$H$40*Ⅳ一次附属!R84</f>
        <v>0</v>
      </c>
      <c r="S27" s="71">
        <f>Ⅱ入力シート!$H$41*Ⅳ一次附属!S84</f>
        <v>0</v>
      </c>
      <c r="T27" s="71">
        <f>Ⅱ入力シート!$H$42*Ⅳ一次附属!T84</f>
        <v>0</v>
      </c>
      <c r="U27" s="71">
        <f>Ⅱ入力シート!$H$43*Ⅳ一次附属!U84</f>
        <v>0</v>
      </c>
      <c r="V27" s="71">
        <f>Ⅱ入力シート!$H$44*Ⅳ一次附属!V84</f>
        <v>0</v>
      </c>
      <c r="W27" s="71">
        <f>Ⅱ入力シート!$H$45*Ⅳ一次附属!W84</f>
        <v>0</v>
      </c>
      <c r="X27" s="71">
        <f>Ⅱ入力シート!$H$46*Ⅳ一次附属!X84</f>
        <v>0</v>
      </c>
      <c r="Y27" s="71">
        <f>Ⅱ入力シート!$H$47*Ⅳ一次附属!Y84</f>
        <v>0</v>
      </c>
      <c r="Z27" s="71">
        <f>Ⅱ入力シート!$H$48*Ⅳ一次附属!Z84</f>
        <v>0</v>
      </c>
      <c r="AA27" s="71">
        <f>Ⅱ入力シート!$H$49*Ⅳ一次附属!AA84</f>
        <v>0</v>
      </c>
      <c r="AB27" s="71">
        <f>Ⅱ入力シート!$H$50*Ⅳ一次附属!AB84</f>
        <v>0</v>
      </c>
      <c r="AC27" s="71">
        <f>Ⅱ入力シート!$H$51*Ⅳ一次附属!AC84</f>
        <v>0</v>
      </c>
      <c r="AD27" s="71">
        <f>Ⅱ入力シート!$H$52*Ⅳ一次附属!AD84</f>
        <v>0</v>
      </c>
      <c r="AE27" s="71">
        <f>Ⅱ入力シート!$H$53*Ⅳ一次附属!AE84</f>
        <v>0</v>
      </c>
      <c r="AF27" s="71">
        <f>Ⅱ入力シート!$H$54*Ⅳ一次附属!AF84</f>
        <v>0</v>
      </c>
      <c r="AG27" s="71">
        <f>Ⅱ入力シート!$H$55*Ⅳ一次附属!AG84</f>
        <v>0</v>
      </c>
      <c r="AH27" s="71">
        <f>Ⅱ入力シート!$H$56*Ⅳ一次附属!AH84</f>
        <v>0</v>
      </c>
      <c r="AI27" s="71">
        <f>Ⅱ入力シート!$H$57*Ⅳ一次附属!AI84</f>
        <v>0</v>
      </c>
      <c r="AJ27" s="71">
        <f>Ⅱ入力シート!$H$58*Ⅳ一次附属!AJ84</f>
        <v>0</v>
      </c>
      <c r="AK27" s="71">
        <f>Ⅱ入力シート!$H$59*Ⅳ一次附属!AK84</f>
        <v>0</v>
      </c>
      <c r="AL27" s="71">
        <f>Ⅱ入力シート!$H$60*Ⅳ一次附属!AL84</f>
        <v>0</v>
      </c>
      <c r="AM27" s="71">
        <f>Ⅱ入力シート!$H$61*Ⅳ一次附属!AM84</f>
        <v>0</v>
      </c>
      <c r="AN27" s="71">
        <f t="shared" si="0"/>
        <v>0</v>
      </c>
    </row>
    <row r="28" spans="1:40">
      <c r="A28" s="327" t="s">
        <v>151</v>
      </c>
      <c r="B28" s="328" t="s">
        <v>169</v>
      </c>
      <c r="C28" s="71">
        <f>Ⅱ入力シート!$H$25*Ⅳ一次附属!C85</f>
        <v>0</v>
      </c>
      <c r="D28" s="71">
        <f>Ⅱ入力シート!$H$26*Ⅳ一次附属!D85</f>
        <v>0</v>
      </c>
      <c r="E28" s="71">
        <f>Ⅱ入力シート!$H$27*Ⅳ一次附属!E85</f>
        <v>0</v>
      </c>
      <c r="F28" s="71">
        <f>Ⅱ入力シート!$H$28*Ⅳ一次附属!F85</f>
        <v>0</v>
      </c>
      <c r="G28" s="71">
        <f>Ⅱ入力シート!$H$29*Ⅳ一次附属!G85</f>
        <v>0</v>
      </c>
      <c r="H28" s="71">
        <f>Ⅱ入力シート!$H$30*Ⅳ一次附属!H85</f>
        <v>0</v>
      </c>
      <c r="I28" s="71">
        <f>Ⅱ入力シート!$H$31*Ⅳ一次附属!I85</f>
        <v>0</v>
      </c>
      <c r="J28" s="329">
        <f>Ⅱ入力シート!$H$32*Ⅳ一次附属!J85</f>
        <v>0</v>
      </c>
      <c r="K28" s="71">
        <f>Ⅱ入力シート!$H$33*Ⅳ一次附属!K85</f>
        <v>0</v>
      </c>
      <c r="L28" s="71">
        <f>Ⅱ入力シート!$H$34*Ⅳ一次附属!L85</f>
        <v>0</v>
      </c>
      <c r="M28" s="71">
        <f>Ⅱ入力シート!$H$35*Ⅳ一次附属!M85</f>
        <v>0</v>
      </c>
      <c r="N28" s="71">
        <f>Ⅱ入力シート!$H$36*Ⅳ一次附属!N85</f>
        <v>0</v>
      </c>
      <c r="O28" s="71">
        <f>Ⅱ入力シート!$H$37*Ⅳ一次附属!O85</f>
        <v>0</v>
      </c>
      <c r="P28" s="71">
        <f>Ⅱ入力シート!$H$38*Ⅳ一次附属!P85</f>
        <v>0</v>
      </c>
      <c r="Q28" s="71">
        <f>Ⅱ入力シート!$H$39*Ⅳ一次附属!Q85</f>
        <v>0</v>
      </c>
      <c r="R28" s="71">
        <f>Ⅱ入力シート!$H$40*Ⅳ一次附属!R85</f>
        <v>0</v>
      </c>
      <c r="S28" s="71">
        <f>Ⅱ入力シート!$H$41*Ⅳ一次附属!S85</f>
        <v>0</v>
      </c>
      <c r="T28" s="71">
        <f>Ⅱ入力シート!$H$42*Ⅳ一次附属!T85</f>
        <v>0</v>
      </c>
      <c r="U28" s="71">
        <f>Ⅱ入力シート!$H$43*Ⅳ一次附属!U85</f>
        <v>0</v>
      </c>
      <c r="V28" s="71">
        <f>Ⅱ入力シート!$H$44*Ⅳ一次附属!V85</f>
        <v>0</v>
      </c>
      <c r="W28" s="71">
        <f>Ⅱ入力シート!$H$45*Ⅳ一次附属!W85</f>
        <v>0</v>
      </c>
      <c r="X28" s="71">
        <f>Ⅱ入力シート!$H$46*Ⅳ一次附属!X85</f>
        <v>0</v>
      </c>
      <c r="Y28" s="71">
        <f>Ⅱ入力シート!$H$47*Ⅳ一次附属!Y85</f>
        <v>0</v>
      </c>
      <c r="Z28" s="71">
        <f>Ⅱ入力シート!$H$48*Ⅳ一次附属!Z85</f>
        <v>0</v>
      </c>
      <c r="AA28" s="71">
        <f>Ⅱ入力シート!$H$49*Ⅳ一次附属!AA85</f>
        <v>0</v>
      </c>
      <c r="AB28" s="71">
        <f>Ⅱ入力シート!$H$50*Ⅳ一次附属!AB85</f>
        <v>0</v>
      </c>
      <c r="AC28" s="71">
        <f>Ⅱ入力シート!$H$51*Ⅳ一次附属!AC85</f>
        <v>0</v>
      </c>
      <c r="AD28" s="71">
        <f>Ⅱ入力シート!$H$52*Ⅳ一次附属!AD85</f>
        <v>0</v>
      </c>
      <c r="AE28" s="71">
        <f>Ⅱ入力シート!$H$53*Ⅳ一次附属!AE85</f>
        <v>0</v>
      </c>
      <c r="AF28" s="71">
        <f>Ⅱ入力シート!$H$54*Ⅳ一次附属!AF85</f>
        <v>0</v>
      </c>
      <c r="AG28" s="71">
        <f>Ⅱ入力シート!$H$55*Ⅳ一次附属!AG85</f>
        <v>0</v>
      </c>
      <c r="AH28" s="71">
        <f>Ⅱ入力シート!$H$56*Ⅳ一次附属!AH85</f>
        <v>0</v>
      </c>
      <c r="AI28" s="71">
        <f>Ⅱ入力シート!$H$57*Ⅳ一次附属!AI85</f>
        <v>0</v>
      </c>
      <c r="AJ28" s="71">
        <f>Ⅱ入力シート!$H$58*Ⅳ一次附属!AJ85</f>
        <v>0</v>
      </c>
      <c r="AK28" s="71">
        <f>Ⅱ入力シート!$H$59*Ⅳ一次附属!AK85</f>
        <v>0</v>
      </c>
      <c r="AL28" s="71">
        <f>Ⅱ入力シート!$H$60*Ⅳ一次附属!AL85</f>
        <v>0</v>
      </c>
      <c r="AM28" s="71">
        <f>Ⅱ入力シート!$H$61*Ⅳ一次附属!AM85</f>
        <v>0</v>
      </c>
      <c r="AN28" s="71">
        <f t="shared" si="0"/>
        <v>0</v>
      </c>
    </row>
    <row r="29" spans="1:40">
      <c r="A29" s="327" t="s">
        <v>152</v>
      </c>
      <c r="B29" s="328" t="s">
        <v>170</v>
      </c>
      <c r="C29" s="71">
        <f>Ⅱ入力シート!$H$25*Ⅳ一次附属!C86</f>
        <v>0</v>
      </c>
      <c r="D29" s="71">
        <f>Ⅱ入力シート!$H$26*Ⅳ一次附属!D86</f>
        <v>0</v>
      </c>
      <c r="E29" s="71">
        <f>Ⅱ入力シート!$H$27*Ⅳ一次附属!E86</f>
        <v>0</v>
      </c>
      <c r="F29" s="71">
        <f>Ⅱ入力シート!$H$28*Ⅳ一次附属!F86</f>
        <v>0</v>
      </c>
      <c r="G29" s="71">
        <f>Ⅱ入力シート!$H$29*Ⅳ一次附属!G86</f>
        <v>0</v>
      </c>
      <c r="H29" s="71">
        <f>Ⅱ入力シート!$H$30*Ⅳ一次附属!H86</f>
        <v>0</v>
      </c>
      <c r="I29" s="71">
        <f>Ⅱ入力シート!$H$31*Ⅳ一次附属!I86</f>
        <v>0</v>
      </c>
      <c r="J29" s="329">
        <f>Ⅱ入力シート!$H$32*Ⅳ一次附属!J86</f>
        <v>0</v>
      </c>
      <c r="K29" s="71">
        <f>Ⅱ入力シート!$H$33*Ⅳ一次附属!K86</f>
        <v>0</v>
      </c>
      <c r="L29" s="71">
        <f>Ⅱ入力シート!$H$34*Ⅳ一次附属!L86</f>
        <v>0</v>
      </c>
      <c r="M29" s="71">
        <f>Ⅱ入力シート!$H$35*Ⅳ一次附属!M86</f>
        <v>0</v>
      </c>
      <c r="N29" s="71">
        <f>Ⅱ入力シート!$H$36*Ⅳ一次附属!N86</f>
        <v>0</v>
      </c>
      <c r="O29" s="71">
        <f>Ⅱ入力シート!$H$37*Ⅳ一次附属!O86</f>
        <v>0</v>
      </c>
      <c r="P29" s="71">
        <f>Ⅱ入力シート!$H$38*Ⅳ一次附属!P86</f>
        <v>0</v>
      </c>
      <c r="Q29" s="71">
        <f>Ⅱ入力シート!$H$39*Ⅳ一次附属!Q86</f>
        <v>0</v>
      </c>
      <c r="R29" s="71">
        <f>Ⅱ入力シート!$H$40*Ⅳ一次附属!R86</f>
        <v>0</v>
      </c>
      <c r="S29" s="71">
        <f>Ⅱ入力シート!$H$41*Ⅳ一次附属!S86</f>
        <v>0</v>
      </c>
      <c r="T29" s="71">
        <f>Ⅱ入力シート!$H$42*Ⅳ一次附属!T86</f>
        <v>0</v>
      </c>
      <c r="U29" s="71">
        <f>Ⅱ入力シート!$H$43*Ⅳ一次附属!U86</f>
        <v>0</v>
      </c>
      <c r="V29" s="71">
        <f>Ⅱ入力シート!$H$44*Ⅳ一次附属!V86</f>
        <v>0</v>
      </c>
      <c r="W29" s="71">
        <f>Ⅱ入力シート!$H$45*Ⅳ一次附属!W86</f>
        <v>0</v>
      </c>
      <c r="X29" s="71">
        <f>Ⅱ入力シート!$H$46*Ⅳ一次附属!X86</f>
        <v>0</v>
      </c>
      <c r="Y29" s="71">
        <f>Ⅱ入力シート!$H$47*Ⅳ一次附属!Y86</f>
        <v>0</v>
      </c>
      <c r="Z29" s="71">
        <f>Ⅱ入力シート!$H$48*Ⅳ一次附属!Z86</f>
        <v>0</v>
      </c>
      <c r="AA29" s="71">
        <f>Ⅱ入力シート!$H$49*Ⅳ一次附属!AA86</f>
        <v>0</v>
      </c>
      <c r="AB29" s="71">
        <f>Ⅱ入力シート!$H$50*Ⅳ一次附属!AB86</f>
        <v>0</v>
      </c>
      <c r="AC29" s="71">
        <f>Ⅱ入力シート!$H$51*Ⅳ一次附属!AC86</f>
        <v>0</v>
      </c>
      <c r="AD29" s="71">
        <f>Ⅱ入力シート!$H$52*Ⅳ一次附属!AD86</f>
        <v>0</v>
      </c>
      <c r="AE29" s="71">
        <f>Ⅱ入力シート!$H$53*Ⅳ一次附属!AE86</f>
        <v>0</v>
      </c>
      <c r="AF29" s="71">
        <f>Ⅱ入力シート!$H$54*Ⅳ一次附属!AF86</f>
        <v>0</v>
      </c>
      <c r="AG29" s="71">
        <f>Ⅱ入力シート!$H$55*Ⅳ一次附属!AG86</f>
        <v>0</v>
      </c>
      <c r="AH29" s="71">
        <f>Ⅱ入力シート!$H$56*Ⅳ一次附属!AH86</f>
        <v>0</v>
      </c>
      <c r="AI29" s="71">
        <f>Ⅱ入力シート!$H$57*Ⅳ一次附属!AI86</f>
        <v>0</v>
      </c>
      <c r="AJ29" s="71">
        <f>Ⅱ入力シート!$H$58*Ⅳ一次附属!AJ86</f>
        <v>0</v>
      </c>
      <c r="AK29" s="71">
        <f>Ⅱ入力シート!$H$59*Ⅳ一次附属!AK86</f>
        <v>0</v>
      </c>
      <c r="AL29" s="71">
        <f>Ⅱ入力シート!$H$60*Ⅳ一次附属!AL86</f>
        <v>0</v>
      </c>
      <c r="AM29" s="71">
        <f>Ⅱ入力シート!$H$61*Ⅳ一次附属!AM86</f>
        <v>0</v>
      </c>
      <c r="AN29" s="71">
        <f t="shared" si="0"/>
        <v>0</v>
      </c>
    </row>
    <row r="30" spans="1:40">
      <c r="A30" s="327" t="s">
        <v>153</v>
      </c>
      <c r="B30" s="328" t="s">
        <v>31</v>
      </c>
      <c r="C30" s="71">
        <f>Ⅱ入力シート!$H$25*Ⅳ一次附属!C87</f>
        <v>0</v>
      </c>
      <c r="D30" s="71">
        <f>Ⅱ入力シート!$H$26*Ⅳ一次附属!D87</f>
        <v>0</v>
      </c>
      <c r="E30" s="71">
        <f>Ⅱ入力シート!$H$27*Ⅳ一次附属!E87</f>
        <v>0</v>
      </c>
      <c r="F30" s="71">
        <f>Ⅱ入力シート!$H$28*Ⅳ一次附属!F87</f>
        <v>0</v>
      </c>
      <c r="G30" s="71">
        <f>Ⅱ入力シート!$H$29*Ⅳ一次附属!G87</f>
        <v>0</v>
      </c>
      <c r="H30" s="71">
        <f>Ⅱ入力シート!$H$30*Ⅳ一次附属!H87</f>
        <v>0</v>
      </c>
      <c r="I30" s="71">
        <f>Ⅱ入力シート!$H$31*Ⅳ一次附属!I87</f>
        <v>0</v>
      </c>
      <c r="J30" s="329">
        <f>Ⅱ入力シート!$H$32*Ⅳ一次附属!J87</f>
        <v>0</v>
      </c>
      <c r="K30" s="71">
        <f>Ⅱ入力シート!$H$33*Ⅳ一次附属!K87</f>
        <v>0</v>
      </c>
      <c r="L30" s="71">
        <f>Ⅱ入力シート!$H$34*Ⅳ一次附属!L87</f>
        <v>0</v>
      </c>
      <c r="M30" s="71">
        <f>Ⅱ入力シート!$H$35*Ⅳ一次附属!M87</f>
        <v>0</v>
      </c>
      <c r="N30" s="71">
        <f>Ⅱ入力シート!$H$36*Ⅳ一次附属!N87</f>
        <v>0</v>
      </c>
      <c r="O30" s="71">
        <f>Ⅱ入力シート!$H$37*Ⅳ一次附属!O87</f>
        <v>0</v>
      </c>
      <c r="P30" s="71">
        <f>Ⅱ入力シート!$H$38*Ⅳ一次附属!P87</f>
        <v>0</v>
      </c>
      <c r="Q30" s="71">
        <f>Ⅱ入力シート!$H$39*Ⅳ一次附属!Q87</f>
        <v>0</v>
      </c>
      <c r="R30" s="71">
        <f>Ⅱ入力シート!$H$40*Ⅳ一次附属!R87</f>
        <v>0</v>
      </c>
      <c r="S30" s="71">
        <f>Ⅱ入力シート!$H$41*Ⅳ一次附属!S87</f>
        <v>0</v>
      </c>
      <c r="T30" s="71">
        <f>Ⅱ入力シート!$H$42*Ⅳ一次附属!T87</f>
        <v>0</v>
      </c>
      <c r="U30" s="71">
        <f>Ⅱ入力シート!$H$43*Ⅳ一次附属!U87</f>
        <v>0</v>
      </c>
      <c r="V30" s="71">
        <f>Ⅱ入力シート!$H$44*Ⅳ一次附属!V87</f>
        <v>0</v>
      </c>
      <c r="W30" s="71">
        <f>Ⅱ入力シート!$H$45*Ⅳ一次附属!W87</f>
        <v>0</v>
      </c>
      <c r="X30" s="71">
        <f>Ⅱ入力シート!$H$46*Ⅳ一次附属!X87</f>
        <v>0</v>
      </c>
      <c r="Y30" s="71">
        <f>Ⅱ入力シート!$H$47*Ⅳ一次附属!Y87</f>
        <v>0</v>
      </c>
      <c r="Z30" s="71">
        <f>Ⅱ入力シート!$H$48*Ⅳ一次附属!Z87</f>
        <v>0</v>
      </c>
      <c r="AA30" s="71">
        <f>Ⅱ入力シート!$H$49*Ⅳ一次附属!AA87</f>
        <v>0</v>
      </c>
      <c r="AB30" s="71">
        <f>Ⅱ入力シート!$H$50*Ⅳ一次附属!AB87</f>
        <v>0</v>
      </c>
      <c r="AC30" s="71">
        <f>Ⅱ入力シート!$H$51*Ⅳ一次附属!AC87</f>
        <v>0</v>
      </c>
      <c r="AD30" s="71">
        <f>Ⅱ入力シート!$H$52*Ⅳ一次附属!AD87</f>
        <v>0</v>
      </c>
      <c r="AE30" s="71">
        <f>Ⅱ入力シート!$H$53*Ⅳ一次附属!AE87</f>
        <v>0</v>
      </c>
      <c r="AF30" s="71">
        <f>Ⅱ入力シート!$H$54*Ⅳ一次附属!AF87</f>
        <v>0</v>
      </c>
      <c r="AG30" s="71">
        <f>Ⅱ入力シート!$H$55*Ⅳ一次附属!AG87</f>
        <v>0</v>
      </c>
      <c r="AH30" s="71">
        <f>Ⅱ入力シート!$H$56*Ⅳ一次附属!AH87</f>
        <v>0</v>
      </c>
      <c r="AI30" s="71">
        <f>Ⅱ入力シート!$H$57*Ⅳ一次附属!AI87</f>
        <v>0</v>
      </c>
      <c r="AJ30" s="71">
        <f>Ⅱ入力シート!$H$58*Ⅳ一次附属!AJ87</f>
        <v>0</v>
      </c>
      <c r="AK30" s="71">
        <f>Ⅱ入力シート!$H$59*Ⅳ一次附属!AK87</f>
        <v>0</v>
      </c>
      <c r="AL30" s="71">
        <f>Ⅱ入力シート!$H$60*Ⅳ一次附属!AL87</f>
        <v>0</v>
      </c>
      <c r="AM30" s="71">
        <f>Ⅱ入力シート!$H$61*Ⅳ一次附属!AM87</f>
        <v>0</v>
      </c>
      <c r="AN30" s="71">
        <f t="shared" si="0"/>
        <v>0</v>
      </c>
    </row>
    <row r="31" spans="1:40">
      <c r="A31" s="327" t="s">
        <v>154</v>
      </c>
      <c r="B31" s="328" t="s">
        <v>32</v>
      </c>
      <c r="C31" s="71">
        <f>Ⅱ入力シート!$H$25*Ⅳ一次附属!C88</f>
        <v>0</v>
      </c>
      <c r="D31" s="71">
        <f>Ⅱ入力シート!$H$26*Ⅳ一次附属!D88</f>
        <v>0</v>
      </c>
      <c r="E31" s="71">
        <f>Ⅱ入力シート!$H$27*Ⅳ一次附属!E88</f>
        <v>0</v>
      </c>
      <c r="F31" s="71">
        <f>Ⅱ入力シート!$H$28*Ⅳ一次附属!F88</f>
        <v>0</v>
      </c>
      <c r="G31" s="71">
        <f>Ⅱ入力シート!$H$29*Ⅳ一次附属!G88</f>
        <v>0</v>
      </c>
      <c r="H31" s="71">
        <f>Ⅱ入力シート!$H$30*Ⅳ一次附属!H88</f>
        <v>0</v>
      </c>
      <c r="I31" s="71">
        <f>Ⅱ入力シート!$H$31*Ⅳ一次附属!I88</f>
        <v>0</v>
      </c>
      <c r="J31" s="329">
        <f>Ⅱ入力シート!$H$32*Ⅳ一次附属!J88</f>
        <v>0</v>
      </c>
      <c r="K31" s="71">
        <f>Ⅱ入力シート!$H$33*Ⅳ一次附属!K88</f>
        <v>0</v>
      </c>
      <c r="L31" s="71">
        <f>Ⅱ入力シート!$H$34*Ⅳ一次附属!L88</f>
        <v>0</v>
      </c>
      <c r="M31" s="71">
        <f>Ⅱ入力シート!$H$35*Ⅳ一次附属!M88</f>
        <v>0</v>
      </c>
      <c r="N31" s="71">
        <f>Ⅱ入力シート!$H$36*Ⅳ一次附属!N88</f>
        <v>0</v>
      </c>
      <c r="O31" s="71">
        <f>Ⅱ入力シート!$H$37*Ⅳ一次附属!O88</f>
        <v>0</v>
      </c>
      <c r="P31" s="71">
        <f>Ⅱ入力シート!$H$38*Ⅳ一次附属!P88</f>
        <v>0</v>
      </c>
      <c r="Q31" s="71">
        <f>Ⅱ入力シート!$H$39*Ⅳ一次附属!Q88</f>
        <v>0</v>
      </c>
      <c r="R31" s="71">
        <f>Ⅱ入力シート!$H$40*Ⅳ一次附属!R88</f>
        <v>0</v>
      </c>
      <c r="S31" s="71">
        <f>Ⅱ入力シート!$H$41*Ⅳ一次附属!S88</f>
        <v>0</v>
      </c>
      <c r="T31" s="71">
        <f>Ⅱ入力シート!$H$42*Ⅳ一次附属!T88</f>
        <v>0</v>
      </c>
      <c r="U31" s="71">
        <f>Ⅱ入力シート!$H$43*Ⅳ一次附属!U88</f>
        <v>0</v>
      </c>
      <c r="V31" s="71">
        <f>Ⅱ入力シート!$H$44*Ⅳ一次附属!V88</f>
        <v>0</v>
      </c>
      <c r="W31" s="71">
        <f>Ⅱ入力シート!$H$45*Ⅳ一次附属!W88</f>
        <v>0</v>
      </c>
      <c r="X31" s="71">
        <f>Ⅱ入力シート!$H$46*Ⅳ一次附属!X88</f>
        <v>0</v>
      </c>
      <c r="Y31" s="71">
        <f>Ⅱ入力シート!$H$47*Ⅳ一次附属!Y88</f>
        <v>0</v>
      </c>
      <c r="Z31" s="71">
        <f>Ⅱ入力シート!$H$48*Ⅳ一次附属!Z88</f>
        <v>0</v>
      </c>
      <c r="AA31" s="71">
        <f>Ⅱ入力シート!$H$49*Ⅳ一次附属!AA88</f>
        <v>0</v>
      </c>
      <c r="AB31" s="71">
        <f>Ⅱ入力シート!$H$50*Ⅳ一次附属!AB88</f>
        <v>0</v>
      </c>
      <c r="AC31" s="71">
        <f>Ⅱ入力シート!$H$51*Ⅳ一次附属!AC88</f>
        <v>0</v>
      </c>
      <c r="AD31" s="71">
        <f>Ⅱ入力シート!$H$52*Ⅳ一次附属!AD88</f>
        <v>0</v>
      </c>
      <c r="AE31" s="71">
        <f>Ⅱ入力シート!$H$53*Ⅳ一次附属!AE88</f>
        <v>0</v>
      </c>
      <c r="AF31" s="71">
        <f>Ⅱ入力シート!$H$54*Ⅳ一次附属!AF88</f>
        <v>0</v>
      </c>
      <c r="AG31" s="71">
        <f>Ⅱ入力シート!$H$55*Ⅳ一次附属!AG88</f>
        <v>0</v>
      </c>
      <c r="AH31" s="71">
        <f>Ⅱ入力シート!$H$56*Ⅳ一次附属!AH88</f>
        <v>0</v>
      </c>
      <c r="AI31" s="71">
        <f>Ⅱ入力シート!$H$57*Ⅳ一次附属!AI88</f>
        <v>0</v>
      </c>
      <c r="AJ31" s="71">
        <f>Ⅱ入力シート!$H$58*Ⅳ一次附属!AJ88</f>
        <v>0</v>
      </c>
      <c r="AK31" s="71">
        <f>Ⅱ入力シート!$H$59*Ⅳ一次附属!AK88</f>
        <v>0</v>
      </c>
      <c r="AL31" s="71">
        <f>Ⅱ入力シート!$H$60*Ⅳ一次附属!AL88</f>
        <v>0</v>
      </c>
      <c r="AM31" s="71">
        <f>Ⅱ入力シート!$H$61*Ⅳ一次附属!AM88</f>
        <v>0</v>
      </c>
      <c r="AN31" s="71">
        <f t="shared" si="0"/>
        <v>0</v>
      </c>
    </row>
    <row r="32" spans="1:40">
      <c r="A32" s="327" t="s">
        <v>155</v>
      </c>
      <c r="B32" s="328" t="s">
        <v>33</v>
      </c>
      <c r="C32" s="71">
        <f>Ⅱ入力シート!$H$25*Ⅳ一次附属!C89</f>
        <v>0</v>
      </c>
      <c r="D32" s="71">
        <f>Ⅱ入力シート!$H$26*Ⅳ一次附属!D89</f>
        <v>0</v>
      </c>
      <c r="E32" s="71">
        <f>Ⅱ入力シート!$H$27*Ⅳ一次附属!E89</f>
        <v>0</v>
      </c>
      <c r="F32" s="71">
        <f>Ⅱ入力シート!$H$28*Ⅳ一次附属!F89</f>
        <v>0</v>
      </c>
      <c r="G32" s="71">
        <f>Ⅱ入力シート!$H$29*Ⅳ一次附属!G89</f>
        <v>0</v>
      </c>
      <c r="H32" s="71">
        <f>Ⅱ入力シート!$H$30*Ⅳ一次附属!H89</f>
        <v>0</v>
      </c>
      <c r="I32" s="71">
        <f>Ⅱ入力シート!$H$31*Ⅳ一次附属!I89</f>
        <v>0</v>
      </c>
      <c r="J32" s="329">
        <f>Ⅱ入力シート!$H$32*Ⅳ一次附属!J89</f>
        <v>0</v>
      </c>
      <c r="K32" s="71">
        <f>Ⅱ入力シート!$H$33*Ⅳ一次附属!K89</f>
        <v>0</v>
      </c>
      <c r="L32" s="71">
        <f>Ⅱ入力シート!$H$34*Ⅳ一次附属!L89</f>
        <v>0</v>
      </c>
      <c r="M32" s="71">
        <f>Ⅱ入力シート!$H$35*Ⅳ一次附属!M89</f>
        <v>0</v>
      </c>
      <c r="N32" s="71">
        <f>Ⅱ入力シート!$H$36*Ⅳ一次附属!N89</f>
        <v>0</v>
      </c>
      <c r="O32" s="71">
        <f>Ⅱ入力シート!$H$37*Ⅳ一次附属!O89</f>
        <v>0</v>
      </c>
      <c r="P32" s="71">
        <f>Ⅱ入力シート!$H$38*Ⅳ一次附属!P89</f>
        <v>0</v>
      </c>
      <c r="Q32" s="71">
        <f>Ⅱ入力シート!$H$39*Ⅳ一次附属!Q89</f>
        <v>0</v>
      </c>
      <c r="R32" s="71">
        <f>Ⅱ入力シート!$H$40*Ⅳ一次附属!R89</f>
        <v>0</v>
      </c>
      <c r="S32" s="71">
        <f>Ⅱ入力シート!$H$41*Ⅳ一次附属!S89</f>
        <v>0</v>
      </c>
      <c r="T32" s="71">
        <f>Ⅱ入力シート!$H$42*Ⅳ一次附属!T89</f>
        <v>0</v>
      </c>
      <c r="U32" s="71">
        <f>Ⅱ入力シート!$H$43*Ⅳ一次附属!U89</f>
        <v>0</v>
      </c>
      <c r="V32" s="71">
        <f>Ⅱ入力シート!$H$44*Ⅳ一次附属!V89</f>
        <v>0</v>
      </c>
      <c r="W32" s="71">
        <f>Ⅱ入力シート!$H$45*Ⅳ一次附属!W89</f>
        <v>0</v>
      </c>
      <c r="X32" s="71">
        <f>Ⅱ入力シート!$H$46*Ⅳ一次附属!X89</f>
        <v>0</v>
      </c>
      <c r="Y32" s="71">
        <f>Ⅱ入力シート!$H$47*Ⅳ一次附属!Y89</f>
        <v>0</v>
      </c>
      <c r="Z32" s="71">
        <f>Ⅱ入力シート!$H$48*Ⅳ一次附属!Z89</f>
        <v>0</v>
      </c>
      <c r="AA32" s="71">
        <f>Ⅱ入力シート!$H$49*Ⅳ一次附属!AA89</f>
        <v>0</v>
      </c>
      <c r="AB32" s="71">
        <f>Ⅱ入力シート!$H$50*Ⅳ一次附属!AB89</f>
        <v>0</v>
      </c>
      <c r="AC32" s="71">
        <f>Ⅱ入力シート!$H$51*Ⅳ一次附属!AC89</f>
        <v>0</v>
      </c>
      <c r="AD32" s="71">
        <f>Ⅱ入力シート!$H$52*Ⅳ一次附属!AD89</f>
        <v>0</v>
      </c>
      <c r="AE32" s="71">
        <f>Ⅱ入力シート!$H$53*Ⅳ一次附属!AE89</f>
        <v>0</v>
      </c>
      <c r="AF32" s="71">
        <f>Ⅱ入力シート!$H$54*Ⅳ一次附属!AF89</f>
        <v>0</v>
      </c>
      <c r="AG32" s="71">
        <f>Ⅱ入力シート!$H$55*Ⅳ一次附属!AG89</f>
        <v>0</v>
      </c>
      <c r="AH32" s="71">
        <f>Ⅱ入力シート!$H$56*Ⅳ一次附属!AH89</f>
        <v>0</v>
      </c>
      <c r="AI32" s="71">
        <f>Ⅱ入力シート!$H$57*Ⅳ一次附属!AI89</f>
        <v>0</v>
      </c>
      <c r="AJ32" s="71">
        <f>Ⅱ入力シート!$H$58*Ⅳ一次附属!AJ89</f>
        <v>0</v>
      </c>
      <c r="AK32" s="71">
        <f>Ⅱ入力シート!$H$59*Ⅳ一次附属!AK89</f>
        <v>0</v>
      </c>
      <c r="AL32" s="71">
        <f>Ⅱ入力シート!$H$60*Ⅳ一次附属!AL89</f>
        <v>0</v>
      </c>
      <c r="AM32" s="71">
        <f>Ⅱ入力シート!$H$61*Ⅳ一次附属!AM89</f>
        <v>0</v>
      </c>
      <c r="AN32" s="71">
        <f t="shared" si="0"/>
        <v>0</v>
      </c>
    </row>
    <row r="33" spans="1:256">
      <c r="A33" s="327" t="s">
        <v>156</v>
      </c>
      <c r="B33" s="328" t="s">
        <v>171</v>
      </c>
      <c r="C33" s="71">
        <f>Ⅱ入力シート!$H$25*Ⅳ一次附属!C90</f>
        <v>0</v>
      </c>
      <c r="D33" s="71">
        <f>Ⅱ入力シート!$H$26*Ⅳ一次附属!D90</f>
        <v>0</v>
      </c>
      <c r="E33" s="71">
        <f>Ⅱ入力シート!$H$27*Ⅳ一次附属!E90</f>
        <v>0</v>
      </c>
      <c r="F33" s="71">
        <f>Ⅱ入力シート!$H$28*Ⅳ一次附属!F90</f>
        <v>0</v>
      </c>
      <c r="G33" s="71">
        <f>Ⅱ入力シート!$H$29*Ⅳ一次附属!G90</f>
        <v>0</v>
      </c>
      <c r="H33" s="71">
        <f>Ⅱ入力シート!$H$30*Ⅳ一次附属!H90</f>
        <v>0</v>
      </c>
      <c r="I33" s="71">
        <f>Ⅱ入力シート!$H$31*Ⅳ一次附属!I90</f>
        <v>0</v>
      </c>
      <c r="J33" s="329">
        <f>Ⅱ入力シート!$H$32*Ⅳ一次附属!J90</f>
        <v>0</v>
      </c>
      <c r="K33" s="71">
        <f>Ⅱ入力シート!$H$33*Ⅳ一次附属!K90</f>
        <v>0</v>
      </c>
      <c r="L33" s="71">
        <f>Ⅱ入力シート!$H$34*Ⅳ一次附属!L90</f>
        <v>0</v>
      </c>
      <c r="M33" s="71">
        <f>Ⅱ入力シート!$H$35*Ⅳ一次附属!M90</f>
        <v>0</v>
      </c>
      <c r="N33" s="71">
        <f>Ⅱ入力シート!$H$36*Ⅳ一次附属!N90</f>
        <v>0</v>
      </c>
      <c r="O33" s="71">
        <f>Ⅱ入力シート!$H$37*Ⅳ一次附属!O90</f>
        <v>0</v>
      </c>
      <c r="P33" s="71">
        <f>Ⅱ入力シート!$H$38*Ⅳ一次附属!P90</f>
        <v>0</v>
      </c>
      <c r="Q33" s="71">
        <f>Ⅱ入力シート!$H$39*Ⅳ一次附属!Q90</f>
        <v>0</v>
      </c>
      <c r="R33" s="71">
        <f>Ⅱ入力シート!$H$40*Ⅳ一次附属!R90</f>
        <v>0</v>
      </c>
      <c r="S33" s="71">
        <f>Ⅱ入力シート!$H$41*Ⅳ一次附属!S90</f>
        <v>0</v>
      </c>
      <c r="T33" s="71">
        <f>Ⅱ入力シート!$H$42*Ⅳ一次附属!T90</f>
        <v>0</v>
      </c>
      <c r="U33" s="71">
        <f>Ⅱ入力シート!$H$43*Ⅳ一次附属!U90</f>
        <v>0</v>
      </c>
      <c r="V33" s="71">
        <f>Ⅱ入力シート!$H$44*Ⅳ一次附属!V90</f>
        <v>0</v>
      </c>
      <c r="W33" s="71">
        <f>Ⅱ入力シート!$H$45*Ⅳ一次附属!W90</f>
        <v>0</v>
      </c>
      <c r="X33" s="71">
        <f>Ⅱ入力シート!$H$46*Ⅳ一次附属!X90</f>
        <v>0</v>
      </c>
      <c r="Y33" s="71">
        <f>Ⅱ入力シート!$H$47*Ⅳ一次附属!Y90</f>
        <v>0</v>
      </c>
      <c r="Z33" s="71">
        <f>Ⅱ入力シート!$H$48*Ⅳ一次附属!Z90</f>
        <v>0</v>
      </c>
      <c r="AA33" s="71">
        <f>Ⅱ入力シート!$H$49*Ⅳ一次附属!AA90</f>
        <v>0</v>
      </c>
      <c r="AB33" s="71">
        <f>Ⅱ入力シート!$H$50*Ⅳ一次附属!AB90</f>
        <v>0</v>
      </c>
      <c r="AC33" s="71">
        <f>Ⅱ入力シート!$H$51*Ⅳ一次附属!AC90</f>
        <v>0</v>
      </c>
      <c r="AD33" s="71">
        <f>Ⅱ入力シート!$H$52*Ⅳ一次附属!AD90</f>
        <v>0</v>
      </c>
      <c r="AE33" s="71">
        <f>Ⅱ入力シート!$H$53*Ⅳ一次附属!AE90</f>
        <v>0</v>
      </c>
      <c r="AF33" s="71">
        <f>Ⅱ入力シート!$H$54*Ⅳ一次附属!AF90</f>
        <v>0</v>
      </c>
      <c r="AG33" s="71">
        <f>Ⅱ入力シート!$H$55*Ⅳ一次附属!AG90</f>
        <v>0</v>
      </c>
      <c r="AH33" s="71">
        <f>Ⅱ入力シート!$H$56*Ⅳ一次附属!AH90</f>
        <v>0</v>
      </c>
      <c r="AI33" s="71">
        <f>Ⅱ入力シート!$H$57*Ⅳ一次附属!AI90</f>
        <v>0</v>
      </c>
      <c r="AJ33" s="71">
        <f>Ⅱ入力シート!$H$58*Ⅳ一次附属!AJ90</f>
        <v>0</v>
      </c>
      <c r="AK33" s="71">
        <f>Ⅱ入力シート!$H$59*Ⅳ一次附属!AK90</f>
        <v>0</v>
      </c>
      <c r="AL33" s="71">
        <f>Ⅱ入力シート!$H$60*Ⅳ一次附属!AL90</f>
        <v>0</v>
      </c>
      <c r="AM33" s="71">
        <f>Ⅱ入力シート!$H$61*Ⅳ一次附属!AM90</f>
        <v>0</v>
      </c>
      <c r="AN33" s="71">
        <f>SUM(C33:AM33)</f>
        <v>0</v>
      </c>
    </row>
    <row r="34" spans="1:256">
      <c r="A34" s="327" t="s">
        <v>157</v>
      </c>
      <c r="B34" s="328" t="s">
        <v>130</v>
      </c>
      <c r="C34" s="71">
        <f>Ⅱ入力シート!$H$25*Ⅳ一次附属!C91</f>
        <v>0</v>
      </c>
      <c r="D34" s="71">
        <f>Ⅱ入力シート!$H$26*Ⅳ一次附属!D91</f>
        <v>0</v>
      </c>
      <c r="E34" s="71">
        <f>Ⅱ入力シート!$H$27*Ⅳ一次附属!E91</f>
        <v>0</v>
      </c>
      <c r="F34" s="71">
        <f>Ⅱ入力シート!$H$28*Ⅳ一次附属!F91</f>
        <v>0</v>
      </c>
      <c r="G34" s="71">
        <f>Ⅱ入力シート!$H$29*Ⅳ一次附属!G91</f>
        <v>0</v>
      </c>
      <c r="H34" s="71">
        <f>Ⅱ入力シート!$H$30*Ⅳ一次附属!H91</f>
        <v>0</v>
      </c>
      <c r="I34" s="71">
        <f>Ⅱ入力シート!$H$31*Ⅳ一次附属!I91</f>
        <v>0</v>
      </c>
      <c r="J34" s="329">
        <f>Ⅱ入力シート!$H$32*Ⅳ一次附属!J91</f>
        <v>0</v>
      </c>
      <c r="K34" s="71">
        <f>Ⅱ入力シート!$H$33*Ⅳ一次附属!K91</f>
        <v>0</v>
      </c>
      <c r="L34" s="71">
        <f>Ⅱ入力シート!$H$34*Ⅳ一次附属!L91</f>
        <v>0</v>
      </c>
      <c r="M34" s="71">
        <f>Ⅱ入力シート!$H$35*Ⅳ一次附属!M91</f>
        <v>0</v>
      </c>
      <c r="N34" s="71">
        <f>Ⅱ入力シート!$H$36*Ⅳ一次附属!N91</f>
        <v>0</v>
      </c>
      <c r="O34" s="71">
        <f>Ⅱ入力シート!$H$37*Ⅳ一次附属!O91</f>
        <v>0</v>
      </c>
      <c r="P34" s="71">
        <f>Ⅱ入力シート!$H$38*Ⅳ一次附属!P91</f>
        <v>0</v>
      </c>
      <c r="Q34" s="71">
        <f>Ⅱ入力シート!$H$39*Ⅳ一次附属!Q91</f>
        <v>0</v>
      </c>
      <c r="R34" s="71">
        <f>Ⅱ入力シート!$H$40*Ⅳ一次附属!R91</f>
        <v>0</v>
      </c>
      <c r="S34" s="71">
        <f>Ⅱ入力シート!$H$41*Ⅳ一次附属!S91</f>
        <v>0</v>
      </c>
      <c r="T34" s="71">
        <f>Ⅱ入力シート!$H$42*Ⅳ一次附属!T91</f>
        <v>0</v>
      </c>
      <c r="U34" s="71">
        <f>Ⅱ入力シート!$H$43*Ⅳ一次附属!U91</f>
        <v>0</v>
      </c>
      <c r="V34" s="71">
        <f>Ⅱ入力シート!$H$44*Ⅳ一次附属!V91</f>
        <v>0</v>
      </c>
      <c r="W34" s="71">
        <f>Ⅱ入力シート!$H$45*Ⅳ一次附属!W91</f>
        <v>0</v>
      </c>
      <c r="X34" s="71">
        <f>Ⅱ入力シート!$H$46*Ⅳ一次附属!X91</f>
        <v>0</v>
      </c>
      <c r="Y34" s="71">
        <f>Ⅱ入力シート!$H$47*Ⅳ一次附属!Y91</f>
        <v>0</v>
      </c>
      <c r="Z34" s="71">
        <f>Ⅱ入力シート!$H$48*Ⅳ一次附属!Z91</f>
        <v>0</v>
      </c>
      <c r="AA34" s="71">
        <f>Ⅱ入力シート!$H$49*Ⅳ一次附属!AA91</f>
        <v>0</v>
      </c>
      <c r="AB34" s="71">
        <f>Ⅱ入力シート!$H$50*Ⅳ一次附属!AB91</f>
        <v>0</v>
      </c>
      <c r="AC34" s="71">
        <f>Ⅱ入力シート!$H$51*Ⅳ一次附属!AC91</f>
        <v>0</v>
      </c>
      <c r="AD34" s="71">
        <f>Ⅱ入力シート!$H$52*Ⅳ一次附属!AD91</f>
        <v>0</v>
      </c>
      <c r="AE34" s="71">
        <f>Ⅱ入力シート!$H$53*Ⅳ一次附属!AE91</f>
        <v>0</v>
      </c>
      <c r="AF34" s="71">
        <f>Ⅱ入力シート!$H$54*Ⅳ一次附属!AF91</f>
        <v>0</v>
      </c>
      <c r="AG34" s="71">
        <f>Ⅱ入力シート!$H$55*Ⅳ一次附属!AG91</f>
        <v>0</v>
      </c>
      <c r="AH34" s="71">
        <f>Ⅱ入力シート!$H$56*Ⅳ一次附属!AH91</f>
        <v>0</v>
      </c>
      <c r="AI34" s="71">
        <f>Ⅱ入力シート!$H$57*Ⅳ一次附属!AI91</f>
        <v>0</v>
      </c>
      <c r="AJ34" s="71">
        <f>Ⅱ入力シート!$H$58*Ⅳ一次附属!AJ91</f>
        <v>0</v>
      </c>
      <c r="AK34" s="71">
        <f>Ⅱ入力シート!$H$59*Ⅳ一次附属!AK91</f>
        <v>0</v>
      </c>
      <c r="AL34" s="71">
        <f>Ⅱ入力シート!$H$60*Ⅳ一次附属!AL91</f>
        <v>0</v>
      </c>
      <c r="AM34" s="71">
        <f>Ⅱ入力シート!$H$61*Ⅳ一次附属!AM91</f>
        <v>0</v>
      </c>
      <c r="AN34" s="71">
        <f>SUM(C34:AM34)</f>
        <v>0</v>
      </c>
    </row>
    <row r="35" spans="1:256">
      <c r="A35" s="327" t="s">
        <v>158</v>
      </c>
      <c r="B35" s="328" t="s">
        <v>34</v>
      </c>
      <c r="C35" s="71">
        <f>Ⅱ入力シート!$H$25*Ⅳ一次附属!C92</f>
        <v>0</v>
      </c>
      <c r="D35" s="71">
        <f>Ⅱ入力シート!$H$26*Ⅳ一次附属!D92</f>
        <v>0</v>
      </c>
      <c r="E35" s="71">
        <f>Ⅱ入力シート!$H$27*Ⅳ一次附属!E92</f>
        <v>0</v>
      </c>
      <c r="F35" s="71">
        <f>Ⅱ入力シート!$H$28*Ⅳ一次附属!F92</f>
        <v>0</v>
      </c>
      <c r="G35" s="71">
        <f>Ⅱ入力シート!$H$29*Ⅳ一次附属!G92</f>
        <v>0</v>
      </c>
      <c r="H35" s="71">
        <f>Ⅱ入力シート!$H$30*Ⅳ一次附属!H92</f>
        <v>0</v>
      </c>
      <c r="I35" s="71">
        <f>Ⅱ入力シート!$H$31*Ⅳ一次附属!I92</f>
        <v>0</v>
      </c>
      <c r="J35" s="329">
        <f>Ⅱ入力シート!$H$32*Ⅳ一次附属!J92</f>
        <v>0</v>
      </c>
      <c r="K35" s="71">
        <f>Ⅱ入力シート!$H$33*Ⅳ一次附属!K92</f>
        <v>0</v>
      </c>
      <c r="L35" s="71">
        <f>Ⅱ入力シート!$H$34*Ⅳ一次附属!L92</f>
        <v>0</v>
      </c>
      <c r="M35" s="71">
        <f>Ⅱ入力シート!$H$35*Ⅳ一次附属!M92</f>
        <v>0</v>
      </c>
      <c r="N35" s="71">
        <f>Ⅱ入力シート!$H$36*Ⅳ一次附属!N92</f>
        <v>0</v>
      </c>
      <c r="O35" s="71">
        <f>Ⅱ入力シート!$H$37*Ⅳ一次附属!O92</f>
        <v>0</v>
      </c>
      <c r="P35" s="71">
        <f>Ⅱ入力シート!$H$38*Ⅳ一次附属!P92</f>
        <v>0</v>
      </c>
      <c r="Q35" s="71">
        <f>Ⅱ入力シート!$H$39*Ⅳ一次附属!Q92</f>
        <v>0</v>
      </c>
      <c r="R35" s="71">
        <f>Ⅱ入力シート!$H$40*Ⅳ一次附属!R92</f>
        <v>0</v>
      </c>
      <c r="S35" s="71">
        <f>Ⅱ入力シート!$H$41*Ⅳ一次附属!S92</f>
        <v>0</v>
      </c>
      <c r="T35" s="71">
        <f>Ⅱ入力シート!$H$42*Ⅳ一次附属!T92</f>
        <v>0</v>
      </c>
      <c r="U35" s="71">
        <f>Ⅱ入力シート!$H$43*Ⅳ一次附属!U92</f>
        <v>0</v>
      </c>
      <c r="V35" s="71">
        <f>Ⅱ入力シート!$H$44*Ⅳ一次附属!V92</f>
        <v>0</v>
      </c>
      <c r="W35" s="71">
        <f>Ⅱ入力シート!$H$45*Ⅳ一次附属!W92</f>
        <v>0</v>
      </c>
      <c r="X35" s="71">
        <f>Ⅱ入力シート!$H$46*Ⅳ一次附属!X92</f>
        <v>0</v>
      </c>
      <c r="Y35" s="71">
        <f>Ⅱ入力シート!$H$47*Ⅳ一次附属!Y92</f>
        <v>0</v>
      </c>
      <c r="Z35" s="71">
        <f>Ⅱ入力シート!$H$48*Ⅳ一次附属!Z92</f>
        <v>0</v>
      </c>
      <c r="AA35" s="71">
        <f>Ⅱ入力シート!$H$49*Ⅳ一次附属!AA92</f>
        <v>0</v>
      </c>
      <c r="AB35" s="71">
        <f>Ⅱ入力シート!$H$50*Ⅳ一次附属!AB92</f>
        <v>0</v>
      </c>
      <c r="AC35" s="71">
        <f>Ⅱ入力シート!$H$51*Ⅳ一次附属!AC92</f>
        <v>0</v>
      </c>
      <c r="AD35" s="71">
        <f>Ⅱ入力シート!$H$52*Ⅳ一次附属!AD92</f>
        <v>0</v>
      </c>
      <c r="AE35" s="71">
        <f>Ⅱ入力シート!$H$53*Ⅳ一次附属!AE92</f>
        <v>0</v>
      </c>
      <c r="AF35" s="71">
        <f>Ⅱ入力シート!$H$54*Ⅳ一次附属!AF92</f>
        <v>0</v>
      </c>
      <c r="AG35" s="71">
        <f>Ⅱ入力シート!$H$55*Ⅳ一次附属!AG92</f>
        <v>0</v>
      </c>
      <c r="AH35" s="71">
        <f>Ⅱ入力シート!$H$56*Ⅳ一次附属!AH92</f>
        <v>0</v>
      </c>
      <c r="AI35" s="71">
        <f>Ⅱ入力シート!$H$57*Ⅳ一次附属!AI92</f>
        <v>0</v>
      </c>
      <c r="AJ35" s="71">
        <f>Ⅱ入力シート!$H$58*Ⅳ一次附属!AJ92</f>
        <v>0</v>
      </c>
      <c r="AK35" s="71">
        <f>Ⅱ入力シート!$H$59*Ⅳ一次附属!AK92</f>
        <v>0</v>
      </c>
      <c r="AL35" s="71">
        <f>Ⅱ入力シート!$H$60*Ⅳ一次附属!AL92</f>
        <v>0</v>
      </c>
      <c r="AM35" s="71">
        <f>Ⅱ入力シート!$H$61*Ⅳ一次附属!AM92</f>
        <v>0</v>
      </c>
      <c r="AN35" s="71">
        <f>SUM(C35:AM35)</f>
        <v>0</v>
      </c>
    </row>
    <row r="36" spans="1:256">
      <c r="A36" s="327" t="s">
        <v>159</v>
      </c>
      <c r="B36" s="328" t="s">
        <v>35</v>
      </c>
      <c r="C36" s="71">
        <f>Ⅱ入力シート!$H$25*Ⅳ一次附属!C93</f>
        <v>0</v>
      </c>
      <c r="D36" s="71">
        <f>Ⅱ入力シート!$H$26*Ⅳ一次附属!D93</f>
        <v>0</v>
      </c>
      <c r="E36" s="71">
        <f>Ⅱ入力シート!$H$27*Ⅳ一次附属!E93</f>
        <v>0</v>
      </c>
      <c r="F36" s="71">
        <f>Ⅱ入力シート!$H$28*Ⅳ一次附属!F93</f>
        <v>0</v>
      </c>
      <c r="G36" s="71">
        <f>Ⅱ入力シート!$H$29*Ⅳ一次附属!G93</f>
        <v>0</v>
      </c>
      <c r="H36" s="71">
        <f>Ⅱ入力シート!$H$30*Ⅳ一次附属!H93</f>
        <v>0</v>
      </c>
      <c r="I36" s="71">
        <f>Ⅱ入力シート!$H$31*Ⅳ一次附属!I93</f>
        <v>0</v>
      </c>
      <c r="J36" s="329">
        <f>Ⅱ入力シート!$H$32*Ⅳ一次附属!J93</f>
        <v>0</v>
      </c>
      <c r="K36" s="71">
        <f>Ⅱ入力シート!$H$33*Ⅳ一次附属!K93</f>
        <v>0</v>
      </c>
      <c r="L36" s="71">
        <f>Ⅱ入力シート!$H$34*Ⅳ一次附属!L93</f>
        <v>0</v>
      </c>
      <c r="M36" s="71">
        <f>Ⅱ入力シート!$H$35*Ⅳ一次附属!M93</f>
        <v>0</v>
      </c>
      <c r="N36" s="71">
        <f>Ⅱ入力シート!$H$36*Ⅳ一次附属!N93</f>
        <v>0</v>
      </c>
      <c r="O36" s="71">
        <f>Ⅱ入力シート!$H$37*Ⅳ一次附属!O93</f>
        <v>0</v>
      </c>
      <c r="P36" s="71">
        <f>Ⅱ入力シート!$H$38*Ⅳ一次附属!P93</f>
        <v>0</v>
      </c>
      <c r="Q36" s="71">
        <f>Ⅱ入力シート!$H$39*Ⅳ一次附属!Q93</f>
        <v>0</v>
      </c>
      <c r="R36" s="71">
        <f>Ⅱ入力シート!$H$40*Ⅳ一次附属!R93</f>
        <v>0</v>
      </c>
      <c r="S36" s="71">
        <f>Ⅱ入力シート!$H$41*Ⅳ一次附属!S93</f>
        <v>0</v>
      </c>
      <c r="T36" s="71">
        <f>Ⅱ入力シート!$H$42*Ⅳ一次附属!T93</f>
        <v>0</v>
      </c>
      <c r="U36" s="71">
        <f>Ⅱ入力シート!$H$43*Ⅳ一次附属!U93</f>
        <v>0</v>
      </c>
      <c r="V36" s="71">
        <f>Ⅱ入力シート!$H$44*Ⅳ一次附属!V93</f>
        <v>0</v>
      </c>
      <c r="W36" s="71">
        <f>Ⅱ入力シート!$H$45*Ⅳ一次附属!W93</f>
        <v>0</v>
      </c>
      <c r="X36" s="71">
        <f>Ⅱ入力シート!$H$46*Ⅳ一次附属!X93</f>
        <v>0</v>
      </c>
      <c r="Y36" s="71">
        <f>Ⅱ入力シート!$H$47*Ⅳ一次附属!Y93</f>
        <v>0</v>
      </c>
      <c r="Z36" s="71">
        <f>Ⅱ入力シート!$H$48*Ⅳ一次附属!Z93</f>
        <v>0</v>
      </c>
      <c r="AA36" s="71">
        <f>Ⅱ入力シート!$H$49*Ⅳ一次附属!AA93</f>
        <v>0</v>
      </c>
      <c r="AB36" s="71">
        <f>Ⅱ入力シート!$H$50*Ⅳ一次附属!AB93</f>
        <v>0</v>
      </c>
      <c r="AC36" s="71">
        <f>Ⅱ入力シート!$H$51*Ⅳ一次附属!AC93</f>
        <v>0</v>
      </c>
      <c r="AD36" s="71">
        <f>Ⅱ入力シート!$H$52*Ⅳ一次附属!AD93</f>
        <v>0</v>
      </c>
      <c r="AE36" s="71">
        <f>Ⅱ入力シート!$H$53*Ⅳ一次附属!AE93</f>
        <v>0</v>
      </c>
      <c r="AF36" s="71">
        <f>Ⅱ入力シート!$H$54*Ⅳ一次附属!AF93</f>
        <v>0</v>
      </c>
      <c r="AG36" s="71">
        <f>Ⅱ入力シート!$H$55*Ⅳ一次附属!AG93</f>
        <v>0</v>
      </c>
      <c r="AH36" s="71">
        <f>Ⅱ入力シート!$H$56*Ⅳ一次附属!AH93</f>
        <v>0</v>
      </c>
      <c r="AI36" s="71">
        <f>Ⅱ入力シート!$H$57*Ⅳ一次附属!AI93</f>
        <v>0</v>
      </c>
      <c r="AJ36" s="71">
        <f>Ⅱ入力シート!$H$58*Ⅳ一次附属!AJ93</f>
        <v>0</v>
      </c>
      <c r="AK36" s="71">
        <f>Ⅱ入力シート!$H$59*Ⅳ一次附属!AK93</f>
        <v>0</v>
      </c>
      <c r="AL36" s="71">
        <f>Ⅱ入力シート!$H$60*Ⅳ一次附属!AL93</f>
        <v>0</v>
      </c>
      <c r="AM36" s="71">
        <f>Ⅱ入力シート!$H$61*Ⅳ一次附属!AM93</f>
        <v>0</v>
      </c>
      <c r="AN36" s="71">
        <f t="shared" si="0"/>
        <v>0</v>
      </c>
    </row>
    <row r="37" spans="1:256">
      <c r="A37" s="327" t="s">
        <v>160</v>
      </c>
      <c r="B37" s="328" t="s">
        <v>172</v>
      </c>
      <c r="C37" s="71">
        <f>Ⅱ入力シート!$H$25*Ⅳ一次附属!C94</f>
        <v>0</v>
      </c>
      <c r="D37" s="71">
        <f>Ⅱ入力シート!$H$26*Ⅳ一次附属!D94</f>
        <v>0</v>
      </c>
      <c r="E37" s="71">
        <f>Ⅱ入力シート!$H$27*Ⅳ一次附属!E94</f>
        <v>0</v>
      </c>
      <c r="F37" s="71">
        <f>Ⅱ入力シート!$H$28*Ⅳ一次附属!F94</f>
        <v>0</v>
      </c>
      <c r="G37" s="71">
        <f>Ⅱ入力シート!$H$29*Ⅳ一次附属!G94</f>
        <v>0</v>
      </c>
      <c r="H37" s="71">
        <f>Ⅱ入力シート!$H$30*Ⅳ一次附属!H94</f>
        <v>0</v>
      </c>
      <c r="I37" s="71">
        <f>Ⅱ入力シート!$H$31*Ⅳ一次附属!I94</f>
        <v>0</v>
      </c>
      <c r="J37" s="329">
        <f>Ⅱ入力シート!$H$32*Ⅳ一次附属!J94</f>
        <v>0</v>
      </c>
      <c r="K37" s="71">
        <f>Ⅱ入力シート!$H$33*Ⅳ一次附属!K94</f>
        <v>0</v>
      </c>
      <c r="L37" s="71">
        <f>Ⅱ入力シート!$H$34*Ⅳ一次附属!L94</f>
        <v>0</v>
      </c>
      <c r="M37" s="71">
        <f>Ⅱ入力シート!$H$35*Ⅳ一次附属!M94</f>
        <v>0</v>
      </c>
      <c r="N37" s="71">
        <f>Ⅱ入力シート!$H$36*Ⅳ一次附属!N94</f>
        <v>0</v>
      </c>
      <c r="O37" s="71">
        <f>Ⅱ入力シート!$H$37*Ⅳ一次附属!O94</f>
        <v>0</v>
      </c>
      <c r="P37" s="71">
        <f>Ⅱ入力シート!$H$38*Ⅳ一次附属!P94</f>
        <v>0</v>
      </c>
      <c r="Q37" s="71">
        <f>Ⅱ入力シート!$H$39*Ⅳ一次附属!Q94</f>
        <v>0</v>
      </c>
      <c r="R37" s="71">
        <f>Ⅱ入力シート!$H$40*Ⅳ一次附属!R94</f>
        <v>0</v>
      </c>
      <c r="S37" s="71">
        <f>Ⅱ入力シート!$H$41*Ⅳ一次附属!S94</f>
        <v>0</v>
      </c>
      <c r="T37" s="71">
        <f>Ⅱ入力シート!$H$42*Ⅳ一次附属!T94</f>
        <v>0</v>
      </c>
      <c r="U37" s="71">
        <f>Ⅱ入力シート!$H$43*Ⅳ一次附属!U94</f>
        <v>0</v>
      </c>
      <c r="V37" s="71">
        <f>Ⅱ入力シート!$H$44*Ⅳ一次附属!V94</f>
        <v>0</v>
      </c>
      <c r="W37" s="71">
        <f>Ⅱ入力シート!$H$45*Ⅳ一次附属!W94</f>
        <v>0</v>
      </c>
      <c r="X37" s="71">
        <f>Ⅱ入力シート!$H$46*Ⅳ一次附属!X94</f>
        <v>0</v>
      </c>
      <c r="Y37" s="71">
        <f>Ⅱ入力シート!$H$47*Ⅳ一次附属!Y94</f>
        <v>0</v>
      </c>
      <c r="Z37" s="71">
        <f>Ⅱ入力シート!$H$48*Ⅳ一次附属!Z94</f>
        <v>0</v>
      </c>
      <c r="AA37" s="71">
        <f>Ⅱ入力シート!$H$49*Ⅳ一次附属!AA94</f>
        <v>0</v>
      </c>
      <c r="AB37" s="71">
        <f>Ⅱ入力シート!$H$50*Ⅳ一次附属!AB94</f>
        <v>0</v>
      </c>
      <c r="AC37" s="71">
        <f>Ⅱ入力シート!$H$51*Ⅳ一次附属!AC94</f>
        <v>0</v>
      </c>
      <c r="AD37" s="71">
        <f>Ⅱ入力シート!$H$52*Ⅳ一次附属!AD94</f>
        <v>0</v>
      </c>
      <c r="AE37" s="71">
        <f>Ⅱ入力シート!$H$53*Ⅳ一次附属!AE94</f>
        <v>0</v>
      </c>
      <c r="AF37" s="71">
        <f>Ⅱ入力シート!$H$54*Ⅳ一次附属!AF94</f>
        <v>0</v>
      </c>
      <c r="AG37" s="71">
        <f>Ⅱ入力シート!$H$55*Ⅳ一次附属!AG94</f>
        <v>0</v>
      </c>
      <c r="AH37" s="71">
        <f>Ⅱ入力シート!$H$56*Ⅳ一次附属!AH94</f>
        <v>0</v>
      </c>
      <c r="AI37" s="71">
        <f>Ⅱ入力シート!$H$57*Ⅳ一次附属!AI94</f>
        <v>0</v>
      </c>
      <c r="AJ37" s="71">
        <f>Ⅱ入力シート!$H$58*Ⅳ一次附属!AJ94</f>
        <v>0</v>
      </c>
      <c r="AK37" s="71">
        <f>Ⅱ入力シート!$H$59*Ⅳ一次附属!AK94</f>
        <v>0</v>
      </c>
      <c r="AL37" s="71">
        <f>Ⅱ入力シート!$H$60*Ⅳ一次附属!AL94</f>
        <v>0</v>
      </c>
      <c r="AM37" s="71">
        <f>Ⅱ入力シート!$H$61*Ⅳ一次附属!AM94</f>
        <v>0</v>
      </c>
      <c r="AN37" s="71">
        <f t="shared" si="0"/>
        <v>0</v>
      </c>
    </row>
    <row r="38" spans="1:256">
      <c r="A38" s="327" t="s">
        <v>161</v>
      </c>
      <c r="B38" s="328" t="s">
        <v>244</v>
      </c>
      <c r="C38" s="71">
        <f>Ⅱ入力シート!$H$25*Ⅳ一次附属!C95</f>
        <v>0</v>
      </c>
      <c r="D38" s="71">
        <f>Ⅱ入力シート!$H$26*Ⅳ一次附属!D95</f>
        <v>0</v>
      </c>
      <c r="E38" s="71">
        <f>Ⅱ入力シート!$H$27*Ⅳ一次附属!E95</f>
        <v>0</v>
      </c>
      <c r="F38" s="71">
        <f>Ⅱ入力シート!$H$28*Ⅳ一次附属!F95</f>
        <v>0</v>
      </c>
      <c r="G38" s="71">
        <f>Ⅱ入力シート!$H$29*Ⅳ一次附属!G95</f>
        <v>0</v>
      </c>
      <c r="H38" s="71">
        <f>Ⅱ入力シート!$H$30*Ⅳ一次附属!H95</f>
        <v>0</v>
      </c>
      <c r="I38" s="71">
        <f>Ⅱ入力シート!$H$31*Ⅳ一次附属!I95</f>
        <v>0</v>
      </c>
      <c r="J38" s="329">
        <f>Ⅱ入力シート!$H$32*Ⅳ一次附属!J95</f>
        <v>0</v>
      </c>
      <c r="K38" s="71">
        <f>Ⅱ入力シート!$H$33*Ⅳ一次附属!K95</f>
        <v>0</v>
      </c>
      <c r="L38" s="71">
        <f>Ⅱ入力シート!$H$34*Ⅳ一次附属!L95</f>
        <v>0</v>
      </c>
      <c r="M38" s="71">
        <f>Ⅱ入力シート!$H$35*Ⅳ一次附属!M95</f>
        <v>0</v>
      </c>
      <c r="N38" s="71">
        <f>Ⅱ入力シート!$H$36*Ⅳ一次附属!N95</f>
        <v>0</v>
      </c>
      <c r="O38" s="71">
        <f>Ⅱ入力シート!$H$37*Ⅳ一次附属!O95</f>
        <v>0</v>
      </c>
      <c r="P38" s="71">
        <f>Ⅱ入力シート!$H$38*Ⅳ一次附属!P95</f>
        <v>0</v>
      </c>
      <c r="Q38" s="71">
        <f>Ⅱ入力シート!$H$39*Ⅳ一次附属!Q95</f>
        <v>0</v>
      </c>
      <c r="R38" s="71">
        <f>Ⅱ入力シート!$H$40*Ⅳ一次附属!R95</f>
        <v>0</v>
      </c>
      <c r="S38" s="71">
        <f>Ⅱ入力シート!$H$41*Ⅳ一次附属!S95</f>
        <v>0</v>
      </c>
      <c r="T38" s="71">
        <f>Ⅱ入力シート!$H$42*Ⅳ一次附属!T95</f>
        <v>0</v>
      </c>
      <c r="U38" s="71">
        <f>Ⅱ入力シート!$H$43*Ⅳ一次附属!U95</f>
        <v>0</v>
      </c>
      <c r="V38" s="71">
        <f>Ⅱ入力シート!$H$44*Ⅳ一次附属!V95</f>
        <v>0</v>
      </c>
      <c r="W38" s="71">
        <f>Ⅱ入力シート!$H$45*Ⅳ一次附属!W95</f>
        <v>0</v>
      </c>
      <c r="X38" s="71">
        <f>Ⅱ入力シート!$H$46*Ⅳ一次附属!X95</f>
        <v>0</v>
      </c>
      <c r="Y38" s="71">
        <f>Ⅱ入力シート!$H$47*Ⅳ一次附属!Y95</f>
        <v>0</v>
      </c>
      <c r="Z38" s="71">
        <f>Ⅱ入力シート!$H$48*Ⅳ一次附属!Z95</f>
        <v>0</v>
      </c>
      <c r="AA38" s="71">
        <f>Ⅱ入力シート!$H$49*Ⅳ一次附属!AA95</f>
        <v>0</v>
      </c>
      <c r="AB38" s="71">
        <f>Ⅱ入力シート!$H$50*Ⅳ一次附属!AB95</f>
        <v>0</v>
      </c>
      <c r="AC38" s="71">
        <f>Ⅱ入力シート!$H$51*Ⅳ一次附属!AC95</f>
        <v>0</v>
      </c>
      <c r="AD38" s="71">
        <f>Ⅱ入力シート!$H$52*Ⅳ一次附属!AD95</f>
        <v>0</v>
      </c>
      <c r="AE38" s="71">
        <f>Ⅱ入力シート!$H$53*Ⅳ一次附属!AE95</f>
        <v>0</v>
      </c>
      <c r="AF38" s="71">
        <f>Ⅱ入力シート!$H$54*Ⅳ一次附属!AF95</f>
        <v>0</v>
      </c>
      <c r="AG38" s="71">
        <f>Ⅱ入力シート!$H$55*Ⅳ一次附属!AG95</f>
        <v>0</v>
      </c>
      <c r="AH38" s="71">
        <f>Ⅱ入力シート!$H$56*Ⅳ一次附属!AH95</f>
        <v>0</v>
      </c>
      <c r="AI38" s="71">
        <f>Ⅱ入力シート!$H$57*Ⅳ一次附属!AI95</f>
        <v>0</v>
      </c>
      <c r="AJ38" s="71">
        <f>Ⅱ入力シート!$H$58*Ⅳ一次附属!AJ95</f>
        <v>0</v>
      </c>
      <c r="AK38" s="71">
        <f>Ⅱ入力シート!$H$59*Ⅳ一次附属!AK95</f>
        <v>0</v>
      </c>
      <c r="AL38" s="71">
        <f>Ⅱ入力シート!$H$60*Ⅳ一次附属!AL95</f>
        <v>0</v>
      </c>
      <c r="AM38" s="71">
        <f>Ⅱ入力シート!$H$61*Ⅳ一次附属!AM95</f>
        <v>0</v>
      </c>
      <c r="AN38" s="71">
        <f t="shared" si="0"/>
        <v>0</v>
      </c>
    </row>
    <row r="39" spans="1:256">
      <c r="A39" s="327" t="s">
        <v>162</v>
      </c>
      <c r="B39" s="328" t="s">
        <v>42</v>
      </c>
      <c r="C39" s="71">
        <f>Ⅱ入力シート!$H$25*Ⅳ一次附属!C96</f>
        <v>0</v>
      </c>
      <c r="D39" s="71">
        <f>Ⅱ入力シート!$H$26*Ⅳ一次附属!D96</f>
        <v>0</v>
      </c>
      <c r="E39" s="71">
        <f>Ⅱ入力シート!$H$27*Ⅳ一次附属!E96</f>
        <v>0</v>
      </c>
      <c r="F39" s="71">
        <f>Ⅱ入力シート!$H$28*Ⅳ一次附属!F96</f>
        <v>0</v>
      </c>
      <c r="G39" s="71">
        <f>Ⅱ入力シート!$H$29*Ⅳ一次附属!G96</f>
        <v>0</v>
      </c>
      <c r="H39" s="71">
        <f>Ⅱ入力シート!$H$30*Ⅳ一次附属!H96</f>
        <v>0</v>
      </c>
      <c r="I39" s="71">
        <f>Ⅱ入力シート!$H$31*Ⅳ一次附属!I96</f>
        <v>0</v>
      </c>
      <c r="J39" s="329">
        <f>Ⅱ入力シート!$H$32*Ⅳ一次附属!J96</f>
        <v>0</v>
      </c>
      <c r="K39" s="71">
        <f>Ⅱ入力シート!$H$33*Ⅳ一次附属!K96</f>
        <v>0</v>
      </c>
      <c r="L39" s="71">
        <f>Ⅱ入力シート!$H$34*Ⅳ一次附属!L96</f>
        <v>0</v>
      </c>
      <c r="M39" s="71">
        <f>Ⅱ入力シート!$H$35*Ⅳ一次附属!M96</f>
        <v>0</v>
      </c>
      <c r="N39" s="71">
        <f>Ⅱ入力シート!$H$36*Ⅳ一次附属!N96</f>
        <v>0</v>
      </c>
      <c r="O39" s="71">
        <f>Ⅱ入力シート!$H$37*Ⅳ一次附属!O96</f>
        <v>0</v>
      </c>
      <c r="P39" s="71">
        <f>Ⅱ入力シート!$H$38*Ⅳ一次附属!P96</f>
        <v>0</v>
      </c>
      <c r="Q39" s="71">
        <f>Ⅱ入力シート!$H$39*Ⅳ一次附属!Q96</f>
        <v>0</v>
      </c>
      <c r="R39" s="71">
        <f>Ⅱ入力シート!$H$40*Ⅳ一次附属!R96</f>
        <v>0</v>
      </c>
      <c r="S39" s="71">
        <f>Ⅱ入力シート!$H$41*Ⅳ一次附属!S96</f>
        <v>0</v>
      </c>
      <c r="T39" s="71">
        <f>Ⅱ入力シート!$H$42*Ⅳ一次附属!T96</f>
        <v>0</v>
      </c>
      <c r="U39" s="71">
        <f>Ⅱ入力シート!$H$43*Ⅳ一次附属!U96</f>
        <v>0</v>
      </c>
      <c r="V39" s="71">
        <f>Ⅱ入力シート!$H$44*Ⅳ一次附属!V96</f>
        <v>0</v>
      </c>
      <c r="W39" s="71">
        <f>Ⅱ入力シート!$H$45*Ⅳ一次附属!W96</f>
        <v>0</v>
      </c>
      <c r="X39" s="71">
        <f>Ⅱ入力シート!$H$46*Ⅳ一次附属!X96</f>
        <v>0</v>
      </c>
      <c r="Y39" s="71">
        <f>Ⅱ入力シート!$H$47*Ⅳ一次附属!Y96</f>
        <v>0</v>
      </c>
      <c r="Z39" s="71">
        <f>Ⅱ入力シート!$H$48*Ⅳ一次附属!Z96</f>
        <v>0</v>
      </c>
      <c r="AA39" s="71">
        <f>Ⅱ入力シート!$H$49*Ⅳ一次附属!AA96</f>
        <v>0</v>
      </c>
      <c r="AB39" s="71">
        <f>Ⅱ入力シート!$H$50*Ⅳ一次附属!AB96</f>
        <v>0</v>
      </c>
      <c r="AC39" s="71">
        <f>Ⅱ入力シート!$H$51*Ⅳ一次附属!AC96</f>
        <v>0</v>
      </c>
      <c r="AD39" s="71">
        <f>Ⅱ入力シート!$H$52*Ⅳ一次附属!AD96</f>
        <v>0</v>
      </c>
      <c r="AE39" s="71">
        <f>Ⅱ入力シート!$H$53*Ⅳ一次附属!AE96</f>
        <v>0</v>
      </c>
      <c r="AF39" s="71">
        <f>Ⅱ入力シート!$H$54*Ⅳ一次附属!AF96</f>
        <v>0</v>
      </c>
      <c r="AG39" s="71">
        <f>Ⅱ入力シート!$H$55*Ⅳ一次附属!AG96</f>
        <v>0</v>
      </c>
      <c r="AH39" s="71">
        <f>Ⅱ入力シート!$H$56*Ⅳ一次附属!AH96</f>
        <v>0</v>
      </c>
      <c r="AI39" s="71">
        <f>Ⅱ入力シート!$H$57*Ⅳ一次附属!AI96</f>
        <v>0</v>
      </c>
      <c r="AJ39" s="71">
        <f>Ⅱ入力シート!$H$58*Ⅳ一次附属!AJ96</f>
        <v>0</v>
      </c>
      <c r="AK39" s="71">
        <f>Ⅱ入力シート!$H$59*Ⅳ一次附属!AK96</f>
        <v>0</v>
      </c>
      <c r="AL39" s="71">
        <f>Ⅱ入力シート!$H$60*Ⅳ一次附属!AL96</f>
        <v>0</v>
      </c>
      <c r="AM39" s="71">
        <f>Ⅱ入力シート!$H$61*Ⅳ一次附属!AM96</f>
        <v>0</v>
      </c>
      <c r="AN39" s="71">
        <f t="shared" si="0"/>
        <v>0</v>
      </c>
    </row>
    <row r="40" spans="1:256">
      <c r="A40" s="327" t="s">
        <v>163</v>
      </c>
      <c r="B40" s="328" t="s">
        <v>36</v>
      </c>
      <c r="C40" s="71">
        <f>Ⅱ入力シート!$H$25*Ⅳ一次附属!C97</f>
        <v>0</v>
      </c>
      <c r="D40" s="71">
        <f>Ⅱ入力シート!$H$26*Ⅳ一次附属!D97</f>
        <v>0</v>
      </c>
      <c r="E40" s="71">
        <f>Ⅱ入力シート!$H$27*Ⅳ一次附属!E97</f>
        <v>0</v>
      </c>
      <c r="F40" s="71">
        <f>Ⅱ入力シート!$H$28*Ⅳ一次附属!F97</f>
        <v>0</v>
      </c>
      <c r="G40" s="71">
        <f>Ⅱ入力シート!$H$29*Ⅳ一次附属!G97</f>
        <v>0</v>
      </c>
      <c r="H40" s="71">
        <f>Ⅱ入力シート!$H$30*Ⅳ一次附属!H97</f>
        <v>0</v>
      </c>
      <c r="I40" s="71">
        <f>Ⅱ入力シート!$H$31*Ⅳ一次附属!I97</f>
        <v>0</v>
      </c>
      <c r="J40" s="329">
        <f>Ⅱ入力シート!$H$32*Ⅳ一次附属!J97</f>
        <v>0</v>
      </c>
      <c r="K40" s="71">
        <f>Ⅱ入力シート!$H$33*Ⅳ一次附属!K97</f>
        <v>0</v>
      </c>
      <c r="L40" s="71">
        <f>Ⅱ入力シート!$H$34*Ⅳ一次附属!L97</f>
        <v>0</v>
      </c>
      <c r="M40" s="71">
        <f>Ⅱ入力シート!$H$35*Ⅳ一次附属!M97</f>
        <v>0</v>
      </c>
      <c r="N40" s="71">
        <f>Ⅱ入力シート!$H$36*Ⅳ一次附属!N97</f>
        <v>0</v>
      </c>
      <c r="O40" s="71">
        <f>Ⅱ入力シート!$H$37*Ⅳ一次附属!O97</f>
        <v>0</v>
      </c>
      <c r="P40" s="71">
        <f>Ⅱ入力シート!$H$38*Ⅳ一次附属!P97</f>
        <v>0</v>
      </c>
      <c r="Q40" s="71">
        <f>Ⅱ入力シート!$H$39*Ⅳ一次附属!Q97</f>
        <v>0</v>
      </c>
      <c r="R40" s="71">
        <f>Ⅱ入力シート!$H$40*Ⅳ一次附属!R97</f>
        <v>0</v>
      </c>
      <c r="S40" s="71">
        <f>Ⅱ入力シート!$H$41*Ⅳ一次附属!S97</f>
        <v>0</v>
      </c>
      <c r="T40" s="71">
        <f>Ⅱ入力シート!$H$42*Ⅳ一次附属!T97</f>
        <v>0</v>
      </c>
      <c r="U40" s="71">
        <f>Ⅱ入力シート!$H$43*Ⅳ一次附属!U97</f>
        <v>0</v>
      </c>
      <c r="V40" s="71">
        <f>Ⅱ入力シート!$H$44*Ⅳ一次附属!V97</f>
        <v>0</v>
      </c>
      <c r="W40" s="71">
        <f>Ⅱ入力シート!$H$45*Ⅳ一次附属!W97</f>
        <v>0</v>
      </c>
      <c r="X40" s="71">
        <f>Ⅱ入力シート!$H$46*Ⅳ一次附属!X97</f>
        <v>0</v>
      </c>
      <c r="Y40" s="71">
        <f>Ⅱ入力シート!$H$47*Ⅳ一次附属!Y97</f>
        <v>0</v>
      </c>
      <c r="Z40" s="71">
        <f>Ⅱ入力シート!$H$48*Ⅳ一次附属!Z97</f>
        <v>0</v>
      </c>
      <c r="AA40" s="71">
        <f>Ⅱ入力シート!$H$49*Ⅳ一次附属!AA97</f>
        <v>0</v>
      </c>
      <c r="AB40" s="71">
        <f>Ⅱ入力シート!$H$50*Ⅳ一次附属!AB97</f>
        <v>0</v>
      </c>
      <c r="AC40" s="71">
        <f>Ⅱ入力シート!$H$51*Ⅳ一次附属!AC97</f>
        <v>0</v>
      </c>
      <c r="AD40" s="71">
        <f>Ⅱ入力シート!$H$52*Ⅳ一次附属!AD97</f>
        <v>0</v>
      </c>
      <c r="AE40" s="71">
        <f>Ⅱ入力シート!$H$53*Ⅳ一次附属!AE97</f>
        <v>0</v>
      </c>
      <c r="AF40" s="71">
        <f>Ⅱ入力シート!$H$54*Ⅳ一次附属!AF97</f>
        <v>0</v>
      </c>
      <c r="AG40" s="71">
        <f>Ⅱ入力シート!$H$55*Ⅳ一次附属!AG97</f>
        <v>0</v>
      </c>
      <c r="AH40" s="71">
        <f>Ⅱ入力シート!$H$56*Ⅳ一次附属!AH97</f>
        <v>0</v>
      </c>
      <c r="AI40" s="71">
        <f>Ⅱ入力シート!$H$57*Ⅳ一次附属!AI97</f>
        <v>0</v>
      </c>
      <c r="AJ40" s="71">
        <f>Ⅱ入力シート!$H$58*Ⅳ一次附属!AJ97</f>
        <v>0</v>
      </c>
      <c r="AK40" s="71">
        <f>Ⅱ入力シート!$H$59*Ⅳ一次附属!AK97</f>
        <v>0</v>
      </c>
      <c r="AL40" s="71">
        <f>Ⅱ入力シート!$H$60*Ⅳ一次附属!AL97</f>
        <v>0</v>
      </c>
      <c r="AM40" s="71">
        <f>Ⅱ入力シート!$H$61*Ⅳ一次附属!AM97</f>
        <v>0</v>
      </c>
      <c r="AN40" s="71">
        <f>SUM(C40:AM40)</f>
        <v>0</v>
      </c>
    </row>
    <row r="41" spans="1:256">
      <c r="A41" s="327" t="s">
        <v>164</v>
      </c>
      <c r="B41" s="328" t="s">
        <v>245</v>
      </c>
      <c r="C41" s="71">
        <f>Ⅱ入力シート!$H$25*Ⅳ一次附属!C98</f>
        <v>0</v>
      </c>
      <c r="D41" s="71">
        <f>Ⅱ入力シート!$H$26*Ⅳ一次附属!D98</f>
        <v>0</v>
      </c>
      <c r="E41" s="71">
        <f>Ⅱ入力シート!$H$27*Ⅳ一次附属!E98</f>
        <v>0</v>
      </c>
      <c r="F41" s="71">
        <f>Ⅱ入力シート!$H$28*Ⅳ一次附属!F98</f>
        <v>0</v>
      </c>
      <c r="G41" s="71">
        <f>Ⅱ入力シート!$H$29*Ⅳ一次附属!G98</f>
        <v>0</v>
      </c>
      <c r="H41" s="71">
        <f>Ⅱ入力シート!$H$30*Ⅳ一次附属!H98</f>
        <v>0</v>
      </c>
      <c r="I41" s="71">
        <f>Ⅱ入力シート!$H$31*Ⅳ一次附属!I98</f>
        <v>0</v>
      </c>
      <c r="J41" s="329">
        <f>Ⅱ入力シート!$H$32*Ⅳ一次附属!J98</f>
        <v>0</v>
      </c>
      <c r="K41" s="71">
        <f>Ⅱ入力シート!$H$33*Ⅳ一次附属!K98</f>
        <v>0</v>
      </c>
      <c r="L41" s="71">
        <f>Ⅱ入力シート!$H$34*Ⅳ一次附属!L98</f>
        <v>0</v>
      </c>
      <c r="M41" s="71">
        <f>Ⅱ入力シート!$H$35*Ⅳ一次附属!M98</f>
        <v>0</v>
      </c>
      <c r="N41" s="71">
        <f>Ⅱ入力シート!$H$36*Ⅳ一次附属!N98</f>
        <v>0</v>
      </c>
      <c r="O41" s="71">
        <f>Ⅱ入力シート!$H$37*Ⅳ一次附属!O98</f>
        <v>0</v>
      </c>
      <c r="P41" s="71">
        <f>Ⅱ入力シート!$H$38*Ⅳ一次附属!P98</f>
        <v>0</v>
      </c>
      <c r="Q41" s="71">
        <f>Ⅱ入力シート!$H$39*Ⅳ一次附属!Q98</f>
        <v>0</v>
      </c>
      <c r="R41" s="71">
        <f>Ⅱ入力シート!$H$40*Ⅳ一次附属!R98</f>
        <v>0</v>
      </c>
      <c r="S41" s="71">
        <f>Ⅱ入力シート!$H$41*Ⅳ一次附属!S98</f>
        <v>0</v>
      </c>
      <c r="T41" s="71">
        <f>Ⅱ入力シート!$H$42*Ⅳ一次附属!T98</f>
        <v>0</v>
      </c>
      <c r="U41" s="71">
        <f>Ⅱ入力シート!$H$43*Ⅳ一次附属!U98</f>
        <v>0</v>
      </c>
      <c r="V41" s="71">
        <f>Ⅱ入力シート!$H$44*Ⅳ一次附属!V98</f>
        <v>0</v>
      </c>
      <c r="W41" s="71">
        <f>Ⅱ入力シート!$H$45*Ⅳ一次附属!W98</f>
        <v>0</v>
      </c>
      <c r="X41" s="71">
        <f>Ⅱ入力シート!$H$46*Ⅳ一次附属!X98</f>
        <v>0</v>
      </c>
      <c r="Y41" s="71">
        <f>Ⅱ入力シート!$H$47*Ⅳ一次附属!Y98</f>
        <v>0</v>
      </c>
      <c r="Z41" s="71">
        <f>Ⅱ入力シート!$H$48*Ⅳ一次附属!Z98</f>
        <v>0</v>
      </c>
      <c r="AA41" s="71">
        <f>Ⅱ入力シート!$H$49*Ⅳ一次附属!AA98</f>
        <v>0</v>
      </c>
      <c r="AB41" s="71">
        <f>Ⅱ入力シート!$H$50*Ⅳ一次附属!AB98</f>
        <v>0</v>
      </c>
      <c r="AC41" s="71">
        <f>Ⅱ入力シート!$H$51*Ⅳ一次附属!AC98</f>
        <v>0</v>
      </c>
      <c r="AD41" s="71">
        <f>Ⅱ入力シート!$H$52*Ⅳ一次附属!AD98</f>
        <v>0</v>
      </c>
      <c r="AE41" s="71">
        <f>Ⅱ入力シート!$H$53*Ⅳ一次附属!AE98</f>
        <v>0</v>
      </c>
      <c r="AF41" s="71">
        <f>Ⅱ入力シート!$H$54*Ⅳ一次附属!AF98</f>
        <v>0</v>
      </c>
      <c r="AG41" s="71">
        <f>Ⅱ入力シート!$H$55*Ⅳ一次附属!AG98</f>
        <v>0</v>
      </c>
      <c r="AH41" s="71">
        <f>Ⅱ入力シート!$H$56*Ⅳ一次附属!AH98</f>
        <v>0</v>
      </c>
      <c r="AI41" s="71">
        <f>Ⅱ入力シート!$H$57*Ⅳ一次附属!AI98</f>
        <v>0</v>
      </c>
      <c r="AJ41" s="71">
        <f>Ⅱ入力シート!$H$58*Ⅳ一次附属!AJ98</f>
        <v>0</v>
      </c>
      <c r="AK41" s="71">
        <f>Ⅱ入力シート!$H$59*Ⅳ一次附属!AK98</f>
        <v>0</v>
      </c>
      <c r="AL41" s="71">
        <f>Ⅱ入力シート!$H$60*Ⅳ一次附属!AL98</f>
        <v>0</v>
      </c>
      <c r="AM41" s="71">
        <f>Ⅱ入力シート!$H$61*Ⅳ一次附属!AM98</f>
        <v>0</v>
      </c>
      <c r="AN41" s="71">
        <f>SUM(C41:AM41)</f>
        <v>0</v>
      </c>
    </row>
    <row r="42" spans="1:256">
      <c r="A42" s="327" t="s">
        <v>165</v>
      </c>
      <c r="B42" s="328" t="s">
        <v>246</v>
      </c>
      <c r="C42" s="71">
        <f>Ⅱ入力シート!$H$25*Ⅳ一次附属!C99</f>
        <v>0</v>
      </c>
      <c r="D42" s="71">
        <f>Ⅱ入力シート!$H$26*Ⅳ一次附属!D99</f>
        <v>0</v>
      </c>
      <c r="E42" s="71">
        <f>Ⅱ入力シート!$H$27*Ⅳ一次附属!E99</f>
        <v>0</v>
      </c>
      <c r="F42" s="71">
        <f>Ⅱ入力シート!$H$28*Ⅳ一次附属!F99</f>
        <v>0</v>
      </c>
      <c r="G42" s="71">
        <f>Ⅱ入力シート!$H$29*Ⅳ一次附属!G99</f>
        <v>0</v>
      </c>
      <c r="H42" s="71">
        <f>Ⅱ入力シート!$H$30*Ⅳ一次附属!H99</f>
        <v>0</v>
      </c>
      <c r="I42" s="71">
        <f>Ⅱ入力シート!$H$31*Ⅳ一次附属!I99</f>
        <v>0</v>
      </c>
      <c r="J42" s="329">
        <f>Ⅱ入力シート!$H$32*Ⅳ一次附属!J99</f>
        <v>0</v>
      </c>
      <c r="K42" s="71">
        <f>Ⅱ入力シート!$H$33*Ⅳ一次附属!K99</f>
        <v>0</v>
      </c>
      <c r="L42" s="71">
        <f>Ⅱ入力シート!$H$34*Ⅳ一次附属!L99</f>
        <v>0</v>
      </c>
      <c r="M42" s="71">
        <f>Ⅱ入力シート!$H$35*Ⅳ一次附属!M99</f>
        <v>0</v>
      </c>
      <c r="N42" s="71">
        <f>Ⅱ入力シート!$H$36*Ⅳ一次附属!N99</f>
        <v>0</v>
      </c>
      <c r="O42" s="71">
        <f>Ⅱ入力シート!$H$37*Ⅳ一次附属!O99</f>
        <v>0</v>
      </c>
      <c r="P42" s="71">
        <f>Ⅱ入力シート!$H$38*Ⅳ一次附属!P99</f>
        <v>0</v>
      </c>
      <c r="Q42" s="71">
        <f>Ⅱ入力シート!$H$39*Ⅳ一次附属!Q99</f>
        <v>0</v>
      </c>
      <c r="R42" s="71">
        <f>Ⅱ入力シート!$H$40*Ⅳ一次附属!R99</f>
        <v>0</v>
      </c>
      <c r="S42" s="71">
        <f>Ⅱ入力シート!$H$41*Ⅳ一次附属!S99</f>
        <v>0</v>
      </c>
      <c r="T42" s="71">
        <f>Ⅱ入力シート!$H$42*Ⅳ一次附属!T99</f>
        <v>0</v>
      </c>
      <c r="U42" s="71">
        <f>Ⅱ入力シート!$H$43*Ⅳ一次附属!U99</f>
        <v>0</v>
      </c>
      <c r="V42" s="71">
        <f>Ⅱ入力シート!$H$44*Ⅳ一次附属!V99</f>
        <v>0</v>
      </c>
      <c r="W42" s="71">
        <f>Ⅱ入力シート!$H$45*Ⅳ一次附属!W99</f>
        <v>0</v>
      </c>
      <c r="X42" s="71">
        <f>Ⅱ入力シート!$H$46*Ⅳ一次附属!X99</f>
        <v>0</v>
      </c>
      <c r="Y42" s="71">
        <f>Ⅱ入力シート!$H$47*Ⅳ一次附属!Y99</f>
        <v>0</v>
      </c>
      <c r="Z42" s="71">
        <f>Ⅱ入力シート!$H$48*Ⅳ一次附属!Z99</f>
        <v>0</v>
      </c>
      <c r="AA42" s="71">
        <f>Ⅱ入力シート!$H$49*Ⅳ一次附属!AA99</f>
        <v>0</v>
      </c>
      <c r="AB42" s="71">
        <f>Ⅱ入力シート!$H$50*Ⅳ一次附属!AB99</f>
        <v>0</v>
      </c>
      <c r="AC42" s="71">
        <f>Ⅱ入力シート!$H$51*Ⅳ一次附属!AC99</f>
        <v>0</v>
      </c>
      <c r="AD42" s="71">
        <f>Ⅱ入力シート!$H$52*Ⅳ一次附属!AD99</f>
        <v>0</v>
      </c>
      <c r="AE42" s="71">
        <f>Ⅱ入力シート!$H$53*Ⅳ一次附属!AE99</f>
        <v>0</v>
      </c>
      <c r="AF42" s="71">
        <f>Ⅱ入力シート!$H$54*Ⅳ一次附属!AF99</f>
        <v>0</v>
      </c>
      <c r="AG42" s="71">
        <f>Ⅱ入力シート!$H$55*Ⅳ一次附属!AG99</f>
        <v>0</v>
      </c>
      <c r="AH42" s="71">
        <f>Ⅱ入力シート!$H$56*Ⅳ一次附属!AH99</f>
        <v>0</v>
      </c>
      <c r="AI42" s="71">
        <f>Ⅱ入力シート!$H$57*Ⅳ一次附属!AI99</f>
        <v>0</v>
      </c>
      <c r="AJ42" s="71">
        <f>Ⅱ入力シート!$H$58*Ⅳ一次附属!AJ99</f>
        <v>0</v>
      </c>
      <c r="AK42" s="71">
        <f>Ⅱ入力シート!$H$59*Ⅳ一次附属!AK99</f>
        <v>0</v>
      </c>
      <c r="AL42" s="71">
        <f>Ⅱ入力シート!$H$60*Ⅳ一次附属!AL99</f>
        <v>0</v>
      </c>
      <c r="AM42" s="71">
        <f>Ⅱ入力シート!$H$61*Ⅳ一次附属!AM99</f>
        <v>0</v>
      </c>
      <c r="AN42" s="71">
        <f>SUM(C42:AM42)</f>
        <v>0</v>
      </c>
    </row>
    <row r="43" spans="1:256" ht="15" customHeight="1">
      <c r="A43" s="321" t="s">
        <v>173</v>
      </c>
      <c r="B43" s="322" t="s">
        <v>37</v>
      </c>
      <c r="C43" s="303">
        <f>SUM(C6:C42)</f>
        <v>0</v>
      </c>
      <c r="D43" s="303">
        <f t="shared" ref="D43:AJ43" si="1">SUM(D6:D42)</f>
        <v>0</v>
      </c>
      <c r="E43" s="303">
        <f t="shared" si="1"/>
        <v>0</v>
      </c>
      <c r="F43" s="303">
        <f t="shared" si="1"/>
        <v>0</v>
      </c>
      <c r="G43" s="303">
        <f t="shared" si="1"/>
        <v>0</v>
      </c>
      <c r="H43" s="303">
        <f t="shared" si="1"/>
        <v>0</v>
      </c>
      <c r="I43" s="303">
        <f t="shared" si="1"/>
        <v>0</v>
      </c>
      <c r="J43" s="303">
        <f t="shared" si="1"/>
        <v>0</v>
      </c>
      <c r="K43" s="303">
        <f t="shared" si="1"/>
        <v>0</v>
      </c>
      <c r="L43" s="303">
        <f t="shared" si="1"/>
        <v>0</v>
      </c>
      <c r="M43" s="303">
        <f t="shared" si="1"/>
        <v>0</v>
      </c>
      <c r="N43" s="303">
        <f t="shared" si="1"/>
        <v>0</v>
      </c>
      <c r="O43" s="303">
        <f t="shared" si="1"/>
        <v>0</v>
      </c>
      <c r="P43" s="303">
        <f t="shared" si="1"/>
        <v>0</v>
      </c>
      <c r="Q43" s="303">
        <f t="shared" si="1"/>
        <v>0</v>
      </c>
      <c r="R43" s="303">
        <f t="shared" si="1"/>
        <v>0</v>
      </c>
      <c r="S43" s="303">
        <f t="shared" si="1"/>
        <v>0</v>
      </c>
      <c r="T43" s="303">
        <f t="shared" si="1"/>
        <v>0</v>
      </c>
      <c r="U43" s="303">
        <f t="shared" si="1"/>
        <v>0</v>
      </c>
      <c r="V43" s="303">
        <f t="shared" si="1"/>
        <v>0</v>
      </c>
      <c r="W43" s="303">
        <f t="shared" si="1"/>
        <v>0</v>
      </c>
      <c r="X43" s="303">
        <f t="shared" si="1"/>
        <v>0</v>
      </c>
      <c r="Y43" s="303">
        <f t="shared" si="1"/>
        <v>0</v>
      </c>
      <c r="Z43" s="303">
        <f t="shared" si="1"/>
        <v>0</v>
      </c>
      <c r="AA43" s="303">
        <f t="shared" si="1"/>
        <v>0</v>
      </c>
      <c r="AB43" s="303">
        <f t="shared" si="1"/>
        <v>0</v>
      </c>
      <c r="AC43" s="303">
        <f t="shared" si="1"/>
        <v>0</v>
      </c>
      <c r="AD43" s="303">
        <f t="shared" si="1"/>
        <v>0</v>
      </c>
      <c r="AE43" s="303">
        <f t="shared" si="1"/>
        <v>0</v>
      </c>
      <c r="AF43" s="303">
        <f>SUM(AF6:AF42)</f>
        <v>0</v>
      </c>
      <c r="AG43" s="303">
        <f>SUM(AG6:AG42)</f>
        <v>0</v>
      </c>
      <c r="AH43" s="303">
        <f>SUM(AH6:AH42)</f>
        <v>0</v>
      </c>
      <c r="AI43" s="303">
        <f t="shared" si="1"/>
        <v>0</v>
      </c>
      <c r="AJ43" s="303">
        <f t="shared" si="1"/>
        <v>0</v>
      </c>
      <c r="AK43" s="303">
        <f>SUM(AK6:AK42)</f>
        <v>0</v>
      </c>
      <c r="AL43" s="303">
        <f>SUM(AL6:AL42)</f>
        <v>0</v>
      </c>
      <c r="AM43" s="303">
        <f>SUM(AM6:AM42)</f>
        <v>0</v>
      </c>
      <c r="AN43" s="303">
        <f>SUM(AN6:AN42)</f>
        <v>0</v>
      </c>
    </row>
    <row r="44" spans="1:256" ht="5.25" customHeight="1">
      <c r="J44" s="10"/>
    </row>
    <row r="45" spans="1:256" ht="6.75" customHeight="1">
      <c r="J45" s="10"/>
    </row>
    <row r="46" spans="1:256" ht="13.5">
      <c r="A46" s="56"/>
      <c r="B46" s="55"/>
      <c r="C46" s="55" t="str">
        <f>C$4</f>
        <v>01</v>
      </c>
      <c r="D46" s="55" t="str">
        <f t="shared" ref="D46:AN46" si="2">D$4</f>
        <v>06</v>
      </c>
      <c r="E46" s="55" t="str">
        <f t="shared" si="2"/>
        <v>11</v>
      </c>
      <c r="F46" s="55" t="str">
        <f t="shared" si="2"/>
        <v>15</v>
      </c>
      <c r="G46" s="55" t="str">
        <f t="shared" si="2"/>
        <v>16</v>
      </c>
      <c r="H46" s="55" t="str">
        <f t="shared" si="2"/>
        <v>20</v>
      </c>
      <c r="I46" s="55" t="str">
        <f t="shared" si="2"/>
        <v>21</v>
      </c>
      <c r="J46" s="55" t="str">
        <f t="shared" si="2"/>
        <v>22</v>
      </c>
      <c r="K46" s="55" t="str">
        <f t="shared" si="2"/>
        <v>25</v>
      </c>
      <c r="L46" s="55" t="str">
        <f t="shared" si="2"/>
        <v>26</v>
      </c>
      <c r="M46" s="55" t="str">
        <f t="shared" si="2"/>
        <v>27</v>
      </c>
      <c r="N46" s="55" t="str">
        <f t="shared" si="2"/>
        <v>28</v>
      </c>
      <c r="O46" s="55" t="str">
        <f t="shared" si="2"/>
        <v>29</v>
      </c>
      <c r="P46" s="55" t="str">
        <f t="shared" si="2"/>
        <v>30</v>
      </c>
      <c r="Q46" s="55" t="str">
        <f t="shared" si="2"/>
        <v>31</v>
      </c>
      <c r="R46" s="55" t="str">
        <f t="shared" si="2"/>
        <v>32</v>
      </c>
      <c r="S46" s="55" t="str">
        <f t="shared" si="2"/>
        <v>33</v>
      </c>
      <c r="T46" s="55" t="str">
        <f t="shared" si="2"/>
        <v>34</v>
      </c>
      <c r="U46" s="55" t="str">
        <f t="shared" si="2"/>
        <v>35</v>
      </c>
      <c r="V46" s="55" t="str">
        <f t="shared" si="2"/>
        <v>39</v>
      </c>
      <c r="W46" s="55" t="str">
        <f t="shared" si="2"/>
        <v>41</v>
      </c>
      <c r="X46" s="55" t="str">
        <f t="shared" si="2"/>
        <v>46</v>
      </c>
      <c r="Y46" s="55" t="str">
        <f t="shared" si="2"/>
        <v>47</v>
      </c>
      <c r="Z46" s="55" t="str">
        <f t="shared" si="2"/>
        <v>48</v>
      </c>
      <c r="AA46" s="55" t="str">
        <f t="shared" si="2"/>
        <v>51</v>
      </c>
      <c r="AB46" s="55" t="str">
        <f t="shared" si="2"/>
        <v>53</v>
      </c>
      <c r="AC46" s="55" t="str">
        <f t="shared" si="2"/>
        <v>55</v>
      </c>
      <c r="AD46" s="55" t="str">
        <f t="shared" si="2"/>
        <v>57</v>
      </c>
      <c r="AE46" s="55" t="str">
        <f t="shared" si="2"/>
        <v>59</v>
      </c>
      <c r="AF46" s="55" t="str">
        <f t="shared" si="2"/>
        <v>61</v>
      </c>
      <c r="AG46" s="55" t="str">
        <f t="shared" si="2"/>
        <v>63</v>
      </c>
      <c r="AH46" s="55" t="str">
        <f t="shared" si="2"/>
        <v>64</v>
      </c>
      <c r="AI46" s="55" t="str">
        <f t="shared" si="2"/>
        <v>65</v>
      </c>
      <c r="AJ46" s="55" t="str">
        <f t="shared" si="2"/>
        <v>66</v>
      </c>
      <c r="AK46" s="55" t="str">
        <f t="shared" si="2"/>
        <v>67</v>
      </c>
      <c r="AL46" s="55" t="str">
        <f t="shared" si="2"/>
        <v>68</v>
      </c>
      <c r="AM46" s="55" t="str">
        <f t="shared" si="2"/>
        <v>69</v>
      </c>
      <c r="AN46" s="55">
        <f t="shared" si="2"/>
        <v>70</v>
      </c>
    </row>
    <row r="47" spans="1:256" ht="36">
      <c r="A47" s="641"/>
      <c r="B47" s="642"/>
      <c r="C47" s="22" t="str">
        <f>C$5</f>
        <v>農林漁業</v>
      </c>
      <c r="D47" s="22" t="str">
        <f t="shared" ref="D47:AN47" si="3">D$5</f>
        <v>鉱業</v>
      </c>
      <c r="E47" s="22" t="str">
        <f t="shared" si="3"/>
        <v>飲食料品</v>
      </c>
      <c r="F47" s="22" t="str">
        <f t="shared" si="3"/>
        <v>繊維製品</v>
      </c>
      <c r="G47" s="22" t="str">
        <f t="shared" si="3"/>
        <v>パルプ・紙・木製品</v>
      </c>
      <c r="H47" s="22" t="str">
        <f t="shared" si="3"/>
        <v>化学製品</v>
      </c>
      <c r="I47" s="22" t="str">
        <f t="shared" si="3"/>
        <v>石油・石炭製品</v>
      </c>
      <c r="J47" s="22" t="str">
        <f t="shared" si="3"/>
        <v>プラスチック・ゴム製品</v>
      </c>
      <c r="K47" s="22" t="str">
        <f t="shared" si="3"/>
        <v>窯業・土石製品</v>
      </c>
      <c r="L47" s="22" t="str">
        <f t="shared" si="3"/>
        <v>鉄鋼</v>
      </c>
      <c r="M47" s="22" t="str">
        <f t="shared" si="3"/>
        <v>非鉄金属</v>
      </c>
      <c r="N47" s="22" t="str">
        <f t="shared" si="3"/>
        <v>金属製品</v>
      </c>
      <c r="O47" s="22" t="str">
        <f t="shared" si="3"/>
        <v>はん用機械</v>
      </c>
      <c r="P47" s="22" t="str">
        <f t="shared" si="3"/>
        <v>生産用機械</v>
      </c>
      <c r="Q47" s="22" t="str">
        <f t="shared" si="3"/>
        <v>業務用機械</v>
      </c>
      <c r="R47" s="22" t="str">
        <f t="shared" si="3"/>
        <v>電子部品</v>
      </c>
      <c r="S47" s="22" t="str">
        <f t="shared" si="3"/>
        <v>電気機械</v>
      </c>
      <c r="T47" s="22" t="str">
        <f t="shared" si="3"/>
        <v>情報通信機器</v>
      </c>
      <c r="U47" s="22" t="str">
        <f t="shared" si="3"/>
        <v>輸送機械</v>
      </c>
      <c r="V47" s="22" t="str">
        <f t="shared" si="3"/>
        <v>その他の製造工業製品</v>
      </c>
      <c r="W47" s="22" t="str">
        <f t="shared" si="3"/>
        <v>建設</v>
      </c>
      <c r="X47" s="22" t="str">
        <f t="shared" si="3"/>
        <v>電力・ガス・熱供給</v>
      </c>
      <c r="Y47" s="22" t="str">
        <f t="shared" si="3"/>
        <v>水道</v>
      </c>
      <c r="Z47" s="22" t="str">
        <f t="shared" si="3"/>
        <v>廃棄物処理</v>
      </c>
      <c r="AA47" s="22" t="str">
        <f t="shared" si="3"/>
        <v>商業</v>
      </c>
      <c r="AB47" s="22" t="str">
        <f t="shared" si="3"/>
        <v>金融・保険</v>
      </c>
      <c r="AC47" s="22" t="str">
        <f t="shared" si="3"/>
        <v>不動産</v>
      </c>
      <c r="AD47" s="22" t="str">
        <f t="shared" si="3"/>
        <v>運輸・郵便</v>
      </c>
      <c r="AE47" s="22" t="str">
        <f t="shared" si="3"/>
        <v>情報通信</v>
      </c>
      <c r="AF47" s="22" t="str">
        <f t="shared" si="3"/>
        <v>公務</v>
      </c>
      <c r="AG47" s="22" t="str">
        <f t="shared" si="3"/>
        <v>教育・研究</v>
      </c>
      <c r="AH47" s="22" t="str">
        <f t="shared" si="3"/>
        <v>医療・福祉</v>
      </c>
      <c r="AI47" s="22" t="str">
        <f t="shared" si="3"/>
        <v>他に分類されない会員制団体</v>
      </c>
      <c r="AJ47" s="22" t="str">
        <f t="shared" si="3"/>
        <v>対事業所サービス</v>
      </c>
      <c r="AK47" s="22" t="str">
        <f t="shared" si="3"/>
        <v>対個人サービス</v>
      </c>
      <c r="AL47" s="22" t="str">
        <f t="shared" si="3"/>
        <v>事務用品</v>
      </c>
      <c r="AM47" s="22" t="str">
        <f t="shared" si="3"/>
        <v>分類不明</v>
      </c>
      <c r="AN47" s="22" t="str">
        <f t="shared" si="3"/>
        <v>計</v>
      </c>
    </row>
    <row r="48" spans="1:256" ht="13.5">
      <c r="A48" s="330" t="s">
        <v>174</v>
      </c>
      <c r="B48" s="331" t="s">
        <v>132</v>
      </c>
      <c r="C48" s="48">
        <f>Ⅱ入力シート!$H$25*Ⅳ一次附属!C105</f>
        <v>0</v>
      </c>
      <c r="D48" s="48">
        <f>Ⅱ入力シート!$H$26*Ⅳ一次附属!D105</f>
        <v>0</v>
      </c>
      <c r="E48" s="48">
        <f>Ⅱ入力シート!$H$27*Ⅳ一次附属!E105</f>
        <v>0</v>
      </c>
      <c r="F48" s="48">
        <f>Ⅱ入力シート!$H$28*Ⅳ一次附属!F105</f>
        <v>0</v>
      </c>
      <c r="G48" s="48">
        <f>Ⅱ入力シート!$H$29*Ⅳ一次附属!G105</f>
        <v>0</v>
      </c>
      <c r="H48" s="48">
        <f>Ⅱ入力シート!$H$30*Ⅳ一次附属!H105</f>
        <v>0</v>
      </c>
      <c r="I48" s="48">
        <f>Ⅱ入力シート!$H$31*Ⅳ一次附属!I105</f>
        <v>0</v>
      </c>
      <c r="J48" s="48">
        <f>Ⅱ入力シート!$H$32*Ⅳ一次附属!J105</f>
        <v>0</v>
      </c>
      <c r="K48" s="48">
        <f>Ⅱ入力シート!$H$33*Ⅳ一次附属!K105</f>
        <v>0</v>
      </c>
      <c r="L48" s="48">
        <f>Ⅱ入力シート!$H$34*Ⅳ一次附属!L105</f>
        <v>0</v>
      </c>
      <c r="M48" s="48">
        <f>Ⅱ入力シート!$H$35*Ⅳ一次附属!M105</f>
        <v>0</v>
      </c>
      <c r="N48" s="48">
        <f>Ⅱ入力シート!$H$36*Ⅳ一次附属!N105</f>
        <v>0</v>
      </c>
      <c r="O48" s="48">
        <f>Ⅱ入力シート!$H$37*Ⅳ一次附属!O105</f>
        <v>0</v>
      </c>
      <c r="P48" s="48">
        <f>Ⅱ入力シート!$H$38*Ⅳ一次附属!P105</f>
        <v>0</v>
      </c>
      <c r="Q48" s="48">
        <f>Ⅱ入力シート!$H$39*Ⅳ一次附属!Q105</f>
        <v>0</v>
      </c>
      <c r="R48" s="48">
        <f>Ⅱ入力シート!$H$40*Ⅳ一次附属!R105</f>
        <v>0</v>
      </c>
      <c r="S48" s="48">
        <f>Ⅱ入力シート!$H$41*Ⅳ一次附属!S105</f>
        <v>0</v>
      </c>
      <c r="T48" s="48">
        <f>Ⅱ入力シート!$H$42*Ⅳ一次附属!T105</f>
        <v>0</v>
      </c>
      <c r="U48" s="48">
        <f>Ⅱ入力シート!$H$43*Ⅳ一次附属!U105</f>
        <v>0</v>
      </c>
      <c r="V48" s="48">
        <f>Ⅱ入力シート!$H$44*Ⅳ一次附属!V105</f>
        <v>0</v>
      </c>
      <c r="W48" s="48">
        <f>Ⅱ入力シート!$H$45*Ⅳ一次附属!W105</f>
        <v>0</v>
      </c>
      <c r="X48" s="48">
        <f>Ⅱ入力シート!$H$46*Ⅳ一次附属!X105</f>
        <v>0</v>
      </c>
      <c r="Y48" s="48">
        <f>Ⅱ入力シート!$H$47*Ⅳ一次附属!Y105</f>
        <v>0</v>
      </c>
      <c r="Z48" s="48">
        <f>Ⅱ入力シート!$H$48*Ⅳ一次附属!Z105</f>
        <v>0</v>
      </c>
      <c r="AA48" s="48">
        <f>Ⅱ入力シート!$H$49*Ⅳ一次附属!AA105</f>
        <v>0</v>
      </c>
      <c r="AB48" s="48">
        <f>Ⅱ入力シート!$H$50*Ⅳ一次附属!AB105</f>
        <v>0</v>
      </c>
      <c r="AC48" s="48">
        <f>Ⅱ入力シート!$H$51*Ⅳ一次附属!AC105</f>
        <v>0</v>
      </c>
      <c r="AD48" s="48">
        <f>Ⅱ入力シート!$H$52*Ⅳ一次附属!AD105</f>
        <v>0</v>
      </c>
      <c r="AE48" s="48">
        <f>Ⅱ入力シート!$H$53*Ⅳ一次附属!AE105</f>
        <v>0</v>
      </c>
      <c r="AF48" s="48">
        <f>Ⅱ入力シート!$H$54*Ⅳ一次附属!AF105</f>
        <v>0</v>
      </c>
      <c r="AG48" s="48">
        <f>Ⅱ入力シート!$H$55*Ⅳ一次附属!AG105</f>
        <v>0</v>
      </c>
      <c r="AH48" s="48">
        <f>Ⅱ入力シート!$H$56*Ⅳ一次附属!AH105</f>
        <v>0</v>
      </c>
      <c r="AI48" s="48">
        <f>Ⅱ入力シート!$H$57*Ⅳ一次附属!AI105</f>
        <v>0</v>
      </c>
      <c r="AJ48" s="48">
        <f>Ⅱ入力シート!$H$58*Ⅳ一次附属!AJ105</f>
        <v>0</v>
      </c>
      <c r="AK48" s="48">
        <f>Ⅱ入力シート!$H$59*Ⅳ一次附属!AK105</f>
        <v>0</v>
      </c>
      <c r="AL48" s="48">
        <f>Ⅱ入力シート!$H$60*Ⅳ一次附属!AL105</f>
        <v>0</v>
      </c>
      <c r="AM48" s="48">
        <f>Ⅱ入力シート!$H$61*Ⅳ一次附属!AM105</f>
        <v>0</v>
      </c>
      <c r="AN48" s="57">
        <f t="shared" ref="AN48:AN53" si="4">SUM(C48:AM48)</f>
        <v>0</v>
      </c>
      <c r="AO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c r="IN48" s="16"/>
      <c r="IO48" s="16"/>
      <c r="IP48" s="16"/>
      <c r="IQ48" s="16"/>
      <c r="IR48" s="16"/>
      <c r="IS48" s="16"/>
      <c r="IT48" s="16"/>
      <c r="IU48" s="16"/>
      <c r="IV48" s="16"/>
    </row>
    <row r="49" spans="1:256" ht="13.5">
      <c r="A49" s="315" t="s">
        <v>175</v>
      </c>
      <c r="B49" s="316" t="s">
        <v>43</v>
      </c>
      <c r="C49" s="332">
        <f>Ⅱ入力シート!$H$25*Ⅳ一次附属!C106</f>
        <v>0</v>
      </c>
      <c r="D49" s="332">
        <f>Ⅱ入力シート!$H$26*Ⅳ一次附属!D106</f>
        <v>0</v>
      </c>
      <c r="E49" s="332">
        <f>Ⅱ入力シート!$H$27*Ⅳ一次附属!E106</f>
        <v>0</v>
      </c>
      <c r="F49" s="332">
        <f>Ⅱ入力シート!$H$28*Ⅳ一次附属!F106</f>
        <v>0</v>
      </c>
      <c r="G49" s="332">
        <f>Ⅱ入力シート!$H$29*Ⅳ一次附属!G106</f>
        <v>0</v>
      </c>
      <c r="H49" s="332">
        <f>Ⅱ入力シート!$H$30*Ⅳ一次附属!H106</f>
        <v>0</v>
      </c>
      <c r="I49" s="332">
        <f>Ⅱ入力シート!$H$31*Ⅳ一次附属!I106</f>
        <v>0</v>
      </c>
      <c r="J49" s="332">
        <f>Ⅱ入力シート!$H$32*Ⅳ一次附属!J106</f>
        <v>0</v>
      </c>
      <c r="K49" s="332">
        <f>Ⅱ入力シート!$H$33*Ⅳ一次附属!K106</f>
        <v>0</v>
      </c>
      <c r="L49" s="332">
        <f>Ⅱ入力シート!$H$34*Ⅳ一次附属!L106</f>
        <v>0</v>
      </c>
      <c r="M49" s="332">
        <f>Ⅱ入力シート!$H$35*Ⅳ一次附属!M106</f>
        <v>0</v>
      </c>
      <c r="N49" s="332">
        <f>Ⅱ入力シート!$H$36*Ⅳ一次附属!N106</f>
        <v>0</v>
      </c>
      <c r="O49" s="332">
        <f>Ⅱ入力シート!$H$37*Ⅳ一次附属!O106</f>
        <v>0</v>
      </c>
      <c r="P49" s="332">
        <f>Ⅱ入力シート!$H$38*Ⅳ一次附属!P106</f>
        <v>0</v>
      </c>
      <c r="Q49" s="332">
        <f>Ⅱ入力シート!$H$39*Ⅳ一次附属!Q106</f>
        <v>0</v>
      </c>
      <c r="R49" s="332">
        <f>Ⅱ入力シート!$H$40*Ⅳ一次附属!R106</f>
        <v>0</v>
      </c>
      <c r="S49" s="332">
        <f>Ⅱ入力シート!$H$41*Ⅳ一次附属!S106</f>
        <v>0</v>
      </c>
      <c r="T49" s="332">
        <f>Ⅱ入力シート!$H$42*Ⅳ一次附属!T106</f>
        <v>0</v>
      </c>
      <c r="U49" s="332">
        <f>Ⅱ入力シート!$H$43*Ⅳ一次附属!U106</f>
        <v>0</v>
      </c>
      <c r="V49" s="332">
        <f>Ⅱ入力シート!$H$44*Ⅳ一次附属!V106</f>
        <v>0</v>
      </c>
      <c r="W49" s="332">
        <f>Ⅱ入力シート!$H$45*Ⅳ一次附属!W106</f>
        <v>0</v>
      </c>
      <c r="X49" s="332">
        <f>Ⅱ入力シート!$H$46*Ⅳ一次附属!X106</f>
        <v>0</v>
      </c>
      <c r="Y49" s="332">
        <f>Ⅱ入力シート!$H$47*Ⅳ一次附属!Y106</f>
        <v>0</v>
      </c>
      <c r="Z49" s="332">
        <f>Ⅱ入力シート!$H$48*Ⅳ一次附属!Z106</f>
        <v>0</v>
      </c>
      <c r="AA49" s="332">
        <f>Ⅱ入力シート!$H$49*Ⅳ一次附属!AA106</f>
        <v>0</v>
      </c>
      <c r="AB49" s="332">
        <f>Ⅱ入力シート!$H$50*Ⅳ一次附属!AB106</f>
        <v>0</v>
      </c>
      <c r="AC49" s="332">
        <f>Ⅱ入力シート!$H$51*Ⅳ一次附属!AC106</f>
        <v>0</v>
      </c>
      <c r="AD49" s="332">
        <f>Ⅱ入力シート!$H$52*Ⅳ一次附属!AD106</f>
        <v>0</v>
      </c>
      <c r="AE49" s="332">
        <f>Ⅱ入力シート!$H$53*Ⅳ一次附属!AE106</f>
        <v>0</v>
      </c>
      <c r="AF49" s="332">
        <f>Ⅱ入力シート!$H$54*Ⅳ一次附属!AF106</f>
        <v>0</v>
      </c>
      <c r="AG49" s="332">
        <f>Ⅱ入力シート!$H$55*Ⅳ一次附属!AG106</f>
        <v>0</v>
      </c>
      <c r="AH49" s="333">
        <f>Ⅱ入力シート!$H$56*Ⅳ一次附属!AH106</f>
        <v>0</v>
      </c>
      <c r="AI49" s="332">
        <f>Ⅱ入力シート!$H$57*Ⅳ一次附属!AI106</f>
        <v>0</v>
      </c>
      <c r="AJ49" s="332">
        <f>Ⅱ入力シート!$H$58*Ⅳ一次附属!AJ106</f>
        <v>0</v>
      </c>
      <c r="AK49" s="333">
        <f>Ⅱ入力シート!$H$59*Ⅳ一次附属!AK106</f>
        <v>0</v>
      </c>
      <c r="AL49" s="333">
        <f>Ⅱ入力シート!$H$60*Ⅳ一次附属!AL106</f>
        <v>0</v>
      </c>
      <c r="AM49" s="333">
        <f>Ⅱ入力シート!$H$61*Ⅳ一次附属!AM106</f>
        <v>0</v>
      </c>
      <c r="AN49" s="334">
        <f t="shared" si="4"/>
        <v>0</v>
      </c>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c r="IN49" s="16"/>
      <c r="IO49" s="16"/>
      <c r="IP49" s="16"/>
      <c r="IQ49" s="16"/>
      <c r="IR49" s="16"/>
      <c r="IS49" s="16"/>
      <c r="IT49" s="16"/>
      <c r="IU49" s="16"/>
      <c r="IV49" s="16"/>
    </row>
    <row r="50" spans="1:256" ht="13.5">
      <c r="A50" s="315" t="s">
        <v>176</v>
      </c>
      <c r="B50" s="316" t="s">
        <v>44</v>
      </c>
      <c r="C50" s="71">
        <f>Ⅱ入力シート!$H$25*Ⅳ一次附属!C107</f>
        <v>0</v>
      </c>
      <c r="D50" s="71">
        <f>Ⅱ入力シート!$H$26*Ⅳ一次附属!D107</f>
        <v>0</v>
      </c>
      <c r="E50" s="71">
        <f>Ⅱ入力シート!$H$27*Ⅳ一次附属!E107</f>
        <v>0</v>
      </c>
      <c r="F50" s="71">
        <f>Ⅱ入力シート!$H$28*Ⅳ一次附属!F107</f>
        <v>0</v>
      </c>
      <c r="G50" s="71">
        <f>Ⅱ入力シート!$H$29*Ⅳ一次附属!G107</f>
        <v>0</v>
      </c>
      <c r="H50" s="71">
        <f>Ⅱ入力シート!$H$30*Ⅳ一次附属!H107</f>
        <v>0</v>
      </c>
      <c r="I50" s="71">
        <f>Ⅱ入力シート!$H$31*Ⅳ一次附属!I107</f>
        <v>0</v>
      </c>
      <c r="J50" s="71">
        <f>Ⅱ入力シート!$H$32*Ⅳ一次附属!J107</f>
        <v>0</v>
      </c>
      <c r="K50" s="71">
        <f>Ⅱ入力シート!$H$33*Ⅳ一次附属!K107</f>
        <v>0</v>
      </c>
      <c r="L50" s="71">
        <f>Ⅱ入力シート!$H$34*Ⅳ一次附属!L107</f>
        <v>0</v>
      </c>
      <c r="M50" s="71">
        <f>Ⅱ入力シート!$H$35*Ⅳ一次附属!M107</f>
        <v>0</v>
      </c>
      <c r="N50" s="71">
        <f>Ⅱ入力シート!$H$36*Ⅳ一次附属!N107</f>
        <v>0</v>
      </c>
      <c r="O50" s="71">
        <f>Ⅱ入力シート!$H$37*Ⅳ一次附属!O107</f>
        <v>0</v>
      </c>
      <c r="P50" s="71">
        <f>Ⅱ入力シート!$H$38*Ⅳ一次附属!P107</f>
        <v>0</v>
      </c>
      <c r="Q50" s="71">
        <f>Ⅱ入力シート!$H$39*Ⅳ一次附属!Q107</f>
        <v>0</v>
      </c>
      <c r="R50" s="71">
        <f>Ⅱ入力シート!$H$40*Ⅳ一次附属!R107</f>
        <v>0</v>
      </c>
      <c r="S50" s="71">
        <f>Ⅱ入力シート!$H$41*Ⅳ一次附属!S107</f>
        <v>0</v>
      </c>
      <c r="T50" s="71">
        <f>Ⅱ入力シート!$H$42*Ⅳ一次附属!T107</f>
        <v>0</v>
      </c>
      <c r="U50" s="71">
        <f>Ⅱ入力シート!$H$43*Ⅳ一次附属!U107</f>
        <v>0</v>
      </c>
      <c r="V50" s="71">
        <f>Ⅱ入力シート!$H$44*Ⅳ一次附属!V107</f>
        <v>0</v>
      </c>
      <c r="W50" s="71">
        <f>Ⅱ入力シート!$H$45*Ⅳ一次附属!W107</f>
        <v>0</v>
      </c>
      <c r="X50" s="71">
        <f>Ⅱ入力シート!$H$46*Ⅳ一次附属!X107</f>
        <v>0</v>
      </c>
      <c r="Y50" s="71">
        <f>Ⅱ入力シート!$H$47*Ⅳ一次附属!Y107</f>
        <v>0</v>
      </c>
      <c r="Z50" s="71">
        <f>Ⅱ入力シート!$H$48*Ⅳ一次附属!Z107</f>
        <v>0</v>
      </c>
      <c r="AA50" s="71">
        <f>Ⅱ入力シート!$H$49*Ⅳ一次附属!AA107</f>
        <v>0</v>
      </c>
      <c r="AB50" s="71">
        <f>Ⅱ入力シート!$H$50*Ⅳ一次附属!AB107</f>
        <v>0</v>
      </c>
      <c r="AC50" s="71">
        <f>Ⅱ入力シート!$H$51*Ⅳ一次附属!AC107</f>
        <v>0</v>
      </c>
      <c r="AD50" s="71">
        <f>Ⅱ入力シート!$H$52*Ⅳ一次附属!AD107</f>
        <v>0</v>
      </c>
      <c r="AE50" s="71">
        <f>Ⅱ入力シート!$H$53*Ⅳ一次附属!AE107</f>
        <v>0</v>
      </c>
      <c r="AF50" s="71">
        <f>Ⅱ入力シート!$H$54*Ⅳ一次附属!AF107</f>
        <v>0</v>
      </c>
      <c r="AG50" s="71">
        <f>Ⅱ入力シート!$H$55*Ⅳ一次附属!AG107</f>
        <v>0</v>
      </c>
      <c r="AH50" s="71">
        <f>Ⅱ入力シート!$H$56*Ⅳ一次附属!AH107</f>
        <v>0</v>
      </c>
      <c r="AI50" s="71">
        <f>Ⅱ入力シート!$H$57*Ⅳ一次附属!AI107</f>
        <v>0</v>
      </c>
      <c r="AJ50" s="71">
        <f>Ⅱ入力シート!$H$58*Ⅳ一次附属!AJ107</f>
        <v>0</v>
      </c>
      <c r="AK50" s="71">
        <f>Ⅱ入力シート!$H$59*Ⅳ一次附属!AK107</f>
        <v>0</v>
      </c>
      <c r="AL50" s="71">
        <f>Ⅱ入力シート!$H$60*Ⅳ一次附属!AL107</f>
        <v>0</v>
      </c>
      <c r="AM50" s="71">
        <f>Ⅱ入力シート!$H$61*Ⅳ一次附属!AM107</f>
        <v>0</v>
      </c>
      <c r="AN50" s="335">
        <f t="shared" si="4"/>
        <v>0</v>
      </c>
      <c r="AO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c r="IN50" s="16"/>
      <c r="IO50" s="16"/>
      <c r="IP50" s="16"/>
      <c r="IQ50" s="16"/>
      <c r="IR50" s="16"/>
      <c r="IS50" s="16"/>
      <c r="IT50" s="16"/>
      <c r="IU50" s="16"/>
      <c r="IV50" s="16"/>
    </row>
    <row r="51" spans="1:256" ht="13.5">
      <c r="A51" s="315" t="s">
        <v>177</v>
      </c>
      <c r="B51" s="316" t="s">
        <v>45</v>
      </c>
      <c r="C51" s="71">
        <f>Ⅱ入力シート!$H$25*Ⅳ一次附属!C108</f>
        <v>0</v>
      </c>
      <c r="D51" s="71">
        <f>Ⅱ入力シート!$H$26*Ⅳ一次附属!D108</f>
        <v>0</v>
      </c>
      <c r="E51" s="71">
        <f>Ⅱ入力シート!$H$27*Ⅳ一次附属!E108</f>
        <v>0</v>
      </c>
      <c r="F51" s="71">
        <f>Ⅱ入力シート!$H$28*Ⅳ一次附属!F108</f>
        <v>0</v>
      </c>
      <c r="G51" s="71">
        <f>Ⅱ入力シート!$H$29*Ⅳ一次附属!G108</f>
        <v>0</v>
      </c>
      <c r="H51" s="71">
        <f>Ⅱ入力シート!$H$30*Ⅳ一次附属!H108</f>
        <v>0</v>
      </c>
      <c r="I51" s="71">
        <f>Ⅱ入力シート!$H$31*Ⅳ一次附属!I108</f>
        <v>0</v>
      </c>
      <c r="J51" s="71">
        <f>Ⅱ入力シート!$H$32*Ⅳ一次附属!J108</f>
        <v>0</v>
      </c>
      <c r="K51" s="71">
        <f>Ⅱ入力シート!$H$33*Ⅳ一次附属!K108</f>
        <v>0</v>
      </c>
      <c r="L51" s="71">
        <f>Ⅱ入力シート!$H$34*Ⅳ一次附属!L108</f>
        <v>0</v>
      </c>
      <c r="M51" s="71">
        <f>Ⅱ入力シート!$H$35*Ⅳ一次附属!M108</f>
        <v>0</v>
      </c>
      <c r="N51" s="71">
        <f>Ⅱ入力シート!$H$36*Ⅳ一次附属!N108</f>
        <v>0</v>
      </c>
      <c r="O51" s="71">
        <f>Ⅱ入力シート!$H$37*Ⅳ一次附属!O108</f>
        <v>0</v>
      </c>
      <c r="P51" s="71">
        <f>Ⅱ入力シート!$H$38*Ⅳ一次附属!P108</f>
        <v>0</v>
      </c>
      <c r="Q51" s="71">
        <f>Ⅱ入力シート!$H$39*Ⅳ一次附属!Q108</f>
        <v>0</v>
      </c>
      <c r="R51" s="71">
        <f>Ⅱ入力シート!$H$40*Ⅳ一次附属!R108</f>
        <v>0</v>
      </c>
      <c r="S51" s="71">
        <f>Ⅱ入力シート!$H$41*Ⅳ一次附属!S108</f>
        <v>0</v>
      </c>
      <c r="T51" s="71">
        <f>Ⅱ入力シート!$H$42*Ⅳ一次附属!T108</f>
        <v>0</v>
      </c>
      <c r="U51" s="71">
        <f>Ⅱ入力シート!$H$43*Ⅳ一次附属!U108</f>
        <v>0</v>
      </c>
      <c r="V51" s="71">
        <f>Ⅱ入力シート!$H$44*Ⅳ一次附属!V108</f>
        <v>0</v>
      </c>
      <c r="W51" s="71">
        <f>Ⅱ入力シート!$H$45*Ⅳ一次附属!W108</f>
        <v>0</v>
      </c>
      <c r="X51" s="71">
        <f>Ⅱ入力シート!$H$46*Ⅳ一次附属!X108</f>
        <v>0</v>
      </c>
      <c r="Y51" s="71">
        <f>Ⅱ入力シート!$H$47*Ⅳ一次附属!Y108</f>
        <v>0</v>
      </c>
      <c r="Z51" s="71">
        <f>Ⅱ入力シート!$H$48*Ⅳ一次附属!Z108</f>
        <v>0</v>
      </c>
      <c r="AA51" s="71">
        <f>Ⅱ入力シート!$H$49*Ⅳ一次附属!AA108</f>
        <v>0</v>
      </c>
      <c r="AB51" s="71">
        <f>Ⅱ入力シート!$H$50*Ⅳ一次附属!AB108</f>
        <v>0</v>
      </c>
      <c r="AC51" s="71">
        <f>Ⅱ入力シート!$H$51*Ⅳ一次附属!AC108</f>
        <v>0</v>
      </c>
      <c r="AD51" s="71">
        <f>Ⅱ入力シート!$H$52*Ⅳ一次附属!AD108</f>
        <v>0</v>
      </c>
      <c r="AE51" s="71">
        <f>Ⅱ入力シート!$H$53*Ⅳ一次附属!AE108</f>
        <v>0</v>
      </c>
      <c r="AF51" s="71">
        <f>Ⅱ入力シート!$H$54*Ⅳ一次附属!AF108</f>
        <v>0</v>
      </c>
      <c r="AG51" s="71">
        <f>Ⅱ入力シート!$H$55*Ⅳ一次附属!AG108</f>
        <v>0</v>
      </c>
      <c r="AH51" s="71">
        <f>Ⅱ入力シート!$H$56*Ⅳ一次附属!AH108</f>
        <v>0</v>
      </c>
      <c r="AI51" s="71">
        <f>Ⅱ入力シート!$H$57*Ⅳ一次附属!AI108</f>
        <v>0</v>
      </c>
      <c r="AJ51" s="71">
        <f>Ⅱ入力シート!$H$58*Ⅳ一次附属!AJ108</f>
        <v>0</v>
      </c>
      <c r="AK51" s="71">
        <f>Ⅱ入力シート!$H$59*Ⅳ一次附属!AK108</f>
        <v>0</v>
      </c>
      <c r="AL51" s="71">
        <f>Ⅱ入力シート!$H$60*Ⅳ一次附属!AL108</f>
        <v>0</v>
      </c>
      <c r="AM51" s="71">
        <f>Ⅱ入力シート!$H$61*Ⅳ一次附属!AM108</f>
        <v>0</v>
      </c>
      <c r="AN51" s="335">
        <f t="shared" si="4"/>
        <v>0</v>
      </c>
      <c r="AO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c r="IN51" s="16"/>
      <c r="IO51" s="16"/>
      <c r="IP51" s="16"/>
      <c r="IQ51" s="16"/>
      <c r="IR51" s="16"/>
      <c r="IS51" s="16"/>
      <c r="IT51" s="16"/>
      <c r="IU51" s="16"/>
      <c r="IV51" s="16"/>
    </row>
    <row r="52" spans="1:256" ht="13.5">
      <c r="A52" s="315" t="s">
        <v>178</v>
      </c>
      <c r="B52" s="316" t="s">
        <v>247</v>
      </c>
      <c r="C52" s="71">
        <f>Ⅱ入力シート!$H$25*Ⅳ一次附属!C109</f>
        <v>0</v>
      </c>
      <c r="D52" s="71">
        <f>Ⅱ入力シート!$H$26*Ⅳ一次附属!D109</f>
        <v>0</v>
      </c>
      <c r="E52" s="71">
        <f>Ⅱ入力シート!$H$27*Ⅳ一次附属!E109</f>
        <v>0</v>
      </c>
      <c r="F52" s="71">
        <f>Ⅱ入力シート!$H$28*Ⅳ一次附属!F109</f>
        <v>0</v>
      </c>
      <c r="G52" s="71">
        <f>Ⅱ入力シート!$H$29*Ⅳ一次附属!G109</f>
        <v>0</v>
      </c>
      <c r="H52" s="71">
        <f>Ⅱ入力シート!$H$30*Ⅳ一次附属!H109</f>
        <v>0</v>
      </c>
      <c r="I52" s="71">
        <f>Ⅱ入力シート!$H$31*Ⅳ一次附属!I109</f>
        <v>0</v>
      </c>
      <c r="J52" s="71">
        <f>Ⅱ入力シート!$H$32*Ⅳ一次附属!J109</f>
        <v>0</v>
      </c>
      <c r="K52" s="71">
        <f>Ⅱ入力シート!$H$33*Ⅳ一次附属!K109</f>
        <v>0</v>
      </c>
      <c r="L52" s="71">
        <f>Ⅱ入力シート!$H$34*Ⅳ一次附属!L109</f>
        <v>0</v>
      </c>
      <c r="M52" s="71">
        <f>Ⅱ入力シート!$H$35*Ⅳ一次附属!M109</f>
        <v>0</v>
      </c>
      <c r="N52" s="71">
        <f>Ⅱ入力シート!$H$36*Ⅳ一次附属!N109</f>
        <v>0</v>
      </c>
      <c r="O52" s="71">
        <f>Ⅱ入力シート!$H$37*Ⅳ一次附属!O109</f>
        <v>0</v>
      </c>
      <c r="P52" s="71">
        <f>Ⅱ入力シート!$H$38*Ⅳ一次附属!P109</f>
        <v>0</v>
      </c>
      <c r="Q52" s="71">
        <f>Ⅱ入力シート!$H$39*Ⅳ一次附属!Q109</f>
        <v>0</v>
      </c>
      <c r="R52" s="71">
        <f>Ⅱ入力シート!$H$40*Ⅳ一次附属!R109</f>
        <v>0</v>
      </c>
      <c r="S52" s="71">
        <f>Ⅱ入力シート!$H$41*Ⅳ一次附属!S109</f>
        <v>0</v>
      </c>
      <c r="T52" s="71">
        <f>Ⅱ入力シート!$H$42*Ⅳ一次附属!T109</f>
        <v>0</v>
      </c>
      <c r="U52" s="71">
        <f>Ⅱ入力シート!$H$43*Ⅳ一次附属!U109</f>
        <v>0</v>
      </c>
      <c r="V52" s="71">
        <f>Ⅱ入力シート!$H$44*Ⅳ一次附属!V109</f>
        <v>0</v>
      </c>
      <c r="W52" s="71">
        <f>Ⅱ入力シート!$H$45*Ⅳ一次附属!W109</f>
        <v>0</v>
      </c>
      <c r="X52" s="71">
        <f>Ⅱ入力シート!$H$46*Ⅳ一次附属!X109</f>
        <v>0</v>
      </c>
      <c r="Y52" s="71">
        <f>Ⅱ入力シート!$H$47*Ⅳ一次附属!Y109</f>
        <v>0</v>
      </c>
      <c r="Z52" s="71">
        <f>Ⅱ入力シート!$H$48*Ⅳ一次附属!Z109</f>
        <v>0</v>
      </c>
      <c r="AA52" s="71">
        <f>Ⅱ入力シート!$H$49*Ⅳ一次附属!AA109</f>
        <v>0</v>
      </c>
      <c r="AB52" s="71">
        <f>Ⅱ入力シート!$H$50*Ⅳ一次附属!AB109</f>
        <v>0</v>
      </c>
      <c r="AC52" s="71">
        <f>Ⅱ入力シート!$H$51*Ⅳ一次附属!AC109</f>
        <v>0</v>
      </c>
      <c r="AD52" s="71">
        <f>Ⅱ入力シート!$H$52*Ⅳ一次附属!AD109</f>
        <v>0</v>
      </c>
      <c r="AE52" s="71">
        <f>Ⅱ入力シート!$H$53*Ⅳ一次附属!AE109</f>
        <v>0</v>
      </c>
      <c r="AF52" s="71">
        <f>Ⅱ入力シート!$H$54*Ⅳ一次附属!AF109</f>
        <v>0</v>
      </c>
      <c r="AG52" s="71">
        <f>Ⅱ入力シート!$H$55*Ⅳ一次附属!AG109</f>
        <v>0</v>
      </c>
      <c r="AH52" s="71">
        <f>Ⅱ入力シート!$H$56*Ⅳ一次附属!AH109</f>
        <v>0</v>
      </c>
      <c r="AI52" s="71">
        <f>Ⅱ入力シート!$H$57*Ⅳ一次附属!AI109</f>
        <v>0</v>
      </c>
      <c r="AJ52" s="71">
        <f>Ⅱ入力シート!$H$58*Ⅳ一次附属!AJ109</f>
        <v>0</v>
      </c>
      <c r="AK52" s="71">
        <f>Ⅱ入力シート!$H$59*Ⅳ一次附属!AK109</f>
        <v>0</v>
      </c>
      <c r="AL52" s="71">
        <f>Ⅱ入力シート!$H$60*Ⅳ一次附属!AL109</f>
        <v>0</v>
      </c>
      <c r="AM52" s="71">
        <f>Ⅱ入力シート!$H$61*Ⅳ一次附属!AM109</f>
        <v>0</v>
      </c>
      <c r="AN52" s="335">
        <f t="shared" si="4"/>
        <v>0</v>
      </c>
      <c r="AO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c r="IN52" s="16"/>
      <c r="IO52" s="16"/>
      <c r="IP52" s="16"/>
      <c r="IQ52" s="16"/>
      <c r="IR52" s="16"/>
      <c r="IS52" s="16"/>
      <c r="IT52" s="16"/>
      <c r="IU52" s="16"/>
      <c r="IV52" s="16"/>
    </row>
    <row r="53" spans="1:256" ht="13.5">
      <c r="A53" s="336" t="s">
        <v>179</v>
      </c>
      <c r="B53" s="337" t="s">
        <v>46</v>
      </c>
      <c r="C53" s="338">
        <f>Ⅱ入力シート!$H$25*Ⅳ一次附属!C110</f>
        <v>0</v>
      </c>
      <c r="D53" s="338">
        <f>Ⅱ入力シート!$H$26*Ⅳ一次附属!D110</f>
        <v>0</v>
      </c>
      <c r="E53" s="338">
        <f>Ⅱ入力シート!$H$27*Ⅳ一次附属!E110</f>
        <v>0</v>
      </c>
      <c r="F53" s="338">
        <f>Ⅱ入力シート!$H$28*Ⅳ一次附属!F110</f>
        <v>0</v>
      </c>
      <c r="G53" s="338">
        <f>Ⅱ入力シート!$H$29*Ⅳ一次附属!G110</f>
        <v>0</v>
      </c>
      <c r="H53" s="338">
        <f>Ⅱ入力シート!$H$30*Ⅳ一次附属!H110</f>
        <v>0</v>
      </c>
      <c r="I53" s="338">
        <f>Ⅱ入力シート!$H$31*Ⅳ一次附属!I110</f>
        <v>0</v>
      </c>
      <c r="J53" s="338">
        <f>Ⅱ入力シート!$H$32*Ⅳ一次附属!J110</f>
        <v>0</v>
      </c>
      <c r="K53" s="338">
        <f>Ⅱ入力シート!$H$33*Ⅳ一次附属!K110</f>
        <v>0</v>
      </c>
      <c r="L53" s="338">
        <f>Ⅱ入力シート!$H$34*Ⅳ一次附属!L110</f>
        <v>0</v>
      </c>
      <c r="M53" s="338">
        <f>Ⅱ入力シート!$H$35*Ⅳ一次附属!M110</f>
        <v>0</v>
      </c>
      <c r="N53" s="338">
        <f>Ⅱ入力シート!$H$36*Ⅳ一次附属!N110</f>
        <v>0</v>
      </c>
      <c r="O53" s="338">
        <f>Ⅱ入力シート!$H$37*Ⅳ一次附属!O110</f>
        <v>0</v>
      </c>
      <c r="P53" s="338">
        <f>Ⅱ入力シート!$H$38*Ⅳ一次附属!P110</f>
        <v>0</v>
      </c>
      <c r="Q53" s="338">
        <f>Ⅱ入力シート!$H$39*Ⅳ一次附属!Q110</f>
        <v>0</v>
      </c>
      <c r="R53" s="338">
        <f>Ⅱ入力シート!$H$40*Ⅳ一次附属!R110</f>
        <v>0</v>
      </c>
      <c r="S53" s="338">
        <f>Ⅱ入力シート!$H$41*Ⅳ一次附属!S110</f>
        <v>0</v>
      </c>
      <c r="T53" s="338">
        <f>Ⅱ入力シート!$H$42*Ⅳ一次附属!T110</f>
        <v>0</v>
      </c>
      <c r="U53" s="338">
        <f>Ⅱ入力シート!$H$43*Ⅳ一次附属!U110</f>
        <v>0</v>
      </c>
      <c r="V53" s="338">
        <f>Ⅱ入力シート!$H$44*Ⅳ一次附属!V110</f>
        <v>0</v>
      </c>
      <c r="W53" s="338">
        <f>Ⅱ入力シート!$H$45*Ⅳ一次附属!W110</f>
        <v>0</v>
      </c>
      <c r="X53" s="338">
        <f>Ⅱ入力シート!$H$46*Ⅳ一次附属!X110</f>
        <v>0</v>
      </c>
      <c r="Y53" s="338">
        <f>Ⅱ入力シート!$H$47*Ⅳ一次附属!Y110</f>
        <v>0</v>
      </c>
      <c r="Z53" s="338">
        <f>Ⅱ入力シート!$H$48*Ⅳ一次附属!Z110</f>
        <v>0</v>
      </c>
      <c r="AA53" s="338">
        <f>Ⅱ入力シート!$H$49*Ⅳ一次附属!AA110</f>
        <v>0</v>
      </c>
      <c r="AB53" s="338">
        <f>Ⅱ入力シート!$H$50*Ⅳ一次附属!AB110</f>
        <v>0</v>
      </c>
      <c r="AC53" s="338">
        <f>Ⅱ入力シート!$H$51*Ⅳ一次附属!AC110</f>
        <v>0</v>
      </c>
      <c r="AD53" s="338">
        <f>Ⅱ入力シート!$H$52*Ⅳ一次附属!AD110</f>
        <v>0</v>
      </c>
      <c r="AE53" s="338">
        <f>Ⅱ入力シート!$H$53*Ⅳ一次附属!AE110</f>
        <v>0</v>
      </c>
      <c r="AF53" s="338">
        <f>Ⅱ入力シート!$H$54*Ⅳ一次附属!AF110</f>
        <v>0</v>
      </c>
      <c r="AG53" s="338">
        <f>Ⅱ入力シート!$H$55*Ⅳ一次附属!AG110</f>
        <v>0</v>
      </c>
      <c r="AH53" s="338">
        <f>Ⅱ入力シート!$H$56*Ⅳ一次附属!AH110</f>
        <v>0</v>
      </c>
      <c r="AI53" s="338">
        <f>Ⅱ入力シート!$H$57*Ⅳ一次附属!AI110</f>
        <v>0</v>
      </c>
      <c r="AJ53" s="338">
        <f>Ⅱ入力シート!$H$58*Ⅳ一次附属!AJ110</f>
        <v>0</v>
      </c>
      <c r="AK53" s="338">
        <f>Ⅱ入力シート!$H$59*Ⅳ一次附属!AK110</f>
        <v>0</v>
      </c>
      <c r="AL53" s="338">
        <f>Ⅱ入力シート!$H$60*Ⅳ一次附属!AL110</f>
        <v>0</v>
      </c>
      <c r="AM53" s="338">
        <f>Ⅱ入力シート!$H$61*Ⅳ一次附属!AM110</f>
        <v>0</v>
      </c>
      <c r="AN53" s="58">
        <f t="shared" si="4"/>
        <v>0</v>
      </c>
      <c r="AO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c r="IN53" s="16"/>
      <c r="IO53" s="16"/>
      <c r="IP53" s="16"/>
      <c r="IQ53" s="16"/>
      <c r="IR53" s="16"/>
      <c r="IS53" s="16"/>
      <c r="IT53" s="16"/>
      <c r="IU53" s="16"/>
      <c r="IV53" s="16"/>
    </row>
    <row r="54" spans="1:256" ht="13.5">
      <c r="A54" s="317" t="s">
        <v>180</v>
      </c>
      <c r="B54" s="318" t="s">
        <v>47</v>
      </c>
      <c r="C54" s="319">
        <f>SUM(C48:C53)</f>
        <v>0</v>
      </c>
      <c r="D54" s="319">
        <f t="shared" ref="D54:AK54" si="5">SUM(D48:D53)</f>
        <v>0</v>
      </c>
      <c r="E54" s="319">
        <f t="shared" si="5"/>
        <v>0</v>
      </c>
      <c r="F54" s="319">
        <f t="shared" si="5"/>
        <v>0</v>
      </c>
      <c r="G54" s="319">
        <f t="shared" si="5"/>
        <v>0</v>
      </c>
      <c r="H54" s="319">
        <f t="shared" si="5"/>
        <v>0</v>
      </c>
      <c r="I54" s="319">
        <f t="shared" si="5"/>
        <v>0</v>
      </c>
      <c r="J54" s="319">
        <f t="shared" si="5"/>
        <v>0</v>
      </c>
      <c r="K54" s="319">
        <f t="shared" si="5"/>
        <v>0</v>
      </c>
      <c r="L54" s="319">
        <f t="shared" si="5"/>
        <v>0</v>
      </c>
      <c r="M54" s="319">
        <f t="shared" si="5"/>
        <v>0</v>
      </c>
      <c r="N54" s="319">
        <f t="shared" si="5"/>
        <v>0</v>
      </c>
      <c r="O54" s="319">
        <f t="shared" si="5"/>
        <v>0</v>
      </c>
      <c r="P54" s="319">
        <f t="shared" si="5"/>
        <v>0</v>
      </c>
      <c r="Q54" s="319">
        <f t="shared" si="5"/>
        <v>0</v>
      </c>
      <c r="R54" s="319">
        <f t="shared" si="5"/>
        <v>0</v>
      </c>
      <c r="S54" s="319">
        <f t="shared" si="5"/>
        <v>0</v>
      </c>
      <c r="T54" s="319">
        <f t="shared" si="5"/>
        <v>0</v>
      </c>
      <c r="U54" s="319">
        <f t="shared" si="5"/>
        <v>0</v>
      </c>
      <c r="V54" s="319">
        <f t="shared" si="5"/>
        <v>0</v>
      </c>
      <c r="W54" s="319">
        <f t="shared" si="5"/>
        <v>0</v>
      </c>
      <c r="X54" s="319">
        <f t="shared" si="5"/>
        <v>0</v>
      </c>
      <c r="Y54" s="319">
        <f t="shared" si="5"/>
        <v>0</v>
      </c>
      <c r="Z54" s="319">
        <f t="shared" si="5"/>
        <v>0</v>
      </c>
      <c r="AA54" s="319">
        <f t="shared" si="5"/>
        <v>0</v>
      </c>
      <c r="AB54" s="319">
        <f t="shared" si="5"/>
        <v>0</v>
      </c>
      <c r="AC54" s="319">
        <f t="shared" si="5"/>
        <v>0</v>
      </c>
      <c r="AD54" s="319">
        <f t="shared" si="5"/>
        <v>0</v>
      </c>
      <c r="AE54" s="319">
        <f t="shared" si="5"/>
        <v>0</v>
      </c>
      <c r="AF54" s="319">
        <f>SUM(AF48:AF53)</f>
        <v>0</v>
      </c>
      <c r="AG54" s="319">
        <f>SUM(AG48:AG53)</f>
        <v>0</v>
      </c>
      <c r="AH54" s="319">
        <f>SUM(AH48:AH53)</f>
        <v>0</v>
      </c>
      <c r="AI54" s="319">
        <f t="shared" si="5"/>
        <v>0</v>
      </c>
      <c r="AJ54" s="319">
        <f t="shared" si="5"/>
        <v>0</v>
      </c>
      <c r="AK54" s="319">
        <f t="shared" si="5"/>
        <v>0</v>
      </c>
      <c r="AL54" s="319">
        <f>SUM(AL48:AL53)</f>
        <v>0</v>
      </c>
      <c r="AM54" s="319">
        <f>SUM(AM48:AM53)</f>
        <v>0</v>
      </c>
      <c r="AN54" s="319">
        <f>SUM(AN48:AN53)</f>
        <v>0</v>
      </c>
      <c r="AO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c r="IN54" s="16"/>
      <c r="IO54" s="16"/>
      <c r="IP54" s="16"/>
      <c r="IQ54" s="16"/>
      <c r="IR54" s="16"/>
      <c r="IS54" s="16"/>
      <c r="IT54" s="16"/>
      <c r="IU54" s="16"/>
      <c r="IV54" s="16"/>
    </row>
    <row r="56" spans="1:256" ht="13.5">
      <c r="B56" s="345" t="s">
        <v>279</v>
      </c>
    </row>
    <row r="57" spans="1:256" s="10" customFormat="1" ht="13.5">
      <c r="B57" s="353"/>
    </row>
    <row r="58" spans="1:256" s="354" customFormat="1" ht="6.75" customHeight="1">
      <c r="B58" s="355"/>
    </row>
    <row r="59" spans="1:256" ht="29.25" customHeight="1">
      <c r="B59" s="344" t="s">
        <v>96</v>
      </c>
    </row>
    <row r="60" spans="1:256" ht="14.25" customHeight="1">
      <c r="C60" s="643" t="s">
        <v>278</v>
      </c>
      <c r="D60" s="643"/>
      <c r="E60"/>
      <c r="F60"/>
    </row>
    <row r="61" spans="1:256" ht="13.5">
      <c r="A61" s="56" t="s">
        <v>48</v>
      </c>
      <c r="B61" s="55"/>
      <c r="C61" s="55" t="str">
        <f>C$4</f>
        <v>01</v>
      </c>
      <c r="D61" s="55" t="str">
        <f t="shared" ref="D61:AN61" si="6">D$4</f>
        <v>06</v>
      </c>
      <c r="E61" s="55" t="str">
        <f t="shared" si="6"/>
        <v>11</v>
      </c>
      <c r="F61" s="55" t="str">
        <f t="shared" si="6"/>
        <v>15</v>
      </c>
      <c r="G61" s="55" t="str">
        <f t="shared" si="6"/>
        <v>16</v>
      </c>
      <c r="H61" s="55" t="str">
        <f t="shared" si="6"/>
        <v>20</v>
      </c>
      <c r="I61" s="55" t="str">
        <f t="shared" si="6"/>
        <v>21</v>
      </c>
      <c r="J61" s="55" t="str">
        <f t="shared" si="6"/>
        <v>22</v>
      </c>
      <c r="K61" s="55" t="str">
        <f t="shared" si="6"/>
        <v>25</v>
      </c>
      <c r="L61" s="55" t="str">
        <f t="shared" si="6"/>
        <v>26</v>
      </c>
      <c r="M61" s="55" t="str">
        <f t="shared" si="6"/>
        <v>27</v>
      </c>
      <c r="N61" s="55" t="str">
        <f t="shared" si="6"/>
        <v>28</v>
      </c>
      <c r="O61" s="55" t="str">
        <f t="shared" si="6"/>
        <v>29</v>
      </c>
      <c r="P61" s="55" t="str">
        <f t="shared" si="6"/>
        <v>30</v>
      </c>
      <c r="Q61" s="55" t="str">
        <f t="shared" si="6"/>
        <v>31</v>
      </c>
      <c r="R61" s="55" t="str">
        <f t="shared" si="6"/>
        <v>32</v>
      </c>
      <c r="S61" s="55" t="str">
        <f t="shared" si="6"/>
        <v>33</v>
      </c>
      <c r="T61" s="55" t="str">
        <f t="shared" si="6"/>
        <v>34</v>
      </c>
      <c r="U61" s="55" t="str">
        <f t="shared" si="6"/>
        <v>35</v>
      </c>
      <c r="V61" s="55" t="str">
        <f t="shared" si="6"/>
        <v>39</v>
      </c>
      <c r="W61" s="55" t="str">
        <f t="shared" si="6"/>
        <v>41</v>
      </c>
      <c r="X61" s="55" t="str">
        <f t="shared" si="6"/>
        <v>46</v>
      </c>
      <c r="Y61" s="55" t="str">
        <f t="shared" si="6"/>
        <v>47</v>
      </c>
      <c r="Z61" s="55" t="str">
        <f t="shared" si="6"/>
        <v>48</v>
      </c>
      <c r="AA61" s="55" t="str">
        <f t="shared" si="6"/>
        <v>51</v>
      </c>
      <c r="AB61" s="55" t="str">
        <f t="shared" si="6"/>
        <v>53</v>
      </c>
      <c r="AC61" s="55" t="str">
        <f t="shared" si="6"/>
        <v>55</v>
      </c>
      <c r="AD61" s="55" t="str">
        <f t="shared" si="6"/>
        <v>57</v>
      </c>
      <c r="AE61" s="55" t="str">
        <f t="shared" si="6"/>
        <v>59</v>
      </c>
      <c r="AF61" s="55" t="str">
        <f t="shared" si="6"/>
        <v>61</v>
      </c>
      <c r="AG61" s="55" t="str">
        <f t="shared" si="6"/>
        <v>63</v>
      </c>
      <c r="AH61" s="55" t="str">
        <f t="shared" si="6"/>
        <v>64</v>
      </c>
      <c r="AI61" s="55" t="str">
        <f t="shared" si="6"/>
        <v>65</v>
      </c>
      <c r="AJ61" s="55" t="str">
        <f t="shared" si="6"/>
        <v>66</v>
      </c>
      <c r="AK61" s="55" t="str">
        <f t="shared" si="6"/>
        <v>67</v>
      </c>
      <c r="AL61" s="55" t="str">
        <f t="shared" si="6"/>
        <v>68</v>
      </c>
      <c r="AM61" s="55" t="str">
        <f t="shared" si="6"/>
        <v>69</v>
      </c>
      <c r="AN61" s="55">
        <f t="shared" si="6"/>
        <v>70</v>
      </c>
    </row>
    <row r="62" spans="1:256" ht="36">
      <c r="A62" s="641"/>
      <c r="B62" s="642"/>
      <c r="C62" s="22" t="str">
        <f>C$5</f>
        <v>農林漁業</v>
      </c>
      <c r="D62" s="22" t="str">
        <f t="shared" ref="D62:AN62" si="7">D$5</f>
        <v>鉱業</v>
      </c>
      <c r="E62" s="22" t="str">
        <f t="shared" si="7"/>
        <v>飲食料品</v>
      </c>
      <c r="F62" s="22" t="str">
        <f t="shared" si="7"/>
        <v>繊維製品</v>
      </c>
      <c r="G62" s="22" t="str">
        <f t="shared" si="7"/>
        <v>パルプ・紙・木製品</v>
      </c>
      <c r="H62" s="22" t="str">
        <f t="shared" si="7"/>
        <v>化学製品</v>
      </c>
      <c r="I62" s="22" t="str">
        <f t="shared" si="7"/>
        <v>石油・石炭製品</v>
      </c>
      <c r="J62" s="22" t="str">
        <f t="shared" si="7"/>
        <v>プラスチック・ゴム製品</v>
      </c>
      <c r="K62" s="22" t="str">
        <f t="shared" si="7"/>
        <v>窯業・土石製品</v>
      </c>
      <c r="L62" s="22" t="str">
        <f t="shared" si="7"/>
        <v>鉄鋼</v>
      </c>
      <c r="M62" s="22" t="str">
        <f t="shared" si="7"/>
        <v>非鉄金属</v>
      </c>
      <c r="N62" s="22" t="str">
        <f t="shared" si="7"/>
        <v>金属製品</v>
      </c>
      <c r="O62" s="22" t="str">
        <f t="shared" si="7"/>
        <v>はん用機械</v>
      </c>
      <c r="P62" s="22" t="str">
        <f t="shared" si="7"/>
        <v>生産用機械</v>
      </c>
      <c r="Q62" s="22" t="str">
        <f t="shared" si="7"/>
        <v>業務用機械</v>
      </c>
      <c r="R62" s="22" t="str">
        <f t="shared" si="7"/>
        <v>電子部品</v>
      </c>
      <c r="S62" s="22" t="str">
        <f t="shared" si="7"/>
        <v>電気機械</v>
      </c>
      <c r="T62" s="22" t="str">
        <f t="shared" si="7"/>
        <v>情報通信機器</v>
      </c>
      <c r="U62" s="22" t="str">
        <f t="shared" si="7"/>
        <v>輸送機械</v>
      </c>
      <c r="V62" s="22" t="str">
        <f t="shared" si="7"/>
        <v>その他の製造工業製品</v>
      </c>
      <c r="W62" s="22" t="str">
        <f t="shared" si="7"/>
        <v>建設</v>
      </c>
      <c r="X62" s="22" t="str">
        <f t="shared" si="7"/>
        <v>電力・ガス・熱供給</v>
      </c>
      <c r="Y62" s="22" t="str">
        <f t="shared" si="7"/>
        <v>水道</v>
      </c>
      <c r="Z62" s="22" t="str">
        <f t="shared" si="7"/>
        <v>廃棄物処理</v>
      </c>
      <c r="AA62" s="22" t="str">
        <f t="shared" si="7"/>
        <v>商業</v>
      </c>
      <c r="AB62" s="22" t="str">
        <f t="shared" si="7"/>
        <v>金融・保険</v>
      </c>
      <c r="AC62" s="22" t="str">
        <f t="shared" si="7"/>
        <v>不動産</v>
      </c>
      <c r="AD62" s="22" t="str">
        <f t="shared" si="7"/>
        <v>運輸・郵便</v>
      </c>
      <c r="AE62" s="22" t="str">
        <f t="shared" si="7"/>
        <v>情報通信</v>
      </c>
      <c r="AF62" s="22" t="str">
        <f t="shared" si="7"/>
        <v>公務</v>
      </c>
      <c r="AG62" s="22" t="str">
        <f t="shared" si="7"/>
        <v>教育・研究</v>
      </c>
      <c r="AH62" s="22" t="str">
        <f t="shared" si="7"/>
        <v>医療・福祉</v>
      </c>
      <c r="AI62" s="22" t="str">
        <f t="shared" si="7"/>
        <v>他に分類されない会員制団体</v>
      </c>
      <c r="AJ62" s="22" t="str">
        <f t="shared" si="7"/>
        <v>対事業所サービス</v>
      </c>
      <c r="AK62" s="22" t="str">
        <f t="shared" si="7"/>
        <v>対個人サービス</v>
      </c>
      <c r="AL62" s="22" t="str">
        <f t="shared" si="7"/>
        <v>事務用品</v>
      </c>
      <c r="AM62" s="22" t="str">
        <f t="shared" si="7"/>
        <v>分類不明</v>
      </c>
      <c r="AN62" s="22" t="str">
        <f t="shared" si="7"/>
        <v>計</v>
      </c>
    </row>
    <row r="63" spans="1:256">
      <c r="A63" s="325" t="s">
        <v>0</v>
      </c>
      <c r="B63" s="326" t="s">
        <v>241</v>
      </c>
      <c r="C63" s="339">
        <f>Ⅶ投入係数表!C7</f>
        <v>8.6757990669291296E-2</v>
      </c>
      <c r="D63" s="339">
        <f>Ⅶ投入係数表!D7</f>
        <v>4.4003270909804295E-6</v>
      </c>
      <c r="E63" s="339">
        <f>Ⅶ投入係数表!E7</f>
        <v>0.11066636448690809</v>
      </c>
      <c r="F63" s="339">
        <f>Ⅶ投入係数表!F7</f>
        <v>5.3564442163999615E-3</v>
      </c>
      <c r="G63" s="339">
        <f>Ⅶ投入係数表!G7</f>
        <v>2.9332909622473625E-2</v>
      </c>
      <c r="H63" s="339">
        <f>Ⅶ投入係数表!H7</f>
        <v>2.6774434039458128E-3</v>
      </c>
      <c r="I63" s="339">
        <f>Ⅶ投入係数表!I7</f>
        <v>0</v>
      </c>
      <c r="J63" s="339">
        <f>Ⅶ投入係数表!J7</f>
        <v>8.5083125161512633E-4</v>
      </c>
      <c r="K63" s="339">
        <f>Ⅶ投入係数表!K7</f>
        <v>1.8705385569221488E-4</v>
      </c>
      <c r="L63" s="339">
        <f>Ⅶ投入係数表!L7</f>
        <v>1.0925550179491181E-6</v>
      </c>
      <c r="M63" s="339">
        <f>Ⅶ投入係数表!M7</f>
        <v>3.0489337873974359E-5</v>
      </c>
      <c r="N63" s="339">
        <f>Ⅶ投入係数表!N7</f>
        <v>0</v>
      </c>
      <c r="O63" s="339">
        <f>Ⅶ投入係数表!O7</f>
        <v>0</v>
      </c>
      <c r="P63" s="339">
        <f>Ⅶ投入係数表!P7</f>
        <v>0</v>
      </c>
      <c r="Q63" s="339">
        <f>Ⅶ投入係数表!Q7</f>
        <v>0</v>
      </c>
      <c r="R63" s="339">
        <f>Ⅶ投入係数表!R7</f>
        <v>0</v>
      </c>
      <c r="S63" s="339">
        <f>Ⅶ投入係数表!S7</f>
        <v>0</v>
      </c>
      <c r="T63" s="339">
        <f>Ⅶ投入係数表!T7</f>
        <v>0</v>
      </c>
      <c r="U63" s="339">
        <f>Ⅶ投入係数表!U7</f>
        <v>0</v>
      </c>
      <c r="V63" s="339">
        <f>Ⅶ投入係数表!V7</f>
        <v>5.7572912269252062E-2</v>
      </c>
      <c r="W63" s="339">
        <f>Ⅶ投入係数表!W7</f>
        <v>1.320104720154137E-3</v>
      </c>
      <c r="X63" s="339">
        <f>Ⅶ投入係数表!X7</f>
        <v>0</v>
      </c>
      <c r="Y63" s="339">
        <f>Ⅶ投入係数表!Y7</f>
        <v>0</v>
      </c>
      <c r="Z63" s="339">
        <f>Ⅶ投入係数表!Z7</f>
        <v>0</v>
      </c>
      <c r="AA63" s="339">
        <f>Ⅶ投入係数表!AA7</f>
        <v>1.4310450005199915E-4</v>
      </c>
      <c r="AB63" s="339">
        <f>Ⅶ投入係数表!AB7</f>
        <v>0</v>
      </c>
      <c r="AC63" s="339">
        <f>Ⅶ投入係数表!AC7</f>
        <v>2.5162817620998873E-6</v>
      </c>
      <c r="AD63" s="339">
        <f>Ⅶ投入係数表!AD7</f>
        <v>0</v>
      </c>
      <c r="AE63" s="339">
        <f>Ⅶ投入係数表!AE7</f>
        <v>0</v>
      </c>
      <c r="AF63" s="339">
        <f>Ⅶ投入係数表!AF7</f>
        <v>2.5929043530801277E-5</v>
      </c>
      <c r="AG63" s="339">
        <f>Ⅶ投入係数表!AG7</f>
        <v>2.0077642192340432E-3</v>
      </c>
      <c r="AH63" s="339">
        <f>Ⅶ投入係数表!AH7</f>
        <v>3.108367121812903E-3</v>
      </c>
      <c r="AI63" s="339">
        <f>Ⅶ投入係数表!AI7</f>
        <v>1.7773946988761799E-3</v>
      </c>
      <c r="AJ63" s="339">
        <f>Ⅶ投入係数表!AJ7</f>
        <v>1.0848733360124781E-5</v>
      </c>
      <c r="AK63" s="339">
        <f>Ⅶ投入係数表!AK7</f>
        <v>2.1445062135950623E-2</v>
      </c>
      <c r="AL63" s="339">
        <f>Ⅶ投入係数表!AL7</f>
        <v>0</v>
      </c>
      <c r="AM63" s="339">
        <f>Ⅶ投入係数表!AM7</f>
        <v>0</v>
      </c>
      <c r="AN63" s="339">
        <f>Ⅶ投入係数表!AN7</f>
        <v>9.5863524321381302E-3</v>
      </c>
    </row>
    <row r="64" spans="1:256">
      <c r="A64" s="327" t="s">
        <v>1</v>
      </c>
      <c r="B64" s="328" t="s">
        <v>20</v>
      </c>
      <c r="C64" s="340">
        <f>Ⅶ投入係数表!C8</f>
        <v>2.2863370527853884E-5</v>
      </c>
      <c r="D64" s="340">
        <f>Ⅶ投入係数表!D8</f>
        <v>0</v>
      </c>
      <c r="E64" s="340">
        <f>Ⅶ投入係数表!E8</f>
        <v>3.2942907674893144E-4</v>
      </c>
      <c r="F64" s="340">
        <f>Ⅶ投入係数表!F8</f>
        <v>1.9629285187441873E-4</v>
      </c>
      <c r="G64" s="340">
        <f>Ⅶ投入係数表!G8</f>
        <v>6.2323630354645988E-4</v>
      </c>
      <c r="H64" s="340">
        <f>Ⅶ投入係数表!H8</f>
        <v>5.4583871261023736E-3</v>
      </c>
      <c r="I64" s="340">
        <f>Ⅶ投入係数表!I8</f>
        <v>6.1156361281968274E-2</v>
      </c>
      <c r="J64" s="340">
        <f>Ⅶ投入係数表!J8</f>
        <v>6.0022396416573357E-5</v>
      </c>
      <c r="K64" s="340">
        <f>Ⅶ投入係数表!K8</f>
        <v>5.4535105063842626E-2</v>
      </c>
      <c r="L64" s="340">
        <f>Ⅶ投入係数表!L8</f>
        <v>2.6517871078507877E-4</v>
      </c>
      <c r="M64" s="340">
        <f>Ⅶ投入係数表!M8</f>
        <v>3.7904829383128016E-2</v>
      </c>
      <c r="N64" s="340">
        <f>Ⅶ投入係数表!N8</f>
        <v>2.4615659407254309E-4</v>
      </c>
      <c r="O64" s="340">
        <f>Ⅶ投入係数表!O8</f>
        <v>3.2396225807490415E-5</v>
      </c>
      <c r="P64" s="340">
        <f>Ⅶ投入係数表!P8</f>
        <v>8.4895930203067137E-6</v>
      </c>
      <c r="Q64" s="340">
        <f>Ⅶ投入係数表!Q8</f>
        <v>1.4854503797514024E-4</v>
      </c>
      <c r="R64" s="340">
        <f>Ⅶ投入係数表!R8</f>
        <v>1.7365438640446504E-4</v>
      </c>
      <c r="S64" s="340">
        <f>Ⅶ投入係数表!S8</f>
        <v>1.7352347517804161E-5</v>
      </c>
      <c r="T64" s="340">
        <f>Ⅶ投入係数表!T8</f>
        <v>1.1796797461232593E-4</v>
      </c>
      <c r="U64" s="340">
        <f>Ⅶ投入係数表!U8</f>
        <v>1.6129445951415657E-4</v>
      </c>
      <c r="V64" s="340">
        <f>Ⅶ投入係数表!V8</f>
        <v>1.3951503232669006E-3</v>
      </c>
      <c r="W64" s="340">
        <f>Ⅶ投入係数表!W8</f>
        <v>8.1029121682857086E-3</v>
      </c>
      <c r="X64" s="340">
        <f>Ⅶ投入係数表!X8</f>
        <v>5.7292815745442871E-2</v>
      </c>
      <c r="Y64" s="340">
        <f>Ⅶ投入係数表!Y8</f>
        <v>0</v>
      </c>
      <c r="Z64" s="340">
        <f>Ⅶ投入係数表!Z8</f>
        <v>2.0806334182466352E-6</v>
      </c>
      <c r="AA64" s="340">
        <f>Ⅶ投入係数表!AA8</f>
        <v>2.9288548837592502E-6</v>
      </c>
      <c r="AB64" s="340">
        <f>Ⅶ投入係数表!AB8</f>
        <v>1.2057395588918989E-6</v>
      </c>
      <c r="AC64" s="340">
        <f>Ⅶ投入係数表!AC8</f>
        <v>5.3144785134433663E-7</v>
      </c>
      <c r="AD64" s="340">
        <f>Ⅶ投入係数表!AD8</f>
        <v>6.551630515598831E-6</v>
      </c>
      <c r="AE64" s="340">
        <f>Ⅶ投入係数表!AE8</f>
        <v>1.3660270884472615E-7</v>
      </c>
      <c r="AF64" s="340">
        <f>Ⅶ投入係数表!AF8</f>
        <v>6.6986342804401094E-6</v>
      </c>
      <c r="AG64" s="340">
        <f>Ⅶ投入係数表!AG8</f>
        <v>3.9404381921452096E-5</v>
      </c>
      <c r="AH64" s="340">
        <f>Ⅶ投入係数表!AH8</f>
        <v>8.4975007336419828E-6</v>
      </c>
      <c r="AI64" s="340">
        <f>Ⅶ投入係数表!AI8</f>
        <v>8.2895390800170475E-5</v>
      </c>
      <c r="AJ64" s="340">
        <f>Ⅶ投入係数表!AJ8</f>
        <v>8.4307499274032664E-6</v>
      </c>
      <c r="AK64" s="340">
        <f>Ⅶ投入係数表!AK8</f>
        <v>2.3147985799720883E-5</v>
      </c>
      <c r="AL64" s="340">
        <f>Ⅶ投入係数表!AL8</f>
        <v>0</v>
      </c>
      <c r="AM64" s="340">
        <f>Ⅶ投入係数表!AM8</f>
        <v>2.2175425543495298E-4</v>
      </c>
      <c r="AN64" s="340">
        <f>Ⅶ投入係数表!AN8</f>
        <v>2.1099828879344563E-3</v>
      </c>
    </row>
    <row r="65" spans="1:40">
      <c r="A65" s="327" t="s">
        <v>2</v>
      </c>
      <c r="B65" s="328" t="s">
        <v>128</v>
      </c>
      <c r="C65" s="340">
        <f>Ⅶ投入係数表!C9</f>
        <v>4.9679509501016912E-2</v>
      </c>
      <c r="D65" s="340">
        <f>Ⅶ投入係数表!D9</f>
        <v>0</v>
      </c>
      <c r="E65" s="340">
        <f>Ⅶ投入係数表!E9</f>
        <v>0.2039136834736256</v>
      </c>
      <c r="F65" s="340">
        <f>Ⅶ投入係数表!F9</f>
        <v>7.9335214700317486E-3</v>
      </c>
      <c r="G65" s="340">
        <f>Ⅶ投入係数表!G9</f>
        <v>4.7505402313461297E-4</v>
      </c>
      <c r="H65" s="340">
        <f>Ⅶ投入係数表!H9</f>
        <v>1.0436130557323394E-2</v>
      </c>
      <c r="I65" s="340">
        <f>Ⅶ投入係数表!I9</f>
        <v>0</v>
      </c>
      <c r="J65" s="340">
        <f>Ⅶ投入係数表!J9</f>
        <v>1.8459815660263592E-5</v>
      </c>
      <c r="K65" s="340">
        <f>Ⅶ投入係数表!K9</f>
        <v>9.738932269848184E-5</v>
      </c>
      <c r="L65" s="340">
        <f>Ⅶ投入係数表!L9</f>
        <v>1.0769470891212738E-5</v>
      </c>
      <c r="M65" s="340">
        <f>Ⅶ投入係数表!M9</f>
        <v>0</v>
      </c>
      <c r="N65" s="340">
        <f>Ⅶ投入係数表!N9</f>
        <v>0</v>
      </c>
      <c r="O65" s="340">
        <f>Ⅶ投入係数表!O9</f>
        <v>0</v>
      </c>
      <c r="P65" s="340">
        <f>Ⅶ投入係数表!P9</f>
        <v>0</v>
      </c>
      <c r="Q65" s="340">
        <f>Ⅶ投入係数表!Q9</f>
        <v>0</v>
      </c>
      <c r="R65" s="340">
        <f>Ⅶ投入係数表!R9</f>
        <v>0</v>
      </c>
      <c r="S65" s="340">
        <f>Ⅶ投入係数表!S9</f>
        <v>0</v>
      </c>
      <c r="T65" s="340">
        <f>Ⅶ投入係数表!T9</f>
        <v>0</v>
      </c>
      <c r="U65" s="340">
        <f>Ⅶ投入係数表!U9</f>
        <v>0</v>
      </c>
      <c r="V65" s="340">
        <f>Ⅶ投入係数表!V9</f>
        <v>5.3523581494702502E-3</v>
      </c>
      <c r="W65" s="340">
        <f>Ⅶ投入係数表!W9</f>
        <v>7.234039014066179E-5</v>
      </c>
      <c r="X65" s="340">
        <f>Ⅶ投入係数表!X9</f>
        <v>0</v>
      </c>
      <c r="Y65" s="340">
        <f>Ⅶ投入係数表!Y9</f>
        <v>0</v>
      </c>
      <c r="Z65" s="340">
        <f>Ⅶ投入係数表!Z9</f>
        <v>0</v>
      </c>
      <c r="AA65" s="340">
        <f>Ⅶ投入係数表!AA9</f>
        <v>1.3532419122623239E-4</v>
      </c>
      <c r="AB65" s="340">
        <f>Ⅶ投入係数表!AB9</f>
        <v>0</v>
      </c>
      <c r="AC65" s="340">
        <f>Ⅶ投入係数表!AC9</f>
        <v>0</v>
      </c>
      <c r="AD65" s="340">
        <f>Ⅶ投入係数表!AD9</f>
        <v>0</v>
      </c>
      <c r="AE65" s="340">
        <f>Ⅶ投入係数表!AE9</f>
        <v>7.1553799871047038E-8</v>
      </c>
      <c r="AF65" s="340">
        <f>Ⅶ投入係数表!AF9</f>
        <v>2.4773144652297149E-4</v>
      </c>
      <c r="AG65" s="340">
        <f>Ⅶ投入係数表!AG9</f>
        <v>5.194392022102051E-3</v>
      </c>
      <c r="AH65" s="340">
        <f>Ⅶ投入係数表!AH9</f>
        <v>9.2213310763071613E-3</v>
      </c>
      <c r="AI65" s="340">
        <f>Ⅶ投入係数表!AI9</f>
        <v>1.2036099947171793E-3</v>
      </c>
      <c r="AJ65" s="340">
        <f>Ⅶ投入係数表!AJ9</f>
        <v>7.5937556622304348E-6</v>
      </c>
      <c r="AK65" s="340">
        <f>Ⅶ投入係数表!AK9</f>
        <v>0.12213547847346169</v>
      </c>
      <c r="AL65" s="340">
        <f>Ⅶ投入係数表!AL9</f>
        <v>0</v>
      </c>
      <c r="AM65" s="340">
        <f>Ⅶ投入係数表!AM9</f>
        <v>3.0698688034771536E-3</v>
      </c>
      <c r="AN65" s="340">
        <f>Ⅶ投入係数表!AN9</f>
        <v>1.9411384188046509E-2</v>
      </c>
    </row>
    <row r="66" spans="1:40">
      <c r="A66" s="327" t="s">
        <v>3</v>
      </c>
      <c r="B66" s="328" t="s">
        <v>21</v>
      </c>
      <c r="C66" s="340">
        <f>Ⅶ投入係数表!C10</f>
        <v>6.3475925169382465E-3</v>
      </c>
      <c r="D66" s="340">
        <f>Ⅶ投入係数表!D10</f>
        <v>2.4135794094027655E-3</v>
      </c>
      <c r="E66" s="340">
        <f>Ⅶ投入係数表!E10</f>
        <v>9.8506073518620104E-4</v>
      </c>
      <c r="F66" s="340">
        <f>Ⅶ投入係数表!F10</f>
        <v>0.28252733861398838</v>
      </c>
      <c r="G66" s="340">
        <f>Ⅶ投入係数表!G10</f>
        <v>5.3662132960467781E-3</v>
      </c>
      <c r="H66" s="340">
        <f>Ⅶ投入係数表!H10</f>
        <v>9.8603509409946359E-4</v>
      </c>
      <c r="I66" s="340">
        <f>Ⅶ投入係数表!I10</f>
        <v>2.2887665911298154E-4</v>
      </c>
      <c r="J66" s="340">
        <f>Ⅶ投入係数表!J10</f>
        <v>3.0647170298906028E-3</v>
      </c>
      <c r="K66" s="340">
        <f>Ⅶ投入係数表!K10</f>
        <v>2.4804618117229135E-3</v>
      </c>
      <c r="L66" s="340">
        <f>Ⅶ投入係数表!L10</f>
        <v>9.9906352427032931E-4</v>
      </c>
      <c r="M66" s="340">
        <f>Ⅶ投入係数表!M10</f>
        <v>1.6898269832925743E-3</v>
      </c>
      <c r="N66" s="340">
        <f>Ⅶ投入係数表!N10</f>
        <v>1.2585575585920055E-3</v>
      </c>
      <c r="O66" s="340">
        <f>Ⅶ投入係数表!O10</f>
        <v>1.1734346654644209E-3</v>
      </c>
      <c r="P66" s="340">
        <f>Ⅶ投入係数表!P10</f>
        <v>2.1713660111932092E-3</v>
      </c>
      <c r="Q66" s="340">
        <f>Ⅶ投入係数表!Q10</f>
        <v>1.2156194187368081E-3</v>
      </c>
      <c r="R66" s="340">
        <f>Ⅶ投入係数表!R10</f>
        <v>3.3130853825609971E-3</v>
      </c>
      <c r="S66" s="340">
        <f>Ⅶ投入係数表!S10</f>
        <v>9.1043045039243585E-4</v>
      </c>
      <c r="T66" s="340">
        <f>Ⅶ投入係数表!T10</f>
        <v>2.0009292799028993E-3</v>
      </c>
      <c r="U66" s="340">
        <f>Ⅶ投入係数表!U10</f>
        <v>1.3127327406954944E-3</v>
      </c>
      <c r="V66" s="340">
        <f>Ⅶ投入係数表!V10</f>
        <v>4.2994537371522897E-3</v>
      </c>
      <c r="W66" s="340">
        <f>Ⅶ投入係数表!W10</f>
        <v>2.5901270272470299E-3</v>
      </c>
      <c r="X66" s="340">
        <f>Ⅶ投入係数表!X10</f>
        <v>3.9185004734192385E-4</v>
      </c>
      <c r="Y66" s="340">
        <f>Ⅶ投入係数表!Y10</f>
        <v>1.110329289868366E-3</v>
      </c>
      <c r="Z66" s="340">
        <f>Ⅶ投入係数表!Z10</f>
        <v>1.8864001691432579E-3</v>
      </c>
      <c r="AA66" s="340">
        <f>Ⅶ投入係数表!AA10</f>
        <v>4.1328246747120694E-3</v>
      </c>
      <c r="AB66" s="340">
        <f>Ⅶ投入係数表!AB10</f>
        <v>1.4895229327403536E-3</v>
      </c>
      <c r="AC66" s="340">
        <f>Ⅶ投入係数表!AC10</f>
        <v>1.5671044706128518E-5</v>
      </c>
      <c r="AD66" s="340">
        <f>Ⅶ投入係数表!AD10</f>
        <v>1.1758450863444409E-3</v>
      </c>
      <c r="AE66" s="340">
        <f>Ⅶ投入係数表!AE10</f>
        <v>6.4070573382714986E-4</v>
      </c>
      <c r="AF66" s="340">
        <f>Ⅶ投入係数表!AF10</f>
        <v>3.5509521119749567E-3</v>
      </c>
      <c r="AG66" s="340">
        <f>Ⅶ投入係数表!AG10</f>
        <v>5.0256954662258554E-4</v>
      </c>
      <c r="AH66" s="340">
        <f>Ⅶ投入係数表!AH10</f>
        <v>2.9173398423892973E-3</v>
      </c>
      <c r="AI66" s="340">
        <f>Ⅶ投入係数表!AI10</f>
        <v>2.9908652144498175E-2</v>
      </c>
      <c r="AJ66" s="340">
        <f>Ⅶ投入係数表!AJ10</f>
        <v>1.9000234816237264E-3</v>
      </c>
      <c r="AK66" s="340">
        <f>Ⅶ投入係数表!AK10</f>
        <v>4.9343023863511939E-3</v>
      </c>
      <c r="AL66" s="340">
        <f>Ⅶ投入係数表!AL10</f>
        <v>1.9503176146671446E-2</v>
      </c>
      <c r="AM66" s="340">
        <f>Ⅶ投入係数表!AM10</f>
        <v>5.1123912243732506E-4</v>
      </c>
      <c r="AN66" s="340">
        <f>Ⅶ投入係数表!AN10</f>
        <v>3.7726656428689158E-3</v>
      </c>
    </row>
    <row r="67" spans="1:40">
      <c r="A67" s="327" t="s">
        <v>4</v>
      </c>
      <c r="B67" s="328" t="s">
        <v>67</v>
      </c>
      <c r="C67" s="340">
        <f>Ⅶ投入係数表!C11</f>
        <v>3.4393012198368121E-2</v>
      </c>
      <c r="D67" s="340">
        <f>Ⅶ投入係数表!D11</f>
        <v>1.3360493129989327E-3</v>
      </c>
      <c r="E67" s="340">
        <f>Ⅶ投入係数表!E11</f>
        <v>2.5352522102806557E-2</v>
      </c>
      <c r="F67" s="340">
        <f>Ⅶ投入係数表!F11</f>
        <v>4.060609947727928E-3</v>
      </c>
      <c r="G67" s="340">
        <f>Ⅶ投入係数表!G11</f>
        <v>0.25792106266683612</v>
      </c>
      <c r="H67" s="340">
        <f>Ⅶ投入係数表!H11</f>
        <v>1.9066060550959184E-2</v>
      </c>
      <c r="I67" s="340">
        <f>Ⅶ投入係数表!I11</f>
        <v>1.3629006150857881E-4</v>
      </c>
      <c r="J67" s="340">
        <f>Ⅶ投入係数表!J11</f>
        <v>7.018528727711258E-3</v>
      </c>
      <c r="K67" s="340">
        <f>Ⅶ投入係数表!K11</f>
        <v>3.438942323804417E-2</v>
      </c>
      <c r="L67" s="340">
        <f>Ⅶ投入係数表!L11</f>
        <v>1.2923365069455281E-3</v>
      </c>
      <c r="M67" s="340">
        <f>Ⅶ投入係数表!M11</f>
        <v>4.3050305121934505E-3</v>
      </c>
      <c r="N67" s="340">
        <f>Ⅶ投入係数表!N11</f>
        <v>3.5996095992651281E-3</v>
      </c>
      <c r="O67" s="340">
        <f>Ⅶ投入係数表!O11</f>
        <v>1.8023486726993635E-3</v>
      </c>
      <c r="P67" s="340">
        <f>Ⅶ投入係数表!P11</f>
        <v>7.0514853828855474E-4</v>
      </c>
      <c r="Q67" s="340">
        <f>Ⅶ投入係数表!Q11</f>
        <v>8.2453139939744902E-3</v>
      </c>
      <c r="R67" s="340">
        <f>Ⅶ投入係数表!R11</f>
        <v>5.5031104903753379E-3</v>
      </c>
      <c r="S67" s="340">
        <f>Ⅶ投入係数表!S11</f>
        <v>2.8543642261898575E-3</v>
      </c>
      <c r="T67" s="340">
        <f>Ⅶ投入係数表!T11</f>
        <v>5.6363481196305644E-3</v>
      </c>
      <c r="U67" s="340">
        <f>Ⅶ投入係数表!U11</f>
        <v>1.5344803677641665E-3</v>
      </c>
      <c r="V67" s="340">
        <f>Ⅶ投入係数表!V11</f>
        <v>5.0159742479480476E-2</v>
      </c>
      <c r="W67" s="340">
        <f>Ⅶ投入係数表!W11</f>
        <v>4.5442629422297834E-2</v>
      </c>
      <c r="X67" s="340">
        <f>Ⅶ投入係数表!X11</f>
        <v>2.3504924746474811E-3</v>
      </c>
      <c r="Y67" s="340">
        <f>Ⅶ投入係数表!Y11</f>
        <v>3.5366229580287229E-3</v>
      </c>
      <c r="Z67" s="340">
        <f>Ⅶ投入係数表!Z11</f>
        <v>3.401958029034321E-3</v>
      </c>
      <c r="AA67" s="340">
        <f>Ⅶ投入係数表!AA11</f>
        <v>7.507039586886608E-3</v>
      </c>
      <c r="AB67" s="340">
        <f>Ⅶ投入係数表!AB11</f>
        <v>4.2357801126424906E-3</v>
      </c>
      <c r="AC67" s="340">
        <f>Ⅶ投入係数表!AC11</f>
        <v>3.2372412504702022E-4</v>
      </c>
      <c r="AD67" s="340">
        <f>Ⅶ投入係数表!AD11</f>
        <v>4.8533364706427242E-3</v>
      </c>
      <c r="AE67" s="340">
        <f>Ⅶ投入係数表!AE11</f>
        <v>4.8821417847651292E-3</v>
      </c>
      <c r="AF67" s="340">
        <f>Ⅶ投入係数表!AF11</f>
        <v>1.254876296395848E-3</v>
      </c>
      <c r="AG67" s="340">
        <f>Ⅶ投入係数表!AG11</f>
        <v>6.1701485916199911E-3</v>
      </c>
      <c r="AH67" s="340">
        <f>Ⅶ投入係数表!AH11</f>
        <v>5.8640435666241063E-3</v>
      </c>
      <c r="AI67" s="340">
        <f>Ⅶ投入係数表!AI11</f>
        <v>1.8104508749263712E-2</v>
      </c>
      <c r="AJ67" s="340">
        <f>Ⅶ投入係数表!AJ11</f>
        <v>4.6131833149642889E-3</v>
      </c>
      <c r="AK67" s="340">
        <f>Ⅶ投入係数表!AK11</f>
        <v>5.5805796711569985E-3</v>
      </c>
      <c r="AL67" s="340">
        <f>Ⅶ投入係数表!AL11</f>
        <v>0.43193580754105415</v>
      </c>
      <c r="AM67" s="340">
        <f>Ⅶ投入係数表!AM11</f>
        <v>1.2193203347424615E-3</v>
      </c>
      <c r="AN67" s="340">
        <f>Ⅶ投入係数表!AN11</f>
        <v>1.2339908211905552E-2</v>
      </c>
    </row>
    <row r="68" spans="1:40">
      <c r="A68" s="327" t="s">
        <v>5</v>
      </c>
      <c r="B68" s="328" t="s">
        <v>22</v>
      </c>
      <c r="C68" s="340">
        <f>Ⅶ投入係数表!C12</f>
        <v>6.5944126981466317E-2</v>
      </c>
      <c r="D68" s="340">
        <f>Ⅶ投入係数表!D12</f>
        <v>9.1778905565313672E-3</v>
      </c>
      <c r="E68" s="340">
        <f>Ⅶ投入係数表!E12</f>
        <v>1.3930130857265587E-2</v>
      </c>
      <c r="F68" s="340">
        <f>Ⅶ投入係数表!F12</f>
        <v>0.12698547285379858</v>
      </c>
      <c r="G68" s="340">
        <f>Ⅶ投入係数表!G12</f>
        <v>2.5543599847464092E-2</v>
      </c>
      <c r="H68" s="340">
        <f>Ⅶ投入係数表!H12</f>
        <v>0.22963647604327667</v>
      </c>
      <c r="I68" s="340">
        <f>Ⅶ投入係数表!I12</f>
        <v>3.7544836516672064E-2</v>
      </c>
      <c r="J68" s="340">
        <f>Ⅶ投入係数表!J12</f>
        <v>0.1928183564475838</v>
      </c>
      <c r="K68" s="340">
        <f>Ⅶ投入係数表!K12</f>
        <v>5.6055933509836106E-2</v>
      </c>
      <c r="L68" s="340">
        <f>Ⅶ投入係数表!L12</f>
        <v>4.8545341033244893E-3</v>
      </c>
      <c r="M68" s="340">
        <f>Ⅶ投入係数表!M12</f>
        <v>1.3200900509679335E-2</v>
      </c>
      <c r="N68" s="340">
        <f>Ⅶ投入係数表!N12</f>
        <v>7.9791148365037437E-3</v>
      </c>
      <c r="O68" s="340">
        <f>Ⅶ投入係数表!O12</f>
        <v>3.8800437960905551E-3</v>
      </c>
      <c r="P68" s="340">
        <f>Ⅶ投入係数表!P12</f>
        <v>4.7914427742928156E-3</v>
      </c>
      <c r="Q68" s="340">
        <f>Ⅶ投入係数表!Q12</f>
        <v>1.8798343886994646E-2</v>
      </c>
      <c r="R68" s="340">
        <f>Ⅶ投入係数表!R12</f>
        <v>1.1050727380311421E-2</v>
      </c>
      <c r="S68" s="340">
        <f>Ⅶ投入係数表!S12</f>
        <v>6.8999020208629766E-3</v>
      </c>
      <c r="T68" s="340">
        <f>Ⅶ投入係数表!T12</f>
        <v>8.5971729661729474E-3</v>
      </c>
      <c r="U68" s="340">
        <f>Ⅶ投入係数表!U12</f>
        <v>1.4358034994405477E-2</v>
      </c>
      <c r="V68" s="340">
        <f>Ⅶ投入係数表!V12</f>
        <v>2.3504034203008287E-2</v>
      </c>
      <c r="W68" s="340">
        <f>Ⅶ投入係数表!W12</f>
        <v>4.9247103689573383E-3</v>
      </c>
      <c r="X68" s="340">
        <f>Ⅶ投入係数表!X12</f>
        <v>3.0459433193184566E-4</v>
      </c>
      <c r="Y68" s="340">
        <f>Ⅶ投入係数表!Y12</f>
        <v>1.0258174549374876E-2</v>
      </c>
      <c r="Z68" s="340">
        <f>Ⅶ投入係数表!Z12</f>
        <v>1.3969586952959785E-2</v>
      </c>
      <c r="AA68" s="340">
        <f>Ⅶ投入係数表!AA12</f>
        <v>9.2055190729258713E-6</v>
      </c>
      <c r="AB68" s="340">
        <f>Ⅶ投入係数表!AB12</f>
        <v>2.3220072777246819E-5</v>
      </c>
      <c r="AC68" s="340">
        <f>Ⅶ投入係数表!AC12</f>
        <v>3.5858443733179698E-5</v>
      </c>
      <c r="AD68" s="340">
        <f>Ⅶ投入係数表!AD12</f>
        <v>4.611397776939148E-4</v>
      </c>
      <c r="AE68" s="340">
        <f>Ⅶ投入係数表!AE12</f>
        <v>3.1098582402136514E-4</v>
      </c>
      <c r="AF68" s="340">
        <f>Ⅶ投入係数表!AF12</f>
        <v>8.3495811872936923E-4</v>
      </c>
      <c r="AG68" s="340">
        <f>Ⅶ投入係数表!AG12</f>
        <v>8.0053475229543338E-3</v>
      </c>
      <c r="AH68" s="340">
        <f>Ⅶ投入係数表!AH12</f>
        <v>0.12841330763844208</v>
      </c>
      <c r="AI68" s="340">
        <f>Ⅶ投入係数表!AI12</f>
        <v>2.519932468665287E-3</v>
      </c>
      <c r="AJ68" s="340">
        <f>Ⅶ投入係数表!AJ12</f>
        <v>3.8362058308826327E-3</v>
      </c>
      <c r="AK68" s="340">
        <f>Ⅶ投入係数表!AK12</f>
        <v>5.640930785514948E-3</v>
      </c>
      <c r="AL68" s="340">
        <f>Ⅶ投入係数表!AL12</f>
        <v>9.337795405196499E-3</v>
      </c>
      <c r="AM68" s="340">
        <f>Ⅶ投入係数表!AM12</f>
        <v>7.3470992555918994E-3</v>
      </c>
      <c r="AN68" s="340">
        <f>Ⅶ投入係数表!AN12</f>
        <v>2.0803949967412815E-2</v>
      </c>
    </row>
    <row r="69" spans="1:40">
      <c r="A69" s="327" t="s">
        <v>6</v>
      </c>
      <c r="B69" s="328" t="s">
        <v>23</v>
      </c>
      <c r="C69" s="340">
        <f>Ⅶ投入係数表!C13</f>
        <v>9.553925110389317E-3</v>
      </c>
      <c r="D69" s="340">
        <f>Ⅶ投入係数表!D13</f>
        <v>1.8108354387676155E-2</v>
      </c>
      <c r="E69" s="340">
        <f>Ⅶ投入係数表!E13</f>
        <v>4.1205970596753958E-3</v>
      </c>
      <c r="F69" s="340">
        <f>Ⅶ投入係数表!F13</f>
        <v>4.9599461244909096E-3</v>
      </c>
      <c r="G69" s="340">
        <f>Ⅶ投入係数表!G13</f>
        <v>2.2465679420363548E-3</v>
      </c>
      <c r="H69" s="340">
        <f>Ⅶ投入係数表!H13</f>
        <v>6.2526775161378303E-3</v>
      </c>
      <c r="I69" s="340">
        <f>Ⅶ投入係数表!I13</f>
        <v>0.32625315636128199</v>
      </c>
      <c r="J69" s="340">
        <f>Ⅶ投入係数表!J13</f>
        <v>1.3548453785855801E-3</v>
      </c>
      <c r="K69" s="340">
        <f>Ⅶ投入係数表!K13</f>
        <v>1.9626545795770639E-2</v>
      </c>
      <c r="L69" s="340">
        <f>Ⅶ投入係数表!L13</f>
        <v>1.1050569689402217E-2</v>
      </c>
      <c r="M69" s="340">
        <f>Ⅶ投入係数表!M13</f>
        <v>3.402006719539232E-3</v>
      </c>
      <c r="N69" s="340">
        <f>Ⅶ投入係数表!N13</f>
        <v>3.0461463875173832E-3</v>
      </c>
      <c r="O69" s="340">
        <f>Ⅶ投入係数表!O13</f>
        <v>1.1627647355596344E-3</v>
      </c>
      <c r="P69" s="340">
        <f>Ⅶ投入係数表!P13</f>
        <v>1.7017652131275044E-3</v>
      </c>
      <c r="Q69" s="340">
        <f>Ⅶ投入係数表!Q13</f>
        <v>1.4625570529126302E-3</v>
      </c>
      <c r="R69" s="340">
        <f>Ⅶ投入係数表!R13</f>
        <v>1.5056532562862824E-3</v>
      </c>
      <c r="S69" s="340">
        <f>Ⅶ投入係数表!S13</f>
        <v>4.5964332824395765E-4</v>
      </c>
      <c r="T69" s="340">
        <f>Ⅶ投入係数表!T13</f>
        <v>6.1739586691700332E-4</v>
      </c>
      <c r="U69" s="340">
        <f>Ⅶ投入係数表!U13</f>
        <v>1.9695532581104087E-3</v>
      </c>
      <c r="V69" s="340">
        <f>Ⅶ投入係数表!V13</f>
        <v>1.533656507830401E-3</v>
      </c>
      <c r="W69" s="340">
        <f>Ⅶ投入係数表!W13</f>
        <v>1.8928535246588558E-2</v>
      </c>
      <c r="X69" s="340">
        <f>Ⅶ投入係数表!X13</f>
        <v>2.3352528227048606E-2</v>
      </c>
      <c r="Y69" s="340">
        <f>Ⅶ投入係数表!Y13</f>
        <v>1.4327258922199488E-2</v>
      </c>
      <c r="Z69" s="340">
        <f>Ⅶ投入係数表!Z13</f>
        <v>1.1178203039530044E-2</v>
      </c>
      <c r="AA69" s="340">
        <f>Ⅶ投入係数表!AA13</f>
        <v>1.6417350748295547E-3</v>
      </c>
      <c r="AB69" s="340">
        <f>Ⅶ投入係数表!AB13</f>
        <v>4.2157426810330608E-4</v>
      </c>
      <c r="AC69" s="340">
        <f>Ⅶ投入係数表!AC13</f>
        <v>2.3712098324999426E-4</v>
      </c>
      <c r="AD69" s="340">
        <f>Ⅶ投入係数表!AD13</f>
        <v>0.12652229629912712</v>
      </c>
      <c r="AE69" s="340">
        <f>Ⅶ投入係数表!AE13</f>
        <v>7.622561251353667E-4</v>
      </c>
      <c r="AF69" s="340">
        <f>Ⅶ投入係数表!AF13</f>
        <v>8.1551634306898466E-3</v>
      </c>
      <c r="AG69" s="340">
        <f>Ⅶ投入係数表!AG13</f>
        <v>3.2207860141114336E-3</v>
      </c>
      <c r="AH69" s="340">
        <f>Ⅶ投入係数表!AH13</f>
        <v>2.2144113980804327E-3</v>
      </c>
      <c r="AI69" s="340">
        <f>Ⅶ投入係数表!AI13</f>
        <v>3.558892889564084E-3</v>
      </c>
      <c r="AJ69" s="340">
        <f>Ⅶ投入係数表!AJ13</f>
        <v>2.1712167773368625E-3</v>
      </c>
      <c r="AK69" s="340">
        <f>Ⅶ投入係数表!AK13</f>
        <v>4.7903648887572554E-3</v>
      </c>
      <c r="AL69" s="340">
        <f>Ⅶ投入係数表!AL13</f>
        <v>0</v>
      </c>
      <c r="AM69" s="340">
        <f>Ⅶ投入係数表!AM13</f>
        <v>1.9467809682823262E-2</v>
      </c>
      <c r="AN69" s="340">
        <f>Ⅶ投入係数表!AN13</f>
        <v>9.7605266737052568E-3</v>
      </c>
    </row>
    <row r="70" spans="1:40">
      <c r="A70" s="327" t="s">
        <v>7</v>
      </c>
      <c r="B70" s="328" t="s">
        <v>242</v>
      </c>
      <c r="C70" s="340">
        <f>Ⅶ投入係数表!C14</f>
        <v>8.9285804431787543E-3</v>
      </c>
      <c r="D70" s="340">
        <f>Ⅶ投入係数表!D14</f>
        <v>2.0726457333328442E-3</v>
      </c>
      <c r="E70" s="340">
        <f>Ⅶ投入係数表!E14</f>
        <v>3.1816104925208116E-2</v>
      </c>
      <c r="F70" s="340">
        <f>Ⅶ投入係数表!F14</f>
        <v>9.1696116473719627E-3</v>
      </c>
      <c r="G70" s="340">
        <f>Ⅶ投入係数表!G14</f>
        <v>2.0335801449091136E-2</v>
      </c>
      <c r="H70" s="340">
        <f>Ⅶ投入係数表!H14</f>
        <v>2.7228875352304754E-2</v>
      </c>
      <c r="I70" s="340">
        <f>Ⅶ投入係数表!I14</f>
        <v>7.6270637746843632E-4</v>
      </c>
      <c r="J70" s="340">
        <f>Ⅶ投入係数表!J14</f>
        <v>0.23643300025842018</v>
      </c>
      <c r="K70" s="340">
        <f>Ⅶ投入係数表!K14</f>
        <v>8.7994235731760437E-3</v>
      </c>
      <c r="L70" s="340">
        <f>Ⅶ投入係数表!L14</f>
        <v>4.5450288746683311E-4</v>
      </c>
      <c r="M70" s="340">
        <f>Ⅶ投入係数表!M14</f>
        <v>1.2512307727470117E-2</v>
      </c>
      <c r="N70" s="340">
        <f>Ⅶ投入係数表!N14</f>
        <v>5.5142572817391969E-3</v>
      </c>
      <c r="O70" s="340">
        <f>Ⅶ投入係数表!O14</f>
        <v>1.5283515280327181E-2</v>
      </c>
      <c r="P70" s="340">
        <f>Ⅶ投入係数表!P14</f>
        <v>1.4524410327511287E-2</v>
      </c>
      <c r="Q70" s="340">
        <f>Ⅶ投入係数表!Q14</f>
        <v>5.7354061806570329E-2</v>
      </c>
      <c r="R70" s="340">
        <f>Ⅶ投入係数表!R14</f>
        <v>1.6672159112110924E-2</v>
      </c>
      <c r="S70" s="340">
        <f>Ⅶ投入係数表!S14</f>
        <v>1.1106271010985436E-2</v>
      </c>
      <c r="T70" s="340">
        <f>Ⅶ投入係数表!T14</f>
        <v>2.8240158799395655E-2</v>
      </c>
      <c r="U70" s="340">
        <f>Ⅶ投入係数表!U14</f>
        <v>4.3335827873720076E-2</v>
      </c>
      <c r="V70" s="340">
        <f>Ⅶ投入係数表!V14</f>
        <v>4.1073875377303115E-2</v>
      </c>
      <c r="W70" s="340">
        <f>Ⅶ投入係数表!W14</f>
        <v>1.2641443884429572E-2</v>
      </c>
      <c r="X70" s="340">
        <f>Ⅶ投入係数表!X14</f>
        <v>0</v>
      </c>
      <c r="Y70" s="340">
        <f>Ⅶ投入係数表!Y14</f>
        <v>4.5042206718188142E-2</v>
      </c>
      <c r="Z70" s="340">
        <f>Ⅶ投入係数表!Z14</f>
        <v>1.3623406269223868E-2</v>
      </c>
      <c r="AA70" s="340">
        <f>Ⅶ投入係数表!AA14</f>
        <v>5.7899022813298348E-3</v>
      </c>
      <c r="AB70" s="340">
        <f>Ⅶ投入係数表!AB14</f>
        <v>2.6317843513922164E-3</v>
      </c>
      <c r="AC70" s="340">
        <f>Ⅶ投入係数表!AC14</f>
        <v>4.8138889244351521E-4</v>
      </c>
      <c r="AD70" s="340">
        <f>Ⅶ投入係数表!AD14</f>
        <v>3.5807377797617145E-3</v>
      </c>
      <c r="AE70" s="340">
        <f>Ⅶ投入係数表!AE14</f>
        <v>1.9022382548990939E-3</v>
      </c>
      <c r="AF70" s="340">
        <f>Ⅶ投入係数表!AF14</f>
        <v>1.6586290565782961E-3</v>
      </c>
      <c r="AG70" s="340">
        <f>Ⅶ投入係数表!AG14</f>
        <v>3.7047743100775397E-3</v>
      </c>
      <c r="AH70" s="340">
        <f>Ⅶ投入係数表!AH14</f>
        <v>2.0451317713965065E-3</v>
      </c>
      <c r="AI70" s="340">
        <f>Ⅶ投入係数表!AI14</f>
        <v>8.8163885790159026E-3</v>
      </c>
      <c r="AJ70" s="340">
        <f>Ⅶ投入係数表!AJ14</f>
        <v>1.2418462450977889E-2</v>
      </c>
      <c r="AK70" s="340">
        <f>Ⅶ投入係数表!AK14</f>
        <v>3.116082910422003E-3</v>
      </c>
      <c r="AL70" s="340">
        <f>Ⅶ投入係数表!AL14</f>
        <v>4.7289786540832233E-2</v>
      </c>
      <c r="AM70" s="340">
        <f>Ⅶ投入係数表!AM14</f>
        <v>3.950260924773027E-3</v>
      </c>
      <c r="AN70" s="340">
        <f>Ⅶ投入係数表!AN14</f>
        <v>1.4672401007376983E-2</v>
      </c>
    </row>
    <row r="71" spans="1:40">
      <c r="A71" s="327" t="s">
        <v>8</v>
      </c>
      <c r="B71" s="328" t="s">
        <v>24</v>
      </c>
      <c r="C71" s="340">
        <f>Ⅶ投入係数表!C15</f>
        <v>1.8647977297910681E-3</v>
      </c>
      <c r="D71" s="340">
        <f>Ⅶ投入係数表!D15</f>
        <v>1.2650940386568736E-5</v>
      </c>
      <c r="E71" s="340">
        <f>Ⅶ投入係数表!E15</f>
        <v>4.7877437070449405E-3</v>
      </c>
      <c r="F71" s="340">
        <f>Ⅶ投入係数表!F15</f>
        <v>4.0887663149793155E-4</v>
      </c>
      <c r="G71" s="340">
        <f>Ⅶ投入係数表!G15</f>
        <v>4.238400915215457E-3</v>
      </c>
      <c r="H71" s="340">
        <f>Ⅶ投入係数表!H15</f>
        <v>1.242831166469679E-2</v>
      </c>
      <c r="I71" s="340">
        <f>Ⅶ投入係数表!I15</f>
        <v>1.0486241502104239E-2</v>
      </c>
      <c r="J71" s="340">
        <f>Ⅶ投入係数表!J15</f>
        <v>3.3909552933069171E-3</v>
      </c>
      <c r="K71" s="340">
        <f>Ⅶ投入係数表!K15</f>
        <v>9.5644525620831797E-2</v>
      </c>
      <c r="L71" s="340">
        <f>Ⅶ投入係数表!L15</f>
        <v>9.3758389261744957E-3</v>
      </c>
      <c r="M71" s="340">
        <f>Ⅶ投入係数表!M15</f>
        <v>3.9900121134550772E-3</v>
      </c>
      <c r="N71" s="340">
        <f>Ⅶ投入係数表!N15</f>
        <v>3.4355647414551996E-3</v>
      </c>
      <c r="O71" s="340">
        <f>Ⅶ投入係数表!O15</f>
        <v>8.841582670488091E-3</v>
      </c>
      <c r="P71" s="340">
        <f>Ⅶ投入係数表!P15</f>
        <v>2.4640397003871974E-3</v>
      </c>
      <c r="Q71" s="340">
        <f>Ⅶ投入係数表!Q15</f>
        <v>7.2053544045750581E-3</v>
      </c>
      <c r="R71" s="340">
        <f>Ⅶ投入係数表!R15</f>
        <v>3.594891545969689E-2</v>
      </c>
      <c r="S71" s="340">
        <f>Ⅶ投入係数表!S15</f>
        <v>3.565564661037194E-3</v>
      </c>
      <c r="T71" s="340">
        <f>Ⅶ投入係数表!T15</f>
        <v>2.5976913399963337E-3</v>
      </c>
      <c r="U71" s="340">
        <f>Ⅶ投入係数表!U15</f>
        <v>2.0910685631504141E-3</v>
      </c>
      <c r="V71" s="340">
        <f>Ⅶ投入係数表!V15</f>
        <v>4.370172084281458E-3</v>
      </c>
      <c r="W71" s="340">
        <f>Ⅶ投入係数表!W15</f>
        <v>5.2971735289862869E-2</v>
      </c>
      <c r="X71" s="340">
        <f>Ⅶ投入係数表!X15</f>
        <v>3.8490699376475223E-5</v>
      </c>
      <c r="Y71" s="340">
        <f>Ⅶ投入係数表!Y15</f>
        <v>5.3977153286878486E-3</v>
      </c>
      <c r="Z71" s="340">
        <f>Ⅶ投入係数表!Z15</f>
        <v>4.8028974656202098E-4</v>
      </c>
      <c r="AA71" s="340">
        <f>Ⅶ投入係数表!AA15</f>
        <v>2.1028068505735904E-4</v>
      </c>
      <c r="AB71" s="340">
        <f>Ⅶ投入係数表!AB15</f>
        <v>9.9867615761223008E-6</v>
      </c>
      <c r="AC71" s="340">
        <f>Ⅶ投入係数表!AC15</f>
        <v>7.8903814861062564E-5</v>
      </c>
      <c r="AD71" s="340">
        <f>Ⅶ投入係数表!AD15</f>
        <v>1.6069779178062442E-5</v>
      </c>
      <c r="AE71" s="340">
        <f>Ⅶ投入係数表!AE15</f>
        <v>2.5173927772813824E-6</v>
      </c>
      <c r="AF71" s="340">
        <f>Ⅶ投入係数表!AF15</f>
        <v>1.9286559041179594E-4</v>
      </c>
      <c r="AG71" s="340">
        <f>Ⅶ投入係数表!AG15</f>
        <v>1.9698336399882116E-3</v>
      </c>
      <c r="AH71" s="340">
        <f>Ⅶ投入係数表!AH15</f>
        <v>8.2360272196880407E-4</v>
      </c>
      <c r="AI71" s="340">
        <f>Ⅶ投入係数表!AI15</f>
        <v>5.4981934073786176E-4</v>
      </c>
      <c r="AJ71" s="340">
        <f>Ⅶ投入係数表!AJ15</f>
        <v>9.8382595143498876E-4</v>
      </c>
      <c r="AK71" s="340">
        <f>Ⅶ投入係数表!AK15</f>
        <v>1.4241594816691312E-3</v>
      </c>
      <c r="AL71" s="340">
        <f>Ⅶ投入係数表!AL15</f>
        <v>4.9863350486196627E-3</v>
      </c>
      <c r="AM71" s="340">
        <f>Ⅶ投入係数表!AM15</f>
        <v>4.7290359629016572E-3</v>
      </c>
      <c r="AN71" s="340">
        <f>Ⅶ投入係数表!AN15</f>
        <v>6.6519474840510007E-3</v>
      </c>
    </row>
    <row r="72" spans="1:40">
      <c r="A72" s="327" t="s">
        <v>9</v>
      </c>
      <c r="B72" s="328" t="s">
        <v>25</v>
      </c>
      <c r="C72" s="340">
        <f>Ⅶ投入係数表!C16</f>
        <v>1.8130023163113E-5</v>
      </c>
      <c r="D72" s="340">
        <f>Ⅶ投入係数表!D16</f>
        <v>5.8451011525190036E-4</v>
      </c>
      <c r="E72" s="340">
        <f>Ⅶ投入係数表!E16</f>
        <v>0</v>
      </c>
      <c r="F72" s="340">
        <f>Ⅶ投入係数表!F16</f>
        <v>1.1105409999037938E-4</v>
      </c>
      <c r="G72" s="340">
        <f>Ⅶ投入係数表!G16</f>
        <v>1.0771831702046522E-2</v>
      </c>
      <c r="H72" s="340">
        <f>Ⅶ投入係数表!H16</f>
        <v>8.5280480043640323E-6</v>
      </c>
      <c r="I72" s="340">
        <f>Ⅶ投入係数表!I16</f>
        <v>0</v>
      </c>
      <c r="J72" s="340">
        <f>Ⅶ投入係数表!J16</f>
        <v>2.0087087604444827E-3</v>
      </c>
      <c r="K72" s="340">
        <f>Ⅶ投入係数表!K16</f>
        <v>3.0182982003418347E-3</v>
      </c>
      <c r="L72" s="340">
        <f>Ⅶ投入係数表!L16</f>
        <v>0.34550257530825662</v>
      </c>
      <c r="M72" s="340">
        <f>Ⅶ投入係数表!M16</f>
        <v>2.1048385253582607E-3</v>
      </c>
      <c r="N72" s="340">
        <f>Ⅶ投入係数表!N16</f>
        <v>0.21743955805616158</v>
      </c>
      <c r="O72" s="340">
        <f>Ⅶ投入係数表!O16</f>
        <v>0.11377536255219571</v>
      </c>
      <c r="P72" s="340">
        <f>Ⅶ投入係数表!P16</f>
        <v>5.9570466496457739E-2</v>
      </c>
      <c r="Q72" s="340">
        <f>Ⅶ投入係数表!Q16</f>
        <v>1.6588786058342804E-2</v>
      </c>
      <c r="R72" s="340">
        <f>Ⅶ投入係数表!R16</f>
        <v>6.7321459984754058E-3</v>
      </c>
      <c r="S72" s="340">
        <f>Ⅶ投入係数表!S16</f>
        <v>1.6024245508712526E-2</v>
      </c>
      <c r="T72" s="340">
        <f>Ⅶ投入係数表!T16</f>
        <v>6.029243869597376E-3</v>
      </c>
      <c r="U72" s="340">
        <f>Ⅶ投入係数表!U16</f>
        <v>4.857729399876131E-2</v>
      </c>
      <c r="V72" s="340">
        <f>Ⅶ投入係数表!V16</f>
        <v>4.0134617318995491E-3</v>
      </c>
      <c r="W72" s="340">
        <f>Ⅶ投入係数表!W16</f>
        <v>2.1872484738243162E-2</v>
      </c>
      <c r="X72" s="340">
        <f>Ⅶ投入係数表!X16</f>
        <v>0</v>
      </c>
      <c r="Y72" s="340">
        <f>Ⅶ投入係数表!Y16</f>
        <v>2.7480032696945155E-5</v>
      </c>
      <c r="Z72" s="340">
        <f>Ⅶ投入係数表!Z16</f>
        <v>0</v>
      </c>
      <c r="AA72" s="340">
        <f>Ⅶ投入係数表!AA16</f>
        <v>0</v>
      </c>
      <c r="AB72" s="340">
        <f>Ⅶ投入係数表!AB16</f>
        <v>0</v>
      </c>
      <c r="AC72" s="340">
        <f>Ⅶ投入係数表!AC16</f>
        <v>0</v>
      </c>
      <c r="AD72" s="340">
        <f>Ⅶ投入係数表!AD16</f>
        <v>2.7987116480041117E-4</v>
      </c>
      <c r="AE72" s="340">
        <f>Ⅶ投入係数表!AE16</f>
        <v>0</v>
      </c>
      <c r="AF72" s="340">
        <f>Ⅶ投入係数表!AF16</f>
        <v>2.0836221739372173E-5</v>
      </c>
      <c r="AG72" s="340">
        <f>Ⅶ投入係数表!AG16</f>
        <v>0</v>
      </c>
      <c r="AH72" s="340">
        <f>Ⅶ投入係数表!AH16</f>
        <v>3.0256252612210086E-6</v>
      </c>
      <c r="AI72" s="340">
        <f>Ⅶ投入係数表!AI16</f>
        <v>3.8606816453506458E-6</v>
      </c>
      <c r="AJ72" s="340">
        <f>Ⅶ投入係数表!AJ16</f>
        <v>1.2704070647924555E-4</v>
      </c>
      <c r="AK72" s="340">
        <f>Ⅶ投入係数表!AK16</f>
        <v>2.1368951291657609E-5</v>
      </c>
      <c r="AL72" s="340">
        <f>Ⅶ投入係数表!AL16</f>
        <v>2.3230693902453664E-5</v>
      </c>
      <c r="AM72" s="340">
        <f>Ⅶ投入係数表!AM16</f>
        <v>4.9416254199588939E-3</v>
      </c>
      <c r="AN72" s="340">
        <f>Ⅶ投入係数表!AN16</f>
        <v>1.3345936852924341E-2</v>
      </c>
    </row>
    <row r="73" spans="1:40">
      <c r="A73" s="327" t="s">
        <v>10</v>
      </c>
      <c r="B73" s="328" t="s">
        <v>26</v>
      </c>
      <c r="C73" s="340">
        <f>Ⅶ投入係数表!C17</f>
        <v>0</v>
      </c>
      <c r="D73" s="340">
        <f>Ⅶ投入係数表!D17</f>
        <v>6.8755110796569203E-6</v>
      </c>
      <c r="E73" s="340">
        <f>Ⅶ投入係数表!E17</f>
        <v>1.849567882199341E-3</v>
      </c>
      <c r="F73" s="340">
        <f>Ⅶ投入係数表!F17</f>
        <v>1.2603020876759773E-5</v>
      </c>
      <c r="G73" s="340">
        <f>Ⅶ投入係数表!G17</f>
        <v>2.9255434091775773E-3</v>
      </c>
      <c r="H73" s="340">
        <f>Ⅶ投入係数表!H17</f>
        <v>8.6750977361578323E-3</v>
      </c>
      <c r="I73" s="340">
        <f>Ⅶ投入係数表!I17</f>
        <v>0</v>
      </c>
      <c r="J73" s="340">
        <f>Ⅶ投入係数表!J17</f>
        <v>2.3375312257731071E-3</v>
      </c>
      <c r="K73" s="340">
        <f>Ⅶ投入係数表!K17</f>
        <v>1.0572623077180871E-2</v>
      </c>
      <c r="L73" s="340">
        <f>Ⅶ投入係数表!L17</f>
        <v>1.8000624317153116E-3</v>
      </c>
      <c r="M73" s="340">
        <f>Ⅶ投入係数表!M17</f>
        <v>0.51016412588851057</v>
      </c>
      <c r="N73" s="340">
        <f>Ⅶ投入係数表!N17</f>
        <v>7.6741506232377743E-2</v>
      </c>
      <c r="O73" s="340">
        <f>Ⅶ投入係数表!O17</f>
        <v>3.2103833231357147E-2</v>
      </c>
      <c r="P73" s="340">
        <f>Ⅶ投入係数表!P17</f>
        <v>2.6508991765720375E-2</v>
      </c>
      <c r="Q73" s="340">
        <f>Ⅶ投入係数表!Q17</f>
        <v>4.8277407948620801E-2</v>
      </c>
      <c r="R73" s="340">
        <f>Ⅶ投入係数表!R17</f>
        <v>4.374321262747146E-2</v>
      </c>
      <c r="S73" s="340">
        <f>Ⅶ投入係数表!S17</f>
        <v>3.4459027063707209E-2</v>
      </c>
      <c r="T73" s="340">
        <f>Ⅶ投入係数表!T17</f>
        <v>2.907843880976313E-2</v>
      </c>
      <c r="U73" s="340">
        <f>Ⅶ投入係数表!U17</f>
        <v>3.0432291755636057E-2</v>
      </c>
      <c r="V73" s="340">
        <f>Ⅶ投入係数表!V17</f>
        <v>3.0648003016048891E-2</v>
      </c>
      <c r="W73" s="340">
        <f>Ⅶ投入係数表!W17</f>
        <v>8.7314898050960075E-3</v>
      </c>
      <c r="X73" s="340">
        <f>Ⅶ投入係数表!X17</f>
        <v>1.254506921341924E-3</v>
      </c>
      <c r="Y73" s="340">
        <f>Ⅶ投入係数表!Y17</f>
        <v>2.8002439568527705E-4</v>
      </c>
      <c r="Z73" s="340">
        <f>Ⅶ投入係数表!Z17</f>
        <v>4.4060472386399328E-6</v>
      </c>
      <c r="AA73" s="340">
        <f>Ⅶ投入係数表!AA17</f>
        <v>1.1937331466138289E-5</v>
      </c>
      <c r="AB73" s="340">
        <f>Ⅶ投入係数表!AB17</f>
        <v>0</v>
      </c>
      <c r="AC73" s="340">
        <f>Ⅶ投入係数表!AC17</f>
        <v>0</v>
      </c>
      <c r="AD73" s="340">
        <f>Ⅶ投入係数表!AD17</f>
        <v>4.4907889919128134E-6</v>
      </c>
      <c r="AE73" s="340">
        <f>Ⅶ投入係数表!AE17</f>
        <v>5.7568284441706025E-6</v>
      </c>
      <c r="AF73" s="340">
        <f>Ⅶ投入係数表!AF17</f>
        <v>1.3131182927957237E-4</v>
      </c>
      <c r="AG73" s="340">
        <f>Ⅶ投入係数表!AG17</f>
        <v>9.4272354993263295E-5</v>
      </c>
      <c r="AH73" s="340">
        <f>Ⅶ投入係数表!AH17</f>
        <v>1.1557244747808673E-3</v>
      </c>
      <c r="AI73" s="340">
        <f>Ⅶ投入係数表!AI17</f>
        <v>2.3559870443293907E-4</v>
      </c>
      <c r="AJ73" s="340">
        <f>Ⅶ投入係数表!AJ17</f>
        <v>3.7816760121964801E-4</v>
      </c>
      <c r="AK73" s="340">
        <f>Ⅶ投入係数表!AK17</f>
        <v>3.7244459662962254E-4</v>
      </c>
      <c r="AL73" s="340">
        <f>Ⅶ投入係数表!AL17</f>
        <v>9.4230722241297343E-4</v>
      </c>
      <c r="AM73" s="340">
        <f>Ⅶ投入係数表!AM17</f>
        <v>3.8277108494682282E-3</v>
      </c>
      <c r="AN73" s="340">
        <f>Ⅶ投入係数表!AN17</f>
        <v>1.2973760366226652E-2</v>
      </c>
    </row>
    <row r="74" spans="1:40">
      <c r="A74" s="327" t="s">
        <v>11</v>
      </c>
      <c r="B74" s="328" t="s">
        <v>27</v>
      </c>
      <c r="C74" s="340">
        <f>Ⅶ投入係数表!C18</f>
        <v>8.2341788434289363E-4</v>
      </c>
      <c r="D74" s="340">
        <f>Ⅶ投入係数表!D18</f>
        <v>1.366200720920255E-2</v>
      </c>
      <c r="E74" s="340">
        <f>Ⅶ投入係数表!E18</f>
        <v>2.7923597177552845E-2</v>
      </c>
      <c r="F74" s="340">
        <f>Ⅶ投入係数表!F18</f>
        <v>8.7162877208735526E-4</v>
      </c>
      <c r="G74" s="340">
        <f>Ⅶ投入係数表!G18</f>
        <v>1.636818355154443E-2</v>
      </c>
      <c r="H74" s="340">
        <f>Ⅶ投入係数表!H18</f>
        <v>1.4342140194563143E-2</v>
      </c>
      <c r="I74" s="340">
        <f>Ⅶ投入係数表!I18</f>
        <v>6.5069601812884435E-5</v>
      </c>
      <c r="J74" s="340">
        <f>Ⅶ投入係数表!J18</f>
        <v>5.261719355672323E-3</v>
      </c>
      <c r="K74" s="340">
        <f>Ⅶ投入係数表!K18</f>
        <v>6.3433928750963511E-3</v>
      </c>
      <c r="L74" s="340">
        <f>Ⅶ投入係数表!L18</f>
        <v>1.0423287029811146E-2</v>
      </c>
      <c r="M74" s="340">
        <f>Ⅶ投入係数表!M18</f>
        <v>3.0919022695586581E-3</v>
      </c>
      <c r="N74" s="340">
        <f>Ⅶ投入係数表!N18</f>
        <v>7.2686977711435161E-2</v>
      </c>
      <c r="O74" s="340">
        <f>Ⅶ投入係数表!O18</f>
        <v>2.7236015843879816E-2</v>
      </c>
      <c r="P74" s="340">
        <f>Ⅶ投入係数表!P18</f>
        <v>3.0698912804558446E-2</v>
      </c>
      <c r="Q74" s="340">
        <f>Ⅶ投入係数表!Q18</f>
        <v>2.3196676949721273E-2</v>
      </c>
      <c r="R74" s="340">
        <f>Ⅶ投入係数表!R18</f>
        <v>1.9941415099871528E-2</v>
      </c>
      <c r="S74" s="340">
        <f>Ⅶ投入係数表!S18</f>
        <v>1.6521802954607621E-2</v>
      </c>
      <c r="T74" s="340">
        <f>Ⅶ投入係数表!T18</f>
        <v>1.9671603861252822E-2</v>
      </c>
      <c r="U74" s="340">
        <f>Ⅶ投入係数表!U18</f>
        <v>1.0339607564294194E-2</v>
      </c>
      <c r="V74" s="340">
        <f>Ⅶ投入係数表!V18</f>
        <v>1.1433670685161086E-2</v>
      </c>
      <c r="W74" s="340">
        <f>Ⅶ投入係数表!W18</f>
        <v>7.7050250913046583E-2</v>
      </c>
      <c r="X74" s="340">
        <f>Ⅶ投入係数表!X18</f>
        <v>8.0431885985241805E-4</v>
      </c>
      <c r="Y74" s="340">
        <f>Ⅶ投入係数表!Y18</f>
        <v>9.1653780928678411E-4</v>
      </c>
      <c r="Z74" s="340">
        <f>Ⅶ投入係数表!Z18</f>
        <v>1.507235326218077E-4</v>
      </c>
      <c r="AA74" s="340">
        <f>Ⅶ投入係数表!AA18</f>
        <v>2.5302187950441168E-3</v>
      </c>
      <c r="AB74" s="340">
        <f>Ⅶ投入係数表!AB18</f>
        <v>1.1071927179125009E-4</v>
      </c>
      <c r="AC74" s="340">
        <f>Ⅶ投入係数表!AC18</f>
        <v>3.2240979165122245E-4</v>
      </c>
      <c r="AD74" s="340">
        <f>Ⅶ投入係数表!AD18</f>
        <v>1.135605703094227E-3</v>
      </c>
      <c r="AE74" s="340">
        <f>Ⅶ投入係数表!AE18</f>
        <v>4.7669791963181264E-4</v>
      </c>
      <c r="AF74" s="340">
        <f>Ⅶ投入係数表!AF18</f>
        <v>3.1834642485376575E-3</v>
      </c>
      <c r="AG74" s="340">
        <f>Ⅶ投入係数表!AG18</f>
        <v>1.715988134528028E-4</v>
      </c>
      <c r="AH74" s="340">
        <f>Ⅶ投入係数表!AH18</f>
        <v>3.4130740015684153E-4</v>
      </c>
      <c r="AI74" s="340">
        <f>Ⅶ投入係数表!AI18</f>
        <v>2.6619035729443141E-3</v>
      </c>
      <c r="AJ74" s="340">
        <f>Ⅶ投入係数表!AJ18</f>
        <v>1.067310764038125E-3</v>
      </c>
      <c r="AK74" s="340">
        <f>Ⅶ投入係数表!AK18</f>
        <v>2.131966202390174E-3</v>
      </c>
      <c r="AL74" s="340">
        <f>Ⅶ投入係数表!AL18</f>
        <v>3.7035712701908972E-4</v>
      </c>
      <c r="AM74" s="340">
        <f>Ⅶ投入係数表!AM18</f>
        <v>5.8483689823177164E-3</v>
      </c>
      <c r="AN74" s="340">
        <f>Ⅶ投入係数表!AN18</f>
        <v>1.3341198145845549E-2</v>
      </c>
    </row>
    <row r="75" spans="1:40">
      <c r="A75" s="327" t="s">
        <v>12</v>
      </c>
      <c r="B75" s="328" t="s">
        <v>166</v>
      </c>
      <c r="C75" s="340">
        <f>Ⅶ投入係数表!C19</f>
        <v>8.2507889844107086E-7</v>
      </c>
      <c r="D75" s="340">
        <f>Ⅶ投入係数表!D19</f>
        <v>1.7621476529755379E-3</v>
      </c>
      <c r="E75" s="340">
        <f>Ⅶ投入係数表!E19</f>
        <v>0</v>
      </c>
      <c r="F75" s="340">
        <f>Ⅶ投入係数表!F19</f>
        <v>0</v>
      </c>
      <c r="G75" s="340">
        <f>Ⅶ投入係数表!G19</f>
        <v>3.0674971399516967E-3</v>
      </c>
      <c r="H75" s="340">
        <f>Ⅶ投入係数表!H19</f>
        <v>2.0892808437130647E-5</v>
      </c>
      <c r="I75" s="340">
        <f>Ⅶ投入係数表!I19</f>
        <v>0</v>
      </c>
      <c r="J75" s="340">
        <f>Ⅶ投入係数表!J19</f>
        <v>4.3622189680420364E-4</v>
      </c>
      <c r="K75" s="340">
        <f>Ⅶ投入係数表!K19</f>
        <v>2.396360467844097E-4</v>
      </c>
      <c r="L75" s="340">
        <f>Ⅶ投入係数表!L19</f>
        <v>1.66567816450757E-3</v>
      </c>
      <c r="M75" s="340">
        <f>Ⅶ投入係数表!M19</f>
        <v>2.742669074120632E-7</v>
      </c>
      <c r="N75" s="340">
        <f>Ⅶ投入係数表!N19</f>
        <v>9.1344841224276301E-4</v>
      </c>
      <c r="O75" s="340">
        <f>Ⅶ投入係数表!O19</f>
        <v>0.16711895791066883</v>
      </c>
      <c r="P75" s="340">
        <f>Ⅶ投入係数表!P19</f>
        <v>5.0795505807956984E-2</v>
      </c>
      <c r="Q75" s="340">
        <f>Ⅶ投入係数表!Q19</f>
        <v>6.8782450253468269E-3</v>
      </c>
      <c r="R75" s="340">
        <f>Ⅶ投入係数表!R19</f>
        <v>2.3343284059469806E-3</v>
      </c>
      <c r="S75" s="340">
        <f>Ⅶ投入係数表!S19</f>
        <v>4.2719111471175783E-3</v>
      </c>
      <c r="T75" s="340">
        <f>Ⅶ投入係数表!T19</f>
        <v>3.1274567442330916E-3</v>
      </c>
      <c r="U75" s="340">
        <f>Ⅶ投入係数表!U19</f>
        <v>1.1427083359674723E-2</v>
      </c>
      <c r="V75" s="340">
        <f>Ⅶ投入係数表!V19</f>
        <v>1.9952909877322526E-3</v>
      </c>
      <c r="W75" s="340">
        <f>Ⅶ投入係数表!W19</f>
        <v>5.249215276642202E-3</v>
      </c>
      <c r="X75" s="340">
        <f>Ⅶ投入係数表!X19</f>
        <v>0</v>
      </c>
      <c r="Y75" s="340">
        <f>Ⅶ投入係数表!Y19</f>
        <v>1.2921590843424107E-2</v>
      </c>
      <c r="Z75" s="340">
        <f>Ⅶ投入係数表!Z19</f>
        <v>0</v>
      </c>
      <c r="AA75" s="340">
        <f>Ⅶ投入係数表!AA19</f>
        <v>4.1685008437043805E-6</v>
      </c>
      <c r="AB75" s="340">
        <f>Ⅶ投入係数表!AB19</f>
        <v>2.5563382874033193E-8</v>
      </c>
      <c r="AC75" s="340">
        <f>Ⅶ投入係数表!AC19</f>
        <v>0</v>
      </c>
      <c r="AD75" s="340">
        <f>Ⅶ投入係数表!AD19</f>
        <v>1.0902295954491533E-4</v>
      </c>
      <c r="AE75" s="340">
        <f>Ⅶ投入係数表!AE19</f>
        <v>2.7515688495866271E-6</v>
      </c>
      <c r="AF75" s="340">
        <f>Ⅶ投入係数表!AF19</f>
        <v>2.1783257701710952E-4</v>
      </c>
      <c r="AG75" s="340">
        <f>Ⅶ投入係数表!AG19</f>
        <v>0</v>
      </c>
      <c r="AH75" s="340">
        <f>Ⅶ投入係数表!AH19</f>
        <v>7.9913800002902649E-8</v>
      </c>
      <c r="AI75" s="340">
        <f>Ⅶ投入係数表!AI19</f>
        <v>0</v>
      </c>
      <c r="AJ75" s="340">
        <f>Ⅶ投入係数表!AJ19</f>
        <v>6.1588935319257937E-3</v>
      </c>
      <c r="AK75" s="340">
        <f>Ⅶ投入係数表!AK19</f>
        <v>3.3783685607666279E-6</v>
      </c>
      <c r="AL75" s="340">
        <f>Ⅶ投入係数表!AL19</f>
        <v>0</v>
      </c>
      <c r="AM75" s="340">
        <f>Ⅶ投入係数表!AM19</f>
        <v>0</v>
      </c>
      <c r="AN75" s="340">
        <f>Ⅶ投入係数表!AN19</f>
        <v>8.2197684339204279E-3</v>
      </c>
    </row>
    <row r="76" spans="1:40">
      <c r="A76" s="327" t="s">
        <v>13</v>
      </c>
      <c r="B76" s="328" t="s">
        <v>167</v>
      </c>
      <c r="C76" s="340">
        <f>Ⅶ投入係数表!C20</f>
        <v>4.9179044867605936E-6</v>
      </c>
      <c r="D76" s="340">
        <f>Ⅶ投入係数表!D20</f>
        <v>1.4243308752617276E-3</v>
      </c>
      <c r="E76" s="340">
        <f>Ⅶ投入係数表!E20</f>
        <v>0</v>
      </c>
      <c r="F76" s="340">
        <f>Ⅶ投入係数表!F20</f>
        <v>0</v>
      </c>
      <c r="G76" s="340">
        <f>Ⅶ投入係数表!G20</f>
        <v>1.285750603787975E-4</v>
      </c>
      <c r="H76" s="340">
        <f>Ⅶ投入係数表!H20</f>
        <v>0</v>
      </c>
      <c r="I76" s="340">
        <f>Ⅶ投入係数表!I20</f>
        <v>9.5176432502427967E-5</v>
      </c>
      <c r="J76" s="340">
        <f>Ⅶ投入係数表!J20</f>
        <v>2.9069859591696096E-3</v>
      </c>
      <c r="K76" s="340">
        <f>Ⅶ投入係数表!K20</f>
        <v>2.4231710177955029E-4</v>
      </c>
      <c r="L76" s="340">
        <f>Ⅶ投入係数表!L20</f>
        <v>1.5943499297643206E-3</v>
      </c>
      <c r="M76" s="340">
        <f>Ⅶ投入係数表!M20</f>
        <v>3.3346284826183347E-4</v>
      </c>
      <c r="N76" s="340">
        <f>Ⅶ投入係数表!N20</f>
        <v>3.8199308505887912E-4</v>
      </c>
      <c r="O76" s="340">
        <f>Ⅶ投入係数表!O20</f>
        <v>7.41435610085982E-3</v>
      </c>
      <c r="P76" s="340">
        <f>Ⅶ投入係数表!P20</f>
        <v>0.12345431412001422</v>
      </c>
      <c r="Q76" s="340">
        <f>Ⅶ投入係数表!Q20</f>
        <v>7.7409752665476012E-4</v>
      </c>
      <c r="R76" s="340">
        <f>Ⅶ投入係数表!R20</f>
        <v>2.5451221007404411E-3</v>
      </c>
      <c r="S76" s="340">
        <f>Ⅶ投入係数表!S20</f>
        <v>1.8572689786973279E-3</v>
      </c>
      <c r="T76" s="340">
        <f>Ⅶ投入係数表!T20</f>
        <v>9.6373279725894053E-4</v>
      </c>
      <c r="U76" s="340">
        <f>Ⅶ投入係数表!U20</f>
        <v>1.017041713872588E-3</v>
      </c>
      <c r="V76" s="340">
        <f>Ⅶ投入係数表!V20</f>
        <v>3.232867012678018E-4</v>
      </c>
      <c r="W76" s="340">
        <f>Ⅶ投入係数表!W20</f>
        <v>1.0341039910135086E-4</v>
      </c>
      <c r="X76" s="340">
        <f>Ⅶ投入係数表!X20</f>
        <v>2.7234536758939345E-6</v>
      </c>
      <c r="Y76" s="340">
        <f>Ⅶ投入係数表!Y20</f>
        <v>3.1090365117676622E-4</v>
      </c>
      <c r="Z76" s="340">
        <f>Ⅶ投入係数表!Z20</f>
        <v>0</v>
      </c>
      <c r="AA76" s="340">
        <f>Ⅶ投入係数表!AA20</f>
        <v>3.018767476533048E-6</v>
      </c>
      <c r="AB76" s="340">
        <f>Ⅶ投入係数表!AB20</f>
        <v>0</v>
      </c>
      <c r="AC76" s="340">
        <f>Ⅶ投入係数表!AC20</f>
        <v>0</v>
      </c>
      <c r="AD76" s="340">
        <f>Ⅶ投入係数表!AD20</f>
        <v>3.7067806245271211E-5</v>
      </c>
      <c r="AE76" s="340">
        <f>Ⅶ投入係数表!AE20</f>
        <v>2.1270993234393074E-6</v>
      </c>
      <c r="AF76" s="340">
        <f>Ⅶ投入係数表!AF20</f>
        <v>1.1630517180988381E-5</v>
      </c>
      <c r="AG76" s="340">
        <f>Ⅶ投入係数表!AG20</f>
        <v>0</v>
      </c>
      <c r="AH76" s="340">
        <f>Ⅶ投入係数表!AH20</f>
        <v>0</v>
      </c>
      <c r="AI76" s="340">
        <f>Ⅶ投入係数表!AI20</f>
        <v>0</v>
      </c>
      <c r="AJ76" s="340">
        <f>Ⅶ投入係数表!AJ20</f>
        <v>8.9943153352572639E-3</v>
      </c>
      <c r="AK76" s="340">
        <f>Ⅶ投入係数表!AK20</f>
        <v>6.728498478548125E-6</v>
      </c>
      <c r="AL76" s="340">
        <f>Ⅶ投入係数表!AL20</f>
        <v>0</v>
      </c>
      <c r="AM76" s="340">
        <f>Ⅶ投入係数表!AM20</f>
        <v>0</v>
      </c>
      <c r="AN76" s="340">
        <f>Ⅶ投入係数表!AN20</f>
        <v>1.1900025477296827E-2</v>
      </c>
    </row>
    <row r="77" spans="1:40">
      <c r="A77" s="327" t="s">
        <v>14</v>
      </c>
      <c r="B77" s="328" t="s">
        <v>168</v>
      </c>
      <c r="C77" s="340">
        <f>Ⅶ投入係数表!C21</f>
        <v>2.9173052840669023E-4</v>
      </c>
      <c r="D77" s="340">
        <f>Ⅶ投入係数表!D21</f>
        <v>0</v>
      </c>
      <c r="E77" s="340">
        <f>Ⅶ投入係数表!E21</f>
        <v>0</v>
      </c>
      <c r="F77" s="340">
        <f>Ⅶ投入係数表!F21</f>
        <v>0</v>
      </c>
      <c r="G77" s="340">
        <f>Ⅶ投入係数表!G21</f>
        <v>0</v>
      </c>
      <c r="H77" s="340">
        <f>Ⅶ投入係数表!H21</f>
        <v>0</v>
      </c>
      <c r="I77" s="340">
        <f>Ⅶ投入係数表!I21</f>
        <v>0</v>
      </c>
      <c r="J77" s="340">
        <f>Ⅶ投入係数表!J21</f>
        <v>0</v>
      </c>
      <c r="K77" s="340">
        <f>Ⅶ投入係数表!K21</f>
        <v>0</v>
      </c>
      <c r="L77" s="340">
        <f>Ⅶ投入係数表!L21</f>
        <v>0</v>
      </c>
      <c r="M77" s="340">
        <f>Ⅶ投入係数表!M21</f>
        <v>0</v>
      </c>
      <c r="N77" s="340">
        <f>Ⅶ投入係数表!N21</f>
        <v>1.7389418353937815E-5</v>
      </c>
      <c r="O77" s="340">
        <f>Ⅶ投入係数表!O21</f>
        <v>3.0546807071780506E-3</v>
      </c>
      <c r="P77" s="340">
        <f>Ⅶ投入係数表!P21</f>
        <v>4.0001082122990035E-3</v>
      </c>
      <c r="Q77" s="340">
        <f>Ⅶ投入係数表!Q21</f>
        <v>8.3012718514910433E-2</v>
      </c>
      <c r="R77" s="340">
        <f>Ⅶ投入係数表!R21</f>
        <v>0</v>
      </c>
      <c r="S77" s="340">
        <f>Ⅶ投入係数表!S21</f>
        <v>1.0640084199738953E-3</v>
      </c>
      <c r="T77" s="340">
        <f>Ⅶ投入係数表!T21</f>
        <v>7.4801974877834461E-4</v>
      </c>
      <c r="U77" s="340">
        <f>Ⅶ投入係数表!U21</f>
        <v>4.4405261644704961E-4</v>
      </c>
      <c r="V77" s="340">
        <f>Ⅶ投入係数表!V21</f>
        <v>1.1624025110507935E-4</v>
      </c>
      <c r="W77" s="340">
        <f>Ⅶ投入係数表!W21</f>
        <v>1.7857986011947193E-4</v>
      </c>
      <c r="X77" s="340">
        <f>Ⅶ投入係数表!X21</f>
        <v>0</v>
      </c>
      <c r="Y77" s="340">
        <f>Ⅶ投入係数表!Y21</f>
        <v>1.201177991714126E-4</v>
      </c>
      <c r="Z77" s="340">
        <f>Ⅶ投入係数表!Z21</f>
        <v>2.7721380543109574E-5</v>
      </c>
      <c r="AA77" s="340">
        <f>Ⅶ投入係数表!AA21</f>
        <v>8.6252767641126671E-4</v>
      </c>
      <c r="AB77" s="340">
        <f>Ⅶ投入係数表!AB21</f>
        <v>1.1886973036425435E-5</v>
      </c>
      <c r="AC77" s="340">
        <f>Ⅶ投入係数表!AC21</f>
        <v>0</v>
      </c>
      <c r="AD77" s="340">
        <f>Ⅶ投入係数表!AD21</f>
        <v>6.8250423263697785E-6</v>
      </c>
      <c r="AE77" s="340">
        <f>Ⅶ投入係数表!AE21</f>
        <v>5.8134209949777042E-5</v>
      </c>
      <c r="AF77" s="340">
        <f>Ⅶ投入係数表!AF21</f>
        <v>2.0350293581505963E-3</v>
      </c>
      <c r="AG77" s="340">
        <f>Ⅶ投入係数表!AG21</f>
        <v>0</v>
      </c>
      <c r="AH77" s="340">
        <f>Ⅶ投入係数表!AH21</f>
        <v>9.8579421657525052E-3</v>
      </c>
      <c r="AI77" s="340">
        <f>Ⅶ投入係数表!AI21</f>
        <v>0</v>
      </c>
      <c r="AJ77" s="340">
        <f>Ⅶ投入係数表!AJ21</f>
        <v>3.2691958697065762E-3</v>
      </c>
      <c r="AK77" s="340">
        <f>Ⅶ投入係数表!AK21</f>
        <v>5.574051410328709E-4</v>
      </c>
      <c r="AL77" s="340">
        <f>Ⅶ投入係数表!AL21</f>
        <v>2.4710918579053286E-2</v>
      </c>
      <c r="AM77" s="340">
        <f>Ⅶ投入係数表!AM21</f>
        <v>0</v>
      </c>
      <c r="AN77" s="340">
        <f>Ⅶ投入係数表!AN21</f>
        <v>2.3170579230482576E-3</v>
      </c>
    </row>
    <row r="78" spans="1:40">
      <c r="A78" s="327" t="s">
        <v>15</v>
      </c>
      <c r="B78" s="328" t="s">
        <v>129</v>
      </c>
      <c r="C78" s="340">
        <f>Ⅶ投入係数表!C22</f>
        <v>0</v>
      </c>
      <c r="D78" s="340">
        <f>Ⅶ投入係数表!D22</f>
        <v>2.383510507614399E-6</v>
      </c>
      <c r="E78" s="340">
        <f>Ⅶ投入係数表!E22</f>
        <v>1.6812851487250628E-6</v>
      </c>
      <c r="F78" s="340">
        <f>Ⅶ投入係数表!F22</f>
        <v>7.3758137446685695E-7</v>
      </c>
      <c r="G78" s="340">
        <f>Ⅶ投入係数表!G22</f>
        <v>1.9766111605440452E-5</v>
      </c>
      <c r="H78" s="340">
        <f>Ⅶ投入係数表!H22</f>
        <v>9.928175288662607E-6</v>
      </c>
      <c r="I78" s="340">
        <f>Ⅶ投入係数表!I22</f>
        <v>0</v>
      </c>
      <c r="J78" s="340">
        <f>Ⅶ投入係数表!J22</f>
        <v>4.6515634421569476E-7</v>
      </c>
      <c r="K78" s="340">
        <f>Ⅶ投入係数表!K22</f>
        <v>1.340527497570294E-7</v>
      </c>
      <c r="L78" s="340">
        <f>Ⅶ投入係数表!L22</f>
        <v>1.2486343062275636E-6</v>
      </c>
      <c r="M78" s="340">
        <f>Ⅶ投入係数表!M22</f>
        <v>3.1684684478778603E-4</v>
      </c>
      <c r="N78" s="340">
        <f>Ⅶ投入係数表!N22</f>
        <v>2.7370918972710223E-3</v>
      </c>
      <c r="O78" s="340">
        <f>Ⅶ投入係数表!O22</f>
        <v>1.4916003821423588E-2</v>
      </c>
      <c r="P78" s="340">
        <f>Ⅶ投入係数表!P22</f>
        <v>3.6954611703836467E-2</v>
      </c>
      <c r="Q78" s="340">
        <f>Ⅶ投入係数表!Q22</f>
        <v>0.1350168317367538</v>
      </c>
      <c r="R78" s="340">
        <f>Ⅶ投入係数表!R22</f>
        <v>0.30247171239558401</v>
      </c>
      <c r="S78" s="340">
        <f>Ⅶ投入係数表!S22</f>
        <v>0.35174822823945684</v>
      </c>
      <c r="T78" s="340">
        <f>Ⅶ投入係数表!T22</f>
        <v>0.2898863749865665</v>
      </c>
      <c r="U78" s="340">
        <f>Ⅶ投入係数表!U22</f>
        <v>2.3090178692936874E-2</v>
      </c>
      <c r="V78" s="340">
        <f>Ⅶ投入係数表!V22</f>
        <v>1.1032982886615412E-2</v>
      </c>
      <c r="W78" s="340">
        <f>Ⅶ投入係数表!W22</f>
        <v>2.3616978904626978E-4</v>
      </c>
      <c r="X78" s="340">
        <f>Ⅶ投入係数表!X22</f>
        <v>1.1209408047992631E-5</v>
      </c>
      <c r="Y78" s="340">
        <f>Ⅶ投入係数表!Y22</f>
        <v>2.5762530653386082E-5</v>
      </c>
      <c r="Z78" s="340">
        <f>Ⅶ投入係数表!Z22</f>
        <v>0</v>
      </c>
      <c r="AA78" s="340">
        <f>Ⅶ投入係数表!AA22</f>
        <v>2.6330998445501184E-5</v>
      </c>
      <c r="AB78" s="340">
        <f>Ⅶ投入係数表!AB22</f>
        <v>4.4799828486743174E-5</v>
      </c>
      <c r="AC78" s="340">
        <f>Ⅶ投入係数表!AC22</f>
        <v>0</v>
      </c>
      <c r="AD78" s="340">
        <f>Ⅶ投入係数表!AD22</f>
        <v>2.1633709527251224E-6</v>
      </c>
      <c r="AE78" s="340">
        <f>Ⅶ投入係数表!AE22</f>
        <v>8.9026587310466984E-4</v>
      </c>
      <c r="AF78" s="340">
        <f>Ⅶ投入係数表!AF22</f>
        <v>1.3928939127954552E-3</v>
      </c>
      <c r="AG78" s="340">
        <f>Ⅶ投入係数表!AG22</f>
        <v>1.5256351820279515E-3</v>
      </c>
      <c r="AH78" s="340">
        <f>Ⅶ投入係数表!AH22</f>
        <v>2.830280416769468E-6</v>
      </c>
      <c r="AI78" s="340">
        <f>Ⅶ投入係数表!AI22</f>
        <v>0</v>
      </c>
      <c r="AJ78" s="340">
        <f>Ⅶ投入係数表!AJ22</f>
        <v>9.0424603899975486E-3</v>
      </c>
      <c r="AK78" s="340">
        <f>Ⅶ投入係数表!AK22</f>
        <v>6.7028269849252777E-6</v>
      </c>
      <c r="AL78" s="340">
        <f>Ⅶ投入係数表!AL22</f>
        <v>3.598460514278759E-2</v>
      </c>
      <c r="AM78" s="340">
        <f>Ⅶ投入係数表!AM22</f>
        <v>0</v>
      </c>
      <c r="AN78" s="340">
        <f>Ⅶ投入係数表!AN22</f>
        <v>3.7097034075834957E-2</v>
      </c>
    </row>
    <row r="79" spans="1:40">
      <c r="A79" s="327" t="s">
        <v>16</v>
      </c>
      <c r="B79" s="328" t="s">
        <v>28</v>
      </c>
      <c r="C79" s="340">
        <f>Ⅶ投入係数表!C23</f>
        <v>1.9715043152223487E-5</v>
      </c>
      <c r="D79" s="340">
        <f>Ⅶ投入係数表!D23</f>
        <v>1.9618124947287747E-5</v>
      </c>
      <c r="E79" s="340">
        <f>Ⅶ投入係数表!E23</f>
        <v>0</v>
      </c>
      <c r="F79" s="340">
        <f>Ⅶ投入係数表!F23</f>
        <v>0</v>
      </c>
      <c r="G79" s="340">
        <f>Ⅶ投入係数表!G23</f>
        <v>2.7961738909368247E-4</v>
      </c>
      <c r="H79" s="340">
        <f>Ⅶ投入係数表!H23</f>
        <v>3.2002909355395942E-6</v>
      </c>
      <c r="I79" s="340">
        <f>Ⅶ投入係数表!I23</f>
        <v>0</v>
      </c>
      <c r="J79" s="340">
        <f>Ⅶ投入係数表!J23</f>
        <v>2.4920320441037124E-5</v>
      </c>
      <c r="K79" s="340">
        <f>Ⅶ投入係数表!K23</f>
        <v>1.2098260665571905E-5</v>
      </c>
      <c r="L79" s="340">
        <f>Ⅶ投入係数表!L23</f>
        <v>0</v>
      </c>
      <c r="M79" s="340">
        <f>Ⅶ投入係数表!M23</f>
        <v>3.0192215390944621E-5</v>
      </c>
      <c r="N79" s="340">
        <f>Ⅶ投入係数表!N23</f>
        <v>1.1084446485755477E-3</v>
      </c>
      <c r="O79" s="340">
        <f>Ⅶ投入係数表!O23</f>
        <v>1.2405199712319797E-2</v>
      </c>
      <c r="P79" s="340">
        <f>Ⅶ投入係数表!P23</f>
        <v>4.3880144733949911E-2</v>
      </c>
      <c r="Q79" s="340">
        <f>Ⅶ投入係数表!Q23</f>
        <v>1.5115404737421298E-2</v>
      </c>
      <c r="R79" s="340">
        <f>Ⅶ投入係数表!R23</f>
        <v>4.2017037064677944E-2</v>
      </c>
      <c r="S79" s="340">
        <f>Ⅶ投入係数表!S23</f>
        <v>6.790335033254051E-2</v>
      </c>
      <c r="T79" s="340">
        <f>Ⅶ投入係数表!T23</f>
        <v>1.1853546751629402E-2</v>
      </c>
      <c r="U79" s="340">
        <f>Ⅶ投入係数表!U23</f>
        <v>2.6085010241274405E-2</v>
      </c>
      <c r="V79" s="340">
        <f>Ⅶ投入係数表!V23</f>
        <v>3.1190424519970629E-3</v>
      </c>
      <c r="W79" s="340">
        <f>Ⅶ投入係数表!W23</f>
        <v>6.6088981744699803E-3</v>
      </c>
      <c r="X79" s="340">
        <f>Ⅶ投入係数表!X23</f>
        <v>7.4222879149899071E-6</v>
      </c>
      <c r="Y79" s="340">
        <f>Ⅶ投入係数表!Y23</f>
        <v>2.3171965071017817E-4</v>
      </c>
      <c r="Z79" s="340">
        <f>Ⅶ投入係数表!Z23</f>
        <v>0</v>
      </c>
      <c r="AA79" s="340">
        <f>Ⅶ投入係数表!AA23</f>
        <v>1.9790526883068461E-4</v>
      </c>
      <c r="AB79" s="340">
        <f>Ⅶ投入係数表!AB23</f>
        <v>2.5605988512156582E-6</v>
      </c>
      <c r="AC79" s="340">
        <f>Ⅶ投入係数表!AC23</f>
        <v>7.2135950288207978E-6</v>
      </c>
      <c r="AD79" s="340">
        <f>Ⅶ投入係数表!AD23</f>
        <v>1.504756077054256E-4</v>
      </c>
      <c r="AE79" s="340">
        <f>Ⅶ投入係数表!AE23</f>
        <v>1.3625144473626829E-4</v>
      </c>
      <c r="AF79" s="340">
        <f>Ⅶ投入係数表!AF23</f>
        <v>1.3304961165910563E-3</v>
      </c>
      <c r="AG79" s="340">
        <f>Ⅶ投入係数表!AG23</f>
        <v>5.1512521172450833E-4</v>
      </c>
      <c r="AH79" s="340">
        <f>Ⅶ投入係数表!AH23</f>
        <v>6.8066579152472326E-5</v>
      </c>
      <c r="AI79" s="340">
        <f>Ⅶ投入係数表!AI23</f>
        <v>0</v>
      </c>
      <c r="AJ79" s="340">
        <f>Ⅶ投入係数表!AJ23</f>
        <v>6.1235752354543548E-3</v>
      </c>
      <c r="AK79" s="340">
        <f>Ⅶ投入係数表!AK23</f>
        <v>1.9754984487589235E-4</v>
      </c>
      <c r="AL79" s="340">
        <f>Ⅶ投入係数表!AL23</f>
        <v>0</v>
      </c>
      <c r="AM79" s="340">
        <f>Ⅶ投入係数表!AM23</f>
        <v>1.1644797051889671E-3</v>
      </c>
      <c r="AN79" s="340">
        <f>Ⅶ投入係数表!AN23</f>
        <v>9.9695516497346291E-3</v>
      </c>
    </row>
    <row r="80" spans="1:40">
      <c r="A80" s="327" t="s">
        <v>17</v>
      </c>
      <c r="B80" s="328" t="s">
        <v>243</v>
      </c>
      <c r="C80" s="340">
        <f>Ⅶ投入係数表!C24</f>
        <v>7.1325899509971529E-6</v>
      </c>
      <c r="D80" s="340">
        <f>Ⅶ投入係数表!D24</f>
        <v>1.1184164689575257E-5</v>
      </c>
      <c r="E80" s="340">
        <f>Ⅶ投入係数表!E24</f>
        <v>2.1260999785406329E-5</v>
      </c>
      <c r="F80" s="340">
        <f>Ⅶ投入係数表!F24</f>
        <v>8.6906327165442711E-6</v>
      </c>
      <c r="G80" s="340">
        <f>Ⅶ投入係数表!G24</f>
        <v>8.9932629973306227E-6</v>
      </c>
      <c r="H80" s="340">
        <f>Ⅶ投入係数表!H24</f>
        <v>6.4424038548958979E-5</v>
      </c>
      <c r="I80" s="340">
        <f>Ⅶ投入係数表!I24</f>
        <v>1.2949174490126255E-5</v>
      </c>
      <c r="J80" s="340">
        <f>Ⅶ投入係数表!J24</f>
        <v>1.3954690326470842E-6</v>
      </c>
      <c r="K80" s="340">
        <f>Ⅶ投入係数表!K24</f>
        <v>9.0653172023191127E-6</v>
      </c>
      <c r="L80" s="340">
        <f>Ⅶ投入係数表!L24</f>
        <v>1.0925550179491181E-6</v>
      </c>
      <c r="M80" s="340">
        <f>Ⅶ投入係数表!M24</f>
        <v>5.0967933627408408E-6</v>
      </c>
      <c r="N80" s="340">
        <f>Ⅶ投入係数表!N24</f>
        <v>5.8177364412293793E-5</v>
      </c>
      <c r="O80" s="340">
        <f>Ⅶ投入係数表!O24</f>
        <v>2.674341716849687E-3</v>
      </c>
      <c r="P80" s="340">
        <f>Ⅶ投入係数表!P24</f>
        <v>1.5060446713896828E-4</v>
      </c>
      <c r="Q80" s="340">
        <f>Ⅶ投入係数表!Q24</f>
        <v>3.2021792859591204E-5</v>
      </c>
      <c r="R80" s="340">
        <f>Ⅶ投入係数表!R24</f>
        <v>5.0023721820343187E-5</v>
      </c>
      <c r="S80" s="340">
        <f>Ⅶ投入係数表!S24</f>
        <v>3.9330141221519407E-5</v>
      </c>
      <c r="T80" s="340">
        <f>Ⅶ投入係数表!T24</f>
        <v>7.1370839575944922E-2</v>
      </c>
      <c r="U80" s="340">
        <f>Ⅶ投入係数表!U24</f>
        <v>6.157821369817996E-5</v>
      </c>
      <c r="V80" s="340">
        <f>Ⅶ投入係数表!V24</f>
        <v>7.9579178807821107E-5</v>
      </c>
      <c r="W80" s="340">
        <f>Ⅶ投入係数表!W24</f>
        <v>1.4555438689024271E-3</v>
      </c>
      <c r="X80" s="340">
        <f>Ⅶ投入係数表!X24</f>
        <v>1.8468054969581187E-5</v>
      </c>
      <c r="Y80" s="340">
        <f>Ⅶ投入係数表!Y24</f>
        <v>1.1557357501449591E-5</v>
      </c>
      <c r="Z80" s="340">
        <f>Ⅶ投入係数表!Z24</f>
        <v>1.942944442039137E-5</v>
      </c>
      <c r="AA80" s="340">
        <f>Ⅶ投入係数表!AA24</f>
        <v>2.8380240347188252E-4</v>
      </c>
      <c r="AB80" s="340">
        <f>Ⅶ投入係数表!AB24</f>
        <v>1.4576240914773727E-4</v>
      </c>
      <c r="AC80" s="340">
        <f>Ⅶ投入係数表!AC24</f>
        <v>3.570796208351589E-5</v>
      </c>
      <c r="AD80" s="340">
        <f>Ⅶ投入係数表!AD24</f>
        <v>8.9860209257506556E-5</v>
      </c>
      <c r="AE80" s="340">
        <f>Ⅶ投入係数表!AE24</f>
        <v>1.606968247285769E-4</v>
      </c>
      <c r="AF80" s="340">
        <f>Ⅶ投入係数表!AF24</f>
        <v>1.0150737725636058E-3</v>
      </c>
      <c r="AG80" s="340">
        <f>Ⅶ投入係数表!AG24</f>
        <v>1.1191830779790693E-4</v>
      </c>
      <c r="AH80" s="340">
        <f>Ⅶ投入係数表!AH24</f>
        <v>2.2269312267475539E-5</v>
      </c>
      <c r="AI80" s="340">
        <f>Ⅶ投入係数表!AI24</f>
        <v>8.3478135199468675E-5</v>
      </c>
      <c r="AJ80" s="340">
        <f>Ⅶ投入係数表!AJ24</f>
        <v>1.2369344479826808E-3</v>
      </c>
      <c r="AK80" s="340">
        <f>Ⅶ投入係数表!AK24</f>
        <v>1.3065506679347841E-4</v>
      </c>
      <c r="AL80" s="340">
        <f>Ⅶ投入係数表!AL24</f>
        <v>0</v>
      </c>
      <c r="AM80" s="340">
        <f>Ⅶ投入係数表!AM24</f>
        <v>0</v>
      </c>
      <c r="AN80" s="340">
        <f>Ⅶ投入係数表!AN24</f>
        <v>2.0164282598365947E-3</v>
      </c>
    </row>
    <row r="81" spans="1:40">
      <c r="A81" s="327" t="s">
        <v>18</v>
      </c>
      <c r="B81" s="328" t="s">
        <v>29</v>
      </c>
      <c r="C81" s="340">
        <f>Ⅶ投入係数表!C25</f>
        <v>3.1266147730398474E-6</v>
      </c>
      <c r="D81" s="340">
        <f>Ⅶ投入係数表!D25</f>
        <v>3.5569310652091803E-5</v>
      </c>
      <c r="E81" s="340">
        <f>Ⅶ投入係数表!E25</f>
        <v>0</v>
      </c>
      <c r="F81" s="340">
        <f>Ⅶ投入係数表!F25</f>
        <v>0</v>
      </c>
      <c r="G81" s="340">
        <f>Ⅶ投入係数表!G25</f>
        <v>0</v>
      </c>
      <c r="H81" s="340">
        <f>Ⅶ投入係数表!H25</f>
        <v>0</v>
      </c>
      <c r="I81" s="340">
        <f>Ⅶ投入係数表!I25</f>
        <v>0</v>
      </c>
      <c r="J81" s="340">
        <f>Ⅶ投入係数表!J25</f>
        <v>0</v>
      </c>
      <c r="K81" s="340">
        <f>Ⅶ投入係数表!K25</f>
        <v>0</v>
      </c>
      <c r="L81" s="340">
        <f>Ⅶ投入係数表!L25</f>
        <v>0</v>
      </c>
      <c r="M81" s="340">
        <f>Ⅶ投入係数表!M25</f>
        <v>0</v>
      </c>
      <c r="N81" s="340">
        <f>Ⅶ投入係数表!N25</f>
        <v>0</v>
      </c>
      <c r="O81" s="340">
        <f>Ⅶ投入係数表!O25</f>
        <v>0</v>
      </c>
      <c r="P81" s="340">
        <f>Ⅶ投入係数表!P25</f>
        <v>1.7457687300272219E-5</v>
      </c>
      <c r="Q81" s="340">
        <f>Ⅶ投入係数表!Q25</f>
        <v>0</v>
      </c>
      <c r="R81" s="340">
        <f>Ⅶ投入係数表!R25</f>
        <v>0</v>
      </c>
      <c r="S81" s="340">
        <f>Ⅶ投入係数表!S25</f>
        <v>0</v>
      </c>
      <c r="T81" s="340">
        <f>Ⅶ投入係数表!T25</f>
        <v>0</v>
      </c>
      <c r="U81" s="340">
        <f>Ⅶ投入係数表!U25</f>
        <v>0.41235512256990658</v>
      </c>
      <c r="V81" s="340">
        <f>Ⅶ投入係数表!V25</f>
        <v>0</v>
      </c>
      <c r="W81" s="340">
        <f>Ⅶ投入係数表!W25</f>
        <v>0</v>
      </c>
      <c r="X81" s="340">
        <f>Ⅶ投入係数表!X25</f>
        <v>0</v>
      </c>
      <c r="Y81" s="340">
        <f>Ⅶ投入係数表!Y25</f>
        <v>0</v>
      </c>
      <c r="Z81" s="340">
        <f>Ⅶ投入係数表!Z25</f>
        <v>0</v>
      </c>
      <c r="AA81" s="340">
        <f>Ⅶ投入係数表!AA25</f>
        <v>0</v>
      </c>
      <c r="AB81" s="340">
        <f>Ⅶ投入係数表!AB25</f>
        <v>0</v>
      </c>
      <c r="AC81" s="340">
        <f>Ⅶ投入係数表!AC25</f>
        <v>0</v>
      </c>
      <c r="AD81" s="340">
        <f>Ⅶ投入係数表!AD25</f>
        <v>2.5479383351649986E-3</v>
      </c>
      <c r="AE81" s="340">
        <f>Ⅶ投入係数表!AE25</f>
        <v>0</v>
      </c>
      <c r="AF81" s="340">
        <f>Ⅶ投入係数表!AF25</f>
        <v>3.4716128151905026E-3</v>
      </c>
      <c r="AG81" s="340">
        <f>Ⅶ投入係数表!AG25</f>
        <v>6.9333913180211673E-5</v>
      </c>
      <c r="AH81" s="340">
        <f>Ⅶ投入係数表!AH25</f>
        <v>0</v>
      </c>
      <c r="AI81" s="340">
        <f>Ⅶ投入係数表!AI25</f>
        <v>0</v>
      </c>
      <c r="AJ81" s="340">
        <f>Ⅶ投入係数表!AJ25</f>
        <v>3.7444265481875766E-2</v>
      </c>
      <c r="AK81" s="340">
        <f>Ⅶ投入係数表!AK25</f>
        <v>1.4773944579948288E-5</v>
      </c>
      <c r="AL81" s="340">
        <f>Ⅶ投入係数表!AL25</f>
        <v>0</v>
      </c>
      <c r="AM81" s="340">
        <f>Ⅶ投入係数表!AM25</f>
        <v>0</v>
      </c>
      <c r="AN81" s="340">
        <f>Ⅶ投入係数表!AN25</f>
        <v>7.9547816781966006E-3</v>
      </c>
    </row>
    <row r="82" spans="1:40">
      <c r="A82" s="327" t="s">
        <v>19</v>
      </c>
      <c r="B82" s="328" t="s">
        <v>40</v>
      </c>
      <c r="C82" s="340">
        <f>Ⅶ投入係数表!C26</f>
        <v>8.2730444020660289E-4</v>
      </c>
      <c r="D82" s="340">
        <f>Ⅶ投入係数表!D26</f>
        <v>3.064644471905745E-3</v>
      </c>
      <c r="E82" s="340">
        <f>Ⅶ投入係数表!E26</f>
        <v>8.0747589852036197E-3</v>
      </c>
      <c r="F82" s="340">
        <f>Ⅶ投入係数表!F26</f>
        <v>5.8147708687425843E-3</v>
      </c>
      <c r="G82" s="340">
        <f>Ⅶ投入係数表!G26</f>
        <v>1.5189938985636201E-2</v>
      </c>
      <c r="H82" s="340">
        <f>Ⅶ投入係数表!H26</f>
        <v>4.3126829711791978E-3</v>
      </c>
      <c r="I82" s="340">
        <f>Ⅶ投入係数表!I26</f>
        <v>1.2146325671738428E-3</v>
      </c>
      <c r="J82" s="340">
        <f>Ⅶ投入係数表!J26</f>
        <v>2.1760186062537686E-3</v>
      </c>
      <c r="K82" s="340">
        <f>Ⅶ投入係数表!K26</f>
        <v>1.6449948054559467E-2</v>
      </c>
      <c r="L82" s="340">
        <f>Ⅶ投入係数表!L26</f>
        <v>8.9043233962853123E-3</v>
      </c>
      <c r="M82" s="340">
        <f>Ⅶ投入係数表!M26</f>
        <v>1.3635270724293189E-2</v>
      </c>
      <c r="N82" s="340">
        <f>Ⅶ投入係数表!N26</f>
        <v>2.874561437082966E-3</v>
      </c>
      <c r="O82" s="340">
        <f>Ⅶ投入係数表!O26</f>
        <v>1.1785334750265676E-3</v>
      </c>
      <c r="P82" s="340">
        <f>Ⅶ投入係数表!P26</f>
        <v>1.6123294388177805E-3</v>
      </c>
      <c r="Q82" s="340">
        <f>Ⅶ投入係数表!Q26</f>
        <v>6.9578394761054289E-3</v>
      </c>
      <c r="R82" s="340">
        <f>Ⅶ投入係数表!R26</f>
        <v>4.6579580043818736E-3</v>
      </c>
      <c r="S82" s="340">
        <f>Ⅶ投入係数表!S26</f>
        <v>2.2099350152508163E-3</v>
      </c>
      <c r="T82" s="340">
        <f>Ⅶ投入係数表!T26</f>
        <v>6.234115319210809E-3</v>
      </c>
      <c r="U82" s="340">
        <f>Ⅶ投入係数表!U26</f>
        <v>1.5390940891056159E-3</v>
      </c>
      <c r="V82" s="340">
        <f>Ⅶ投入係数表!V26</f>
        <v>7.6212716194392585E-2</v>
      </c>
      <c r="W82" s="340">
        <f>Ⅶ投入係数表!W26</f>
        <v>3.4830237083343187E-3</v>
      </c>
      <c r="X82" s="340">
        <f>Ⅶ投入係数表!X26</f>
        <v>5.5921387334315689E-3</v>
      </c>
      <c r="Y82" s="340">
        <f>Ⅶ投入係数表!Y26</f>
        <v>4.2944349534565886E-3</v>
      </c>
      <c r="Z82" s="340">
        <f>Ⅶ投入係数表!Z26</f>
        <v>3.9129677160657491E-3</v>
      </c>
      <c r="AA82" s="340">
        <f>Ⅶ投入係数表!AA26</f>
        <v>6.3175591146075894E-3</v>
      </c>
      <c r="AB82" s="340">
        <f>Ⅶ投入係数表!AB26</f>
        <v>1.5430535085913417E-2</v>
      </c>
      <c r="AC82" s="340">
        <f>Ⅶ投入係数表!AC26</f>
        <v>3.4161239304692944E-5</v>
      </c>
      <c r="AD82" s="340">
        <f>Ⅶ投入係数表!AD26</f>
        <v>2.3074794828872197E-3</v>
      </c>
      <c r="AE82" s="340">
        <f>Ⅶ投入係数表!AE26</f>
        <v>1.2785285000085864E-2</v>
      </c>
      <c r="AF82" s="340">
        <f>Ⅶ投入係数表!AF26</f>
        <v>8.1972400096056892E-3</v>
      </c>
      <c r="AG82" s="340">
        <f>Ⅶ投入係数表!AG26</f>
        <v>1.7507865996645739E-2</v>
      </c>
      <c r="AH82" s="340">
        <f>Ⅶ投入係数表!AH26</f>
        <v>4.1638308551790173E-3</v>
      </c>
      <c r="AI82" s="340">
        <f>Ⅶ投入係数表!AI26</f>
        <v>4.3160696842838964E-2</v>
      </c>
      <c r="AJ82" s="340">
        <f>Ⅶ投入係数表!AJ26</f>
        <v>7.727252670626932E-3</v>
      </c>
      <c r="AK82" s="340">
        <f>Ⅶ投入係数表!AK26</f>
        <v>5.8212088494813885E-3</v>
      </c>
      <c r="AL82" s="340">
        <f>Ⅶ投入係数表!AL26</f>
        <v>0.14684541329958525</v>
      </c>
      <c r="AM82" s="340">
        <f>Ⅶ投入係数表!AM26</f>
        <v>1.6720359756223135E-3</v>
      </c>
      <c r="AN82" s="340">
        <f>Ⅶ投入係数表!AN26</f>
        <v>7.6792176745571787E-3</v>
      </c>
    </row>
    <row r="83" spans="1:40">
      <c r="A83" s="327" t="s">
        <v>131</v>
      </c>
      <c r="B83" s="328" t="s">
        <v>30</v>
      </c>
      <c r="C83" s="340">
        <f>Ⅶ投入係数表!C27</f>
        <v>4.2991278818336771E-3</v>
      </c>
      <c r="D83" s="340">
        <f>Ⅶ投入係数表!D27</f>
        <v>5.6715632528684624E-3</v>
      </c>
      <c r="E83" s="340">
        <f>Ⅶ投入係数表!E27</f>
        <v>6.967566189096813E-4</v>
      </c>
      <c r="F83" s="340">
        <f>Ⅶ投入係数表!F27</f>
        <v>3.0312349677709006E-3</v>
      </c>
      <c r="G83" s="340">
        <f>Ⅶ投入係数表!G27</f>
        <v>4.0207512393542642E-3</v>
      </c>
      <c r="H83" s="340">
        <f>Ⅶ投入係数表!H27</f>
        <v>3.7211201018274393E-3</v>
      </c>
      <c r="I83" s="340">
        <f>Ⅶ投入係数表!I27</f>
        <v>5.9320168339268365E-3</v>
      </c>
      <c r="J83" s="340">
        <f>Ⅶ投入係数表!J27</f>
        <v>5.0989663192350758E-3</v>
      </c>
      <c r="K83" s="340">
        <f>Ⅶ投入係数表!K27</f>
        <v>7.2589061295619825E-3</v>
      </c>
      <c r="L83" s="340">
        <f>Ⅶ投入係数表!L27</f>
        <v>7.2942094584048699E-3</v>
      </c>
      <c r="M83" s="340">
        <f>Ⅶ投入係数表!M27</f>
        <v>4.9469750645670012E-3</v>
      </c>
      <c r="N83" s="340">
        <f>Ⅶ投入係数表!N27</f>
        <v>6.5817736441229372E-3</v>
      </c>
      <c r="O83" s="340">
        <f>Ⅶ投入係数表!O27</f>
        <v>2.7609141360469729E-3</v>
      </c>
      <c r="P83" s="340">
        <f>Ⅶ投入係数表!P27</f>
        <v>1.9932620935698224E-3</v>
      </c>
      <c r="Q83" s="340">
        <f>Ⅶ投入係数表!Q27</f>
        <v>1.905576302069239E-3</v>
      </c>
      <c r="R83" s="340">
        <f>Ⅶ投入係数表!R27</f>
        <v>5.5934879605098325E-3</v>
      </c>
      <c r="S83" s="340">
        <f>Ⅶ投入係数表!S27</f>
        <v>2.2789289460837768E-3</v>
      </c>
      <c r="T83" s="340">
        <f>Ⅶ投入係数表!T27</f>
        <v>2.2532256127241806E-3</v>
      </c>
      <c r="U83" s="340">
        <f>Ⅶ投入係数表!U27</f>
        <v>8.6847369376336862E-4</v>
      </c>
      <c r="V83" s="340">
        <f>Ⅶ投入係数表!V27</f>
        <v>1.7605234999156488E-3</v>
      </c>
      <c r="W83" s="340">
        <f>Ⅶ投入係数表!W27</f>
        <v>9.0477092024240132E-4</v>
      </c>
      <c r="X83" s="340">
        <f>Ⅶ投入係数表!X27</f>
        <v>2.2113941236636157E-2</v>
      </c>
      <c r="Y83" s="340">
        <f>Ⅶ投入係数表!Y27</f>
        <v>4.7723835690157618E-2</v>
      </c>
      <c r="Z83" s="340">
        <f>Ⅶ投入係数表!Z27</f>
        <v>4.4881404660098694E-3</v>
      </c>
      <c r="AA83" s="340">
        <f>Ⅶ投入係数表!AA27</f>
        <v>4.7994213332658974E-3</v>
      </c>
      <c r="AB83" s="340">
        <f>Ⅶ投入係数表!AB27</f>
        <v>3.8737131393061217E-3</v>
      </c>
      <c r="AC83" s="340">
        <f>Ⅶ投入係数表!AC27</f>
        <v>1.4909942809087126E-2</v>
      </c>
      <c r="AD83" s="340">
        <f>Ⅶ投入係数表!AD27</f>
        <v>1.3995215799123358E-2</v>
      </c>
      <c r="AE83" s="340">
        <f>Ⅶ投入係数表!AE27</f>
        <v>7.3844497200555139E-3</v>
      </c>
      <c r="AF83" s="340">
        <f>Ⅶ投入係数表!AF27</f>
        <v>1.5303600452623104E-2</v>
      </c>
      <c r="AG83" s="340">
        <f>Ⅶ投入係数表!AG27</f>
        <v>7.0430479055591765E-3</v>
      </c>
      <c r="AH83" s="340">
        <f>Ⅶ投入係数表!AH27</f>
        <v>3.6786786150169513E-3</v>
      </c>
      <c r="AI83" s="340">
        <f>Ⅶ投入係数表!AI27</f>
        <v>3.3407036740601801E-3</v>
      </c>
      <c r="AJ83" s="340">
        <f>Ⅶ投入係数表!AJ27</f>
        <v>1.7836455097790115E-3</v>
      </c>
      <c r="AK83" s="340">
        <f>Ⅶ投入係数表!AK27</f>
        <v>3.4714636652405191E-3</v>
      </c>
      <c r="AL83" s="340">
        <f>Ⅶ投入係数表!AL27</f>
        <v>0</v>
      </c>
      <c r="AM83" s="340">
        <f>Ⅶ投入係数表!AM27</f>
        <v>0</v>
      </c>
      <c r="AN83" s="340">
        <f>Ⅶ投入係数表!AN27</f>
        <v>5.7030435741968755E-3</v>
      </c>
    </row>
    <row r="84" spans="1:40">
      <c r="A84" s="327" t="s">
        <v>133</v>
      </c>
      <c r="B84" s="328" t="s">
        <v>41</v>
      </c>
      <c r="C84" s="340">
        <f>Ⅶ投入係数表!C28</f>
        <v>6.0557317129160118E-3</v>
      </c>
      <c r="D84" s="340">
        <f>Ⅶ投入係数表!D28</f>
        <v>1.2971064182437559E-2</v>
      </c>
      <c r="E84" s="340">
        <f>Ⅶ投入係数表!E28</f>
        <v>1.1450392505392043E-2</v>
      </c>
      <c r="F84" s="340">
        <f>Ⅶ投入係数表!F28</f>
        <v>3.3468716929095983E-2</v>
      </c>
      <c r="G84" s="340">
        <f>Ⅶ投入係数表!G28</f>
        <v>1.6174939621202492E-2</v>
      </c>
      <c r="H84" s="340">
        <f>Ⅶ投入係数表!H28</f>
        <v>2.2151195563233025E-2</v>
      </c>
      <c r="I84" s="340">
        <f>Ⅶ投入係数表!I28</f>
        <v>2.1648429912593071E-2</v>
      </c>
      <c r="J84" s="340">
        <f>Ⅶ投入係数表!J28</f>
        <v>2.8127444224308722E-2</v>
      </c>
      <c r="K84" s="340">
        <f>Ⅶ投入係数表!K28</f>
        <v>4.0325429806628905E-2</v>
      </c>
      <c r="L84" s="340">
        <f>Ⅶ投入係数表!L28</f>
        <v>8.2136881535820189E-2</v>
      </c>
      <c r="M84" s="340">
        <f>Ⅶ投入係数表!M28</f>
        <v>3.7968322172193911E-2</v>
      </c>
      <c r="N84" s="340">
        <f>Ⅶ投入係数表!N28</f>
        <v>1.9914162871103966E-2</v>
      </c>
      <c r="O84" s="340">
        <f>Ⅶ投入係数表!O28</f>
        <v>1.2693116070374306E-2</v>
      </c>
      <c r="P84" s="340">
        <f>Ⅶ投入係数表!P28</f>
        <v>1.0272355139238794E-2</v>
      </c>
      <c r="Q84" s="340">
        <f>Ⅶ投入係数表!Q28</f>
        <v>1.0191030289909976E-2</v>
      </c>
      <c r="R84" s="340">
        <f>Ⅶ投入係数表!R28</f>
        <v>2.0691035284208733E-2</v>
      </c>
      <c r="S84" s="340">
        <f>Ⅶ投入係数表!S28</f>
        <v>5.2624040548821648E-3</v>
      </c>
      <c r="T84" s="340">
        <f>Ⅶ投入係数表!T28</f>
        <v>4.6266254496260756E-3</v>
      </c>
      <c r="U84" s="340">
        <f>Ⅶ投入係数表!U28</f>
        <v>1.0594631785557123E-2</v>
      </c>
      <c r="V84" s="340">
        <f>Ⅶ投入係数表!V28</f>
        <v>1.2054126910078497E-2</v>
      </c>
      <c r="W84" s="340">
        <f>Ⅶ投入係数表!W28</f>
        <v>2.3543475452014475E-3</v>
      </c>
      <c r="X84" s="340">
        <f>Ⅶ投入係数表!X28</f>
        <v>0.13527320769718143</v>
      </c>
      <c r="Y84" s="340">
        <f>Ⅶ投入係数表!Y28</f>
        <v>4.8272291342734155E-2</v>
      </c>
      <c r="Z84" s="340">
        <f>Ⅶ投入係数表!Z28</f>
        <v>6.4977263725334369E-2</v>
      </c>
      <c r="AA84" s="340">
        <f>Ⅶ投入係数表!AA28</f>
        <v>2.2100614781561768E-2</v>
      </c>
      <c r="AB84" s="340">
        <f>Ⅶ投入係数表!AB28</f>
        <v>4.1199950304783694E-3</v>
      </c>
      <c r="AC84" s="340">
        <f>Ⅶ投入係数表!AC28</f>
        <v>2.1277857634431439E-3</v>
      </c>
      <c r="AD84" s="340">
        <f>Ⅶ投入係数表!AD28</f>
        <v>7.2435196086405211E-3</v>
      </c>
      <c r="AE84" s="340">
        <f>Ⅶ投入係数表!AE28</f>
        <v>6.8031596596849235E-3</v>
      </c>
      <c r="AF84" s="340">
        <f>Ⅶ投入係数表!AF28</f>
        <v>9.2374238255665039E-3</v>
      </c>
      <c r="AG84" s="340">
        <f>Ⅶ投入係数表!AG28</f>
        <v>1.5708786567807762E-2</v>
      </c>
      <c r="AH84" s="340">
        <f>Ⅶ投入係数表!AH28</f>
        <v>9.7676906277881191E-3</v>
      </c>
      <c r="AI84" s="340">
        <f>Ⅶ投入係数表!AI28</f>
        <v>3.2933314106005623E-3</v>
      </c>
      <c r="AJ84" s="340">
        <f>Ⅶ投入係数表!AJ28</f>
        <v>4.3777125052609032E-3</v>
      </c>
      <c r="AK84" s="340">
        <f>Ⅶ投入係数表!AK28</f>
        <v>3.1577677683369096E-2</v>
      </c>
      <c r="AL84" s="340">
        <f>Ⅶ投入係数表!AL28</f>
        <v>0</v>
      </c>
      <c r="AM84" s="340">
        <f>Ⅶ投入係数表!AM28</f>
        <v>4.3864883948994361E-3</v>
      </c>
      <c r="AN84" s="340">
        <f>Ⅶ投入係数表!AN28</f>
        <v>1.4038888987393854E-2</v>
      </c>
    </row>
    <row r="85" spans="1:40">
      <c r="A85" s="327" t="s">
        <v>151</v>
      </c>
      <c r="B85" s="328" t="s">
        <v>169</v>
      </c>
      <c r="C85" s="340">
        <f>Ⅶ投入係数表!C29</f>
        <v>2.0210090491288126E-4</v>
      </c>
      <c r="D85" s="340">
        <f>Ⅶ投入係数表!D29</f>
        <v>1.0868807914721659E-3</v>
      </c>
      <c r="E85" s="340">
        <f>Ⅶ投入係数表!E29</f>
        <v>1.3222884349541289E-3</v>
      </c>
      <c r="F85" s="340">
        <f>Ⅶ投入係数表!F29</f>
        <v>4.0714491870570506E-4</v>
      </c>
      <c r="G85" s="340">
        <f>Ⅶ投入係数表!G29</f>
        <v>3.6964535401042334E-4</v>
      </c>
      <c r="H85" s="340">
        <f>Ⅶ投入係数表!H29</f>
        <v>1.2584962269297207E-3</v>
      </c>
      <c r="I85" s="340">
        <f>Ⅶ投入係数表!I29</f>
        <v>3.7908708319844614E-4</v>
      </c>
      <c r="J85" s="340">
        <f>Ⅶ投入係数表!J29</f>
        <v>3.5534499095529331E-4</v>
      </c>
      <c r="K85" s="340">
        <f>Ⅶ投入係数表!K29</f>
        <v>4.2084185126847404E-4</v>
      </c>
      <c r="L85" s="340">
        <f>Ⅶ投入係数表!L29</f>
        <v>1.9182144529420947E-4</v>
      </c>
      <c r="M85" s="340">
        <f>Ⅶ投入係数表!M29</f>
        <v>3.1497268758713686E-4</v>
      </c>
      <c r="N85" s="340">
        <f>Ⅶ投入係数表!N29</f>
        <v>3.3721182429415292E-4</v>
      </c>
      <c r="O85" s="340">
        <f>Ⅶ投入係数表!O29</f>
        <v>3.290610676370506E-4</v>
      </c>
      <c r="P85" s="340">
        <f>Ⅶ投入係数表!P29</f>
        <v>2.1440914393926585E-4</v>
      </c>
      <c r="Q85" s="340">
        <f>Ⅶ投入係数表!Q29</f>
        <v>2.4830870812361311E-4</v>
      </c>
      <c r="R85" s="340">
        <f>Ⅶ投入係数表!R29</f>
        <v>4.7140854305377126E-4</v>
      </c>
      <c r="S85" s="340">
        <f>Ⅶ投入係数表!S29</f>
        <v>1.7218708129498642E-4</v>
      </c>
      <c r="T85" s="340">
        <f>Ⅶ投入係数表!T29</f>
        <v>2.4962860412043971E-4</v>
      </c>
      <c r="U85" s="340">
        <f>Ⅶ投入係数表!U29</f>
        <v>1.4392333419500859E-4</v>
      </c>
      <c r="V85" s="340">
        <f>Ⅶ投入係数表!V29</f>
        <v>4.2489420463986797E-4</v>
      </c>
      <c r="W85" s="340">
        <f>Ⅶ投入係数表!W29</f>
        <v>4.7967944531350325E-4</v>
      </c>
      <c r="X85" s="340">
        <f>Ⅶ投入係数表!X29</f>
        <v>5.4270366597319907E-4</v>
      </c>
      <c r="Y85" s="340">
        <f>Ⅶ投入係数表!Y29</f>
        <v>4.5717149240014292E-2</v>
      </c>
      <c r="Z85" s="340">
        <f>Ⅶ投入係数表!Z29</f>
        <v>7.4034750555766245E-3</v>
      </c>
      <c r="AA85" s="340">
        <f>Ⅶ投入係数表!AA29</f>
        <v>2.4052900299696466E-3</v>
      </c>
      <c r="AB85" s="340">
        <f>Ⅶ投入係数表!AB29</f>
        <v>9.7716457092373124E-4</v>
      </c>
      <c r="AC85" s="340">
        <f>Ⅶ投入係数表!AC29</f>
        <v>1.5235409854506837E-4</v>
      </c>
      <c r="AD85" s="340">
        <f>Ⅶ投入係数表!AD29</f>
        <v>4.3698521127135542E-3</v>
      </c>
      <c r="AE85" s="340">
        <f>Ⅶ投入係数表!AE29</f>
        <v>2.4570013701902182E-3</v>
      </c>
      <c r="AF85" s="340">
        <f>Ⅶ投入係数表!AF29</f>
        <v>2.8993820711944013E-3</v>
      </c>
      <c r="AG85" s="340">
        <f>Ⅶ投入係数表!AG29</f>
        <v>6.2628082663778164E-3</v>
      </c>
      <c r="AH85" s="340">
        <f>Ⅶ投入係数表!AH29</f>
        <v>3.4264906406577919E-3</v>
      </c>
      <c r="AI85" s="340">
        <f>Ⅶ投入係数表!AI29</f>
        <v>1.6514976276111291E-3</v>
      </c>
      <c r="AJ85" s="340">
        <f>Ⅶ投入係数表!AJ29</f>
        <v>4.8894772680369827E-4</v>
      </c>
      <c r="AK85" s="340">
        <f>Ⅶ投入係数表!AK29</f>
        <v>6.7155703143596595E-3</v>
      </c>
      <c r="AL85" s="340">
        <f>Ⅶ投入係数表!AL29</f>
        <v>0</v>
      </c>
      <c r="AM85" s="340">
        <f>Ⅶ投入係数表!AM29</f>
        <v>1.0746096499654478E-3</v>
      </c>
      <c r="AN85" s="340">
        <f>Ⅶ投入係数表!AN29</f>
        <v>2.0556876292836365E-3</v>
      </c>
    </row>
    <row r="86" spans="1:40">
      <c r="A86" s="327" t="s">
        <v>152</v>
      </c>
      <c r="B86" s="328" t="s">
        <v>170</v>
      </c>
      <c r="C86" s="340">
        <f>Ⅶ投入係数表!C30</f>
        <v>2.1690889987963948E-4</v>
      </c>
      <c r="D86" s="340">
        <f>Ⅶ投入係数表!D30</f>
        <v>1.0793635660250743E-3</v>
      </c>
      <c r="E86" s="340">
        <f>Ⅶ投入係数表!E30</f>
        <v>8.3178256449604852E-4</v>
      </c>
      <c r="F86" s="340">
        <f>Ⅶ投入係数表!F30</f>
        <v>7.5072956418561403E-5</v>
      </c>
      <c r="G86" s="340">
        <f>Ⅶ投入係数表!G30</f>
        <v>4.9485191305453165E-4</v>
      </c>
      <c r="H86" s="340">
        <f>Ⅶ投入係数表!H30</f>
        <v>2.7261023729429948E-3</v>
      </c>
      <c r="I86" s="340">
        <f>Ⅶ投入係数表!I30</f>
        <v>8.7406927808352224E-6</v>
      </c>
      <c r="J86" s="340">
        <f>Ⅶ投入係数表!J30</f>
        <v>4.677405461280041E-5</v>
      </c>
      <c r="K86" s="340">
        <f>Ⅶ投入係数表!K30</f>
        <v>1.4230872348269042E-3</v>
      </c>
      <c r="L86" s="340">
        <f>Ⅶ投入係数表!L30</f>
        <v>3.5429998439207121E-5</v>
      </c>
      <c r="M86" s="340">
        <f>Ⅶ投入係数表!M30</f>
        <v>4.2067972481886956E-4</v>
      </c>
      <c r="N86" s="340">
        <f>Ⅶ投入係数表!N30</f>
        <v>8.599022722343425E-5</v>
      </c>
      <c r="O86" s="340">
        <f>Ⅶ投入係数表!O30</f>
        <v>2.1308730235403985E-4</v>
      </c>
      <c r="P86" s="340">
        <f>Ⅶ投入係数表!P30</f>
        <v>2.766007811575334E-5</v>
      </c>
      <c r="Q86" s="340">
        <f>Ⅶ投入係数表!Q30</f>
        <v>1.2058234561887753E-4</v>
      </c>
      <c r="R86" s="340">
        <f>Ⅶ投入係数表!R30</f>
        <v>5.2846884978490437E-4</v>
      </c>
      <c r="S86" s="340">
        <f>Ⅶ投入係数表!S30</f>
        <v>1.4133923285451658E-4</v>
      </c>
      <c r="T86" s="340">
        <f>Ⅶ投入係数表!T30</f>
        <v>1.9714009368658613E-4</v>
      </c>
      <c r="U86" s="340">
        <f>Ⅶ投入係数表!U30</f>
        <v>2.220882373690476E-4</v>
      </c>
      <c r="V86" s="340">
        <f>Ⅶ投入係数表!V30</f>
        <v>1.9528480990100417E-4</v>
      </c>
      <c r="W86" s="340">
        <f>Ⅶ投入係数表!W30</f>
        <v>2.5976974113543052E-3</v>
      </c>
      <c r="X86" s="340">
        <f>Ⅶ投入係数表!X30</f>
        <v>4.6734535210194231E-2</v>
      </c>
      <c r="Y86" s="340">
        <f>Ⅶ投入係数表!Y30</f>
        <v>2.1597230384829591E-3</v>
      </c>
      <c r="Z86" s="340">
        <f>Ⅶ投入係数表!Z30</f>
        <v>0</v>
      </c>
      <c r="AA86" s="340">
        <f>Ⅶ投入係数表!AA30</f>
        <v>1.3216558097242776E-3</v>
      </c>
      <c r="AB86" s="340">
        <f>Ⅶ投入係数表!AB30</f>
        <v>3.0049458328959161E-3</v>
      </c>
      <c r="AC86" s="340">
        <f>Ⅶ投入係数表!AC30</f>
        <v>6.7164341356277078E-6</v>
      </c>
      <c r="AD86" s="340">
        <f>Ⅶ投入係数表!AD30</f>
        <v>3.9434082938064729E-3</v>
      </c>
      <c r="AE86" s="340">
        <f>Ⅶ投入係数表!AE30</f>
        <v>6.5070114918004537E-3</v>
      </c>
      <c r="AF86" s="340">
        <f>Ⅶ投入係数表!AF30</f>
        <v>3.0444348629773795E-2</v>
      </c>
      <c r="AG86" s="340">
        <f>Ⅶ投入係数表!AG30</f>
        <v>4.6675755872295889E-3</v>
      </c>
      <c r="AH86" s="340">
        <f>Ⅶ投入係数表!AH30</f>
        <v>3.4201552521797825E-3</v>
      </c>
      <c r="AI86" s="340">
        <f>Ⅶ投入係数表!AI30</f>
        <v>3.5498846323915996E-5</v>
      </c>
      <c r="AJ86" s="340">
        <f>Ⅶ投入係数表!AJ30</f>
        <v>3.5469241591054844E-4</v>
      </c>
      <c r="AK86" s="340">
        <f>Ⅶ投入係数表!AK30</f>
        <v>2.2334730851794639E-2</v>
      </c>
      <c r="AL86" s="340">
        <f>Ⅶ投入係数表!AL30</f>
        <v>0</v>
      </c>
      <c r="AM86" s="340">
        <f>Ⅶ投入係数表!AM30</f>
        <v>1.4432970008694705E-2</v>
      </c>
      <c r="AN86" s="340">
        <f>Ⅶ投入係数表!AN30</f>
        <v>4.6702080480236149E-3</v>
      </c>
    </row>
    <row r="87" spans="1:40">
      <c r="A87" s="327" t="s">
        <v>153</v>
      </c>
      <c r="B87" s="328" t="s">
        <v>31</v>
      </c>
      <c r="C87" s="340">
        <f>Ⅶ投入係数表!C31</f>
        <v>6.2077894113781833E-2</v>
      </c>
      <c r="D87" s="340">
        <f>Ⅶ投入係数表!D31</f>
        <v>1.456059067057318E-2</v>
      </c>
      <c r="E87" s="340">
        <f>Ⅶ投入係数表!E31</f>
        <v>7.5527350659952489E-2</v>
      </c>
      <c r="F87" s="340">
        <f>Ⅶ投入係数表!F31</f>
        <v>6.3074784337619857E-2</v>
      </c>
      <c r="G87" s="340">
        <f>Ⅶ投入係数表!G31</f>
        <v>7.5928498792424054E-2</v>
      </c>
      <c r="H87" s="340">
        <f>Ⅶ投入係数表!H31</f>
        <v>4.6401327393399396E-2</v>
      </c>
      <c r="I87" s="340">
        <f>Ⅶ投入係数表!I31</f>
        <v>5.5075428941404991E-2</v>
      </c>
      <c r="J87" s="340">
        <f>Ⅶ投入係数表!J31</f>
        <v>5.6798742355069341E-2</v>
      </c>
      <c r="K87" s="340">
        <f>Ⅶ投入係数表!K31</f>
        <v>3.8398974496464351E-2</v>
      </c>
      <c r="L87" s="340">
        <f>Ⅶ投入係数表!L31</f>
        <v>5.2823942562821913E-2</v>
      </c>
      <c r="M87" s="340">
        <f>Ⅶ投入係数表!M31</f>
        <v>4.8631636687769986E-2</v>
      </c>
      <c r="N87" s="340">
        <f>Ⅶ投入係数表!N31</f>
        <v>4.411056250877126E-2</v>
      </c>
      <c r="O87" s="340">
        <f>Ⅶ投入係数表!O31</f>
        <v>4.1420453203662555E-2</v>
      </c>
      <c r="P87" s="340">
        <f>Ⅶ投入係数表!P31</f>
        <v>4.1731515141267772E-2</v>
      </c>
      <c r="Q87" s="340">
        <f>Ⅶ投入係数表!Q31</f>
        <v>4.8429200266998616E-2</v>
      </c>
      <c r="R87" s="340">
        <f>Ⅶ投入係数表!R31</f>
        <v>3.7382326444232394E-2</v>
      </c>
      <c r="S87" s="340">
        <f>Ⅶ投入係数表!S31</f>
        <v>3.6505693522644267E-2</v>
      </c>
      <c r="T87" s="340">
        <f>Ⅶ投入係数表!T31</f>
        <v>3.7850006637713596E-2</v>
      </c>
      <c r="U87" s="340">
        <f>Ⅶ投入係数表!U31</f>
        <v>4.9098789011684636E-2</v>
      </c>
      <c r="V87" s="340">
        <f>Ⅶ投入係数表!V31</f>
        <v>0.10046468379404376</v>
      </c>
      <c r="W87" s="340">
        <f>Ⅶ投入係数表!W31</f>
        <v>5.132820228066335E-2</v>
      </c>
      <c r="X87" s="340">
        <f>Ⅶ投入係数表!X31</f>
        <v>6.1573664132822245E-3</v>
      </c>
      <c r="Y87" s="340">
        <f>Ⅶ投入係数表!Y31</f>
        <v>2.1528888116012973E-2</v>
      </c>
      <c r="Z87" s="340">
        <f>Ⅶ投入係数表!Z31</f>
        <v>1.4624190943400501E-2</v>
      </c>
      <c r="AA87" s="340">
        <f>Ⅶ投入係数表!AA31</f>
        <v>1.0165215479651169E-2</v>
      </c>
      <c r="AB87" s="340">
        <f>Ⅶ投入係数表!AB31</f>
        <v>5.1315380908038633E-3</v>
      </c>
      <c r="AC87" s="340">
        <f>Ⅶ投入係数表!AC31</f>
        <v>9.6349019168417288E-4</v>
      </c>
      <c r="AD87" s="340">
        <f>Ⅶ投入係数表!AD31</f>
        <v>4.0526260592665626E-2</v>
      </c>
      <c r="AE87" s="340">
        <f>Ⅶ投入係数表!AE31</f>
        <v>6.6923878725936459E-3</v>
      </c>
      <c r="AF87" s="340">
        <f>Ⅶ投入係数表!AF31</f>
        <v>9.015875348379946E-3</v>
      </c>
      <c r="AG87" s="340">
        <f>Ⅶ投入係数表!AG31</f>
        <v>1.847292049134994E-2</v>
      </c>
      <c r="AH87" s="340">
        <f>Ⅶ投入係数表!AH31</f>
        <v>5.024085153588044E-2</v>
      </c>
      <c r="AI87" s="340">
        <f>Ⅶ投入係数表!AI31</f>
        <v>3.9262598150850044E-2</v>
      </c>
      <c r="AJ87" s="340">
        <f>Ⅶ投入係数表!AJ31</f>
        <v>2.0272208562602992E-2</v>
      </c>
      <c r="AK87" s="340">
        <f>Ⅶ投入係数表!AK31</f>
        <v>7.4005645757026325E-2</v>
      </c>
      <c r="AL87" s="340">
        <f>Ⅶ投入係数表!AL31</f>
        <v>0.22681314020449322</v>
      </c>
      <c r="AM87" s="340">
        <f>Ⅶ投入係数表!AM31</f>
        <v>1.0114000567201541E-2</v>
      </c>
      <c r="AN87" s="340">
        <f>Ⅶ投入係数表!AN31</f>
        <v>3.6400729232164954E-2</v>
      </c>
    </row>
    <row r="88" spans="1:40">
      <c r="A88" s="327" t="s">
        <v>154</v>
      </c>
      <c r="B88" s="328" t="s">
        <v>32</v>
      </c>
      <c r="C88" s="340">
        <f>Ⅶ投入係数表!C32</f>
        <v>4.5883071794359772E-3</v>
      </c>
      <c r="D88" s="340">
        <f>Ⅶ投入係数表!D32</f>
        <v>2.8558672861349353E-2</v>
      </c>
      <c r="E88" s="340">
        <f>Ⅶ投入係数表!E32</f>
        <v>7.3892149658109736E-3</v>
      </c>
      <c r="F88" s="340">
        <f>Ⅶ投入係数表!F32</f>
        <v>1.7595067825417695E-2</v>
      </c>
      <c r="G88" s="340">
        <f>Ⅶ投入係数表!G32</f>
        <v>1.1089583068514045E-2</v>
      </c>
      <c r="H88" s="340">
        <f>Ⅶ投入係数表!H32</f>
        <v>6.2560960087280661E-3</v>
      </c>
      <c r="I88" s="340">
        <f>Ⅶ投入係数表!I32</f>
        <v>2.0718679184202008E-3</v>
      </c>
      <c r="J88" s="340">
        <f>Ⅶ投入係数表!J32</f>
        <v>3.7245499181669398E-3</v>
      </c>
      <c r="K88" s="340">
        <f>Ⅶ投入係数表!K32</f>
        <v>1.037362177016656E-2</v>
      </c>
      <c r="L88" s="340">
        <f>Ⅶ投入係数表!L32</f>
        <v>7.2266271265803029E-3</v>
      </c>
      <c r="M88" s="340">
        <f>Ⅶ投入係数表!M32</f>
        <v>6.9348616094896346E-3</v>
      </c>
      <c r="N88" s="340">
        <f>Ⅶ投入係数表!N32</f>
        <v>1.1797029892448425E-2</v>
      </c>
      <c r="O88" s="340">
        <f>Ⅶ投入係数表!O32</f>
        <v>7.1239064395281189E-3</v>
      </c>
      <c r="P88" s="340">
        <f>Ⅶ投入係数表!P32</f>
        <v>6.9298615220736185E-3</v>
      </c>
      <c r="Q88" s="340">
        <f>Ⅶ投入係数表!Q32</f>
        <v>1.196106871606141E-2</v>
      </c>
      <c r="R88" s="340">
        <f>Ⅶ投入係数表!R32</f>
        <v>4.8387076139047181E-3</v>
      </c>
      <c r="S88" s="340">
        <f>Ⅶ投入係数表!S32</f>
        <v>7.0715386186672759E-3</v>
      </c>
      <c r="T88" s="340">
        <f>Ⅶ投入係数表!T32</f>
        <v>9.179426880843557E-3</v>
      </c>
      <c r="U88" s="340">
        <f>Ⅶ投入係数表!U32</f>
        <v>3.2486481512627638E-3</v>
      </c>
      <c r="V88" s="340">
        <f>Ⅶ投入係数表!V32</f>
        <v>1.364972013632414E-2</v>
      </c>
      <c r="W88" s="340">
        <f>Ⅶ投入係数表!W32</f>
        <v>1.3691479735699293E-2</v>
      </c>
      <c r="X88" s="340">
        <f>Ⅶ投入係数表!X32</f>
        <v>2.1602750150535106E-2</v>
      </c>
      <c r="Y88" s="340">
        <f>Ⅶ投入係数表!Y32</f>
        <v>2.8575548531687828E-2</v>
      </c>
      <c r="Z88" s="340">
        <f>Ⅶ投入係数表!Z32</f>
        <v>2.9831724182666761E-2</v>
      </c>
      <c r="AA88" s="340">
        <f>Ⅶ投入係数表!AA32</f>
        <v>1.5718722250307581E-2</v>
      </c>
      <c r="AB88" s="340">
        <f>Ⅶ投入係数表!AB32</f>
        <v>4.6547111269566212E-2</v>
      </c>
      <c r="AC88" s="340">
        <f>Ⅶ投入係数表!AC32</f>
        <v>7.1254301160799824E-2</v>
      </c>
      <c r="AD88" s="340">
        <f>Ⅶ投入係数表!AD32</f>
        <v>2.125160626875592E-2</v>
      </c>
      <c r="AE88" s="340">
        <f>Ⅶ投入係数表!AE32</f>
        <v>7.3834935010936029E-3</v>
      </c>
      <c r="AF88" s="340">
        <f>Ⅶ投入係数表!AF32</f>
        <v>1.8549190689460565E-2</v>
      </c>
      <c r="AG88" s="340">
        <f>Ⅶ投入係数表!AG32</f>
        <v>6.8416045879250544E-3</v>
      </c>
      <c r="AH88" s="340">
        <f>Ⅶ投入係数表!AH32</f>
        <v>1.0197680147670403E-2</v>
      </c>
      <c r="AI88" s="340">
        <f>Ⅶ投入係数表!AI32</f>
        <v>2.273443728270463E-2</v>
      </c>
      <c r="AJ88" s="340">
        <f>Ⅶ投入係数表!AJ32</f>
        <v>9.5595869237287308E-3</v>
      </c>
      <c r="AK88" s="340">
        <f>Ⅶ投入係数表!AK32</f>
        <v>9.1688280951865708E-3</v>
      </c>
      <c r="AL88" s="340">
        <f>Ⅶ投入係数表!AL32</f>
        <v>0</v>
      </c>
      <c r="AM88" s="340">
        <f>Ⅶ投入係数表!AM32</f>
        <v>2.8708254687334011E-3</v>
      </c>
      <c r="AN88" s="340">
        <f>Ⅶ投入係数表!AN32</f>
        <v>1.6851787765747486E-2</v>
      </c>
    </row>
    <row r="89" spans="1:40">
      <c r="A89" s="327" t="s">
        <v>155</v>
      </c>
      <c r="B89" s="328" t="s">
        <v>33</v>
      </c>
      <c r="C89" s="340">
        <f>Ⅶ投入係数表!C33</f>
        <v>1.2746926165849782E-3</v>
      </c>
      <c r="D89" s="340">
        <f>Ⅶ投入係数表!D33</f>
        <v>4.6009086675442871E-3</v>
      </c>
      <c r="E89" s="340">
        <f>Ⅶ投入係数表!E33</f>
        <v>1.7341488662970263E-3</v>
      </c>
      <c r="F89" s="340">
        <f>Ⅶ投入係数表!F33</f>
        <v>2.1698681974152583E-3</v>
      </c>
      <c r="G89" s="340">
        <f>Ⅶ投入係数表!G33</f>
        <v>1.9736557772975722E-3</v>
      </c>
      <c r="H89" s="340">
        <f>Ⅶ投入係数表!H33</f>
        <v>2.378434403127557E-3</v>
      </c>
      <c r="I89" s="340">
        <f>Ⅶ投入係数表!I33</f>
        <v>1.1398510844933636E-3</v>
      </c>
      <c r="J89" s="340">
        <f>Ⅶ投入係数表!J33</f>
        <v>2.7096907571711602E-3</v>
      </c>
      <c r="K89" s="340">
        <f>Ⅶ投入係数表!K33</f>
        <v>2.5892456181507424E-3</v>
      </c>
      <c r="L89" s="340">
        <f>Ⅶ投入係数表!L33</f>
        <v>2.2164819728422041E-3</v>
      </c>
      <c r="M89" s="340">
        <f>Ⅶ投入係数表!M33</f>
        <v>1.2254931090439512E-3</v>
      </c>
      <c r="N89" s="340">
        <f>Ⅶ投入係数表!N33</f>
        <v>3.093645143593473E-3</v>
      </c>
      <c r="O89" s="340">
        <f>Ⅶ投入係数表!O33</f>
        <v>2.4724610611964494E-3</v>
      </c>
      <c r="P89" s="340">
        <f>Ⅶ投入係数表!P33</f>
        <v>2.7110275095953871E-3</v>
      </c>
      <c r="Q89" s="340">
        <f>Ⅶ投入係数表!Q33</f>
        <v>1.2970539950569178E-3</v>
      </c>
      <c r="R89" s="340">
        <f>Ⅶ投入係数表!R33</f>
        <v>1.030022762286037E-3</v>
      </c>
      <c r="S89" s="340">
        <f>Ⅶ投入係数表!S33</f>
        <v>1.5666102334534705E-3</v>
      </c>
      <c r="T89" s="340">
        <f>Ⅶ投入係数表!T33</f>
        <v>4.148735357519898E-3</v>
      </c>
      <c r="U89" s="340">
        <f>Ⅶ投入係数表!U33</f>
        <v>3.1337179786966834E-4</v>
      </c>
      <c r="V89" s="340">
        <f>Ⅶ投入係数表!V33</f>
        <v>1.6730537257470617E-3</v>
      </c>
      <c r="W89" s="340">
        <f>Ⅶ投入係数表!W33</f>
        <v>2.8596012673451675E-3</v>
      </c>
      <c r="X89" s="340">
        <f>Ⅶ投入係数表!X33</f>
        <v>8.4264474937125345E-3</v>
      </c>
      <c r="Y89" s="340">
        <f>Ⅶ投入係数表!Y33</f>
        <v>1.0981994316857301E-3</v>
      </c>
      <c r="Z89" s="340">
        <f>Ⅶ投入係数表!Z33</f>
        <v>1.6728598658205627E-3</v>
      </c>
      <c r="AA89" s="340">
        <f>Ⅶ投入係数表!AA33</f>
        <v>2.1062166421769953E-2</v>
      </c>
      <c r="AB89" s="340">
        <f>Ⅶ投入係数表!AB33</f>
        <v>1.286838965003388E-2</v>
      </c>
      <c r="AC89" s="340">
        <f>Ⅶ投入係数表!AC33</f>
        <v>1.7190800792365509E-2</v>
      </c>
      <c r="AD89" s="340">
        <f>Ⅶ投入係数表!AD33</f>
        <v>1.2714295136252008E-2</v>
      </c>
      <c r="AE89" s="340">
        <f>Ⅶ投入係数表!AE33</f>
        <v>1.1850161399352944E-2</v>
      </c>
      <c r="AF89" s="340">
        <f>Ⅶ投入係数表!AF33</f>
        <v>9.0725902135263526E-4</v>
      </c>
      <c r="AG89" s="340">
        <f>Ⅶ投入係数表!AG33</f>
        <v>6.3205756627903202E-3</v>
      </c>
      <c r="AH89" s="340">
        <f>Ⅶ投入係数表!AH33</f>
        <v>1.2139070487696477E-2</v>
      </c>
      <c r="AI89" s="340">
        <f>Ⅶ投入係数表!AI33</f>
        <v>1.6192912871432479E-2</v>
      </c>
      <c r="AJ89" s="340">
        <f>Ⅶ投入係数表!AJ33</f>
        <v>7.8171615930601977E-3</v>
      </c>
      <c r="AK89" s="340">
        <f>Ⅶ投入係数表!AK33</f>
        <v>1.119331032092725E-2</v>
      </c>
      <c r="AL89" s="340">
        <f>Ⅶ投入係数表!AL33</f>
        <v>0</v>
      </c>
      <c r="AM89" s="340">
        <f>Ⅶ投入係数表!AM33</f>
        <v>2.4966223061498569E-2</v>
      </c>
      <c r="AN89" s="340">
        <f>Ⅶ投入係数表!AN33</f>
        <v>7.9325154568645247E-3</v>
      </c>
    </row>
    <row r="90" spans="1:40">
      <c r="A90" s="327" t="s">
        <v>156</v>
      </c>
      <c r="B90" s="328" t="s">
        <v>171</v>
      </c>
      <c r="C90" s="340">
        <f>Ⅶ投入係数表!C34</f>
        <v>7.5566577065631427E-2</v>
      </c>
      <c r="D90" s="340">
        <f>Ⅶ投入係数表!D34</f>
        <v>0.36359966924208031</v>
      </c>
      <c r="E90" s="340">
        <f>Ⅶ投入係数表!E34</f>
        <v>3.4849336862733886E-2</v>
      </c>
      <c r="F90" s="340">
        <f>Ⅶ投入係数表!F34</f>
        <v>2.7256421768271175E-2</v>
      </c>
      <c r="G90" s="340">
        <f>Ⅶ投入係数表!G34</f>
        <v>4.1993612558789875E-2</v>
      </c>
      <c r="H90" s="340">
        <f>Ⅶ投入係数表!H34</f>
        <v>2.8027020638239836E-2</v>
      </c>
      <c r="I90" s="340">
        <f>Ⅶ投入係数表!I34</f>
        <v>6.2558433149886697E-2</v>
      </c>
      <c r="J90" s="340">
        <f>Ⅶ投入係数表!J34</f>
        <v>2.0253062279266085E-2</v>
      </c>
      <c r="K90" s="340">
        <f>Ⅶ投入係数表!K34</f>
        <v>6.3263899594490441E-2</v>
      </c>
      <c r="L90" s="340">
        <f>Ⅶ投入係数表!L34</f>
        <v>4.670750741376619E-2</v>
      </c>
      <c r="M90" s="340">
        <f>Ⅶ投入係数表!M34</f>
        <v>3.0761776335337006E-2</v>
      </c>
      <c r="N90" s="340">
        <f>Ⅶ投入係数表!N34</f>
        <v>3.1793483114530313E-2</v>
      </c>
      <c r="O90" s="340">
        <f>Ⅶ投入係数表!O34</f>
        <v>2.3485052437230973E-2</v>
      </c>
      <c r="P90" s="340">
        <f>Ⅶ投入係数表!P34</f>
        <v>2.0683922019512028E-2</v>
      </c>
      <c r="Q90" s="340">
        <f>Ⅶ投入係数表!Q34</f>
        <v>2.6071476249751944E-2</v>
      </c>
      <c r="R90" s="340">
        <f>Ⅶ投入係数表!R34</f>
        <v>1.6549274751987038E-2</v>
      </c>
      <c r="S90" s="340">
        <f>Ⅶ投入係数表!S34</f>
        <v>2.111548728175407E-2</v>
      </c>
      <c r="T90" s="340">
        <f>Ⅶ投入係数表!T34</f>
        <v>2.6197013661046729E-2</v>
      </c>
      <c r="U90" s="340">
        <f>Ⅶ投入係数表!U34</f>
        <v>1.3956682523796404E-2</v>
      </c>
      <c r="V90" s="340">
        <f>Ⅶ投入係数表!V34</f>
        <v>7.3184915557759161E-2</v>
      </c>
      <c r="W90" s="340">
        <f>Ⅶ投入係数表!W34</f>
        <v>5.0753536780639145E-2</v>
      </c>
      <c r="X90" s="340">
        <f>Ⅶ投入係数表!X34</f>
        <v>2.3934599240577219E-2</v>
      </c>
      <c r="Y90" s="340">
        <f>Ⅶ投入係数表!Y34</f>
        <v>2.6499446373950644E-2</v>
      </c>
      <c r="Z90" s="340">
        <f>Ⅶ投入係数表!Z34</f>
        <v>6.9230996358738542E-2</v>
      </c>
      <c r="AA90" s="340">
        <f>Ⅶ投入係数表!AA34</f>
        <v>6.3727055686099821E-2</v>
      </c>
      <c r="AB90" s="340">
        <f>Ⅶ投入係数表!AB34</f>
        <v>3.7944006136575274E-2</v>
      </c>
      <c r="AC90" s="340">
        <f>Ⅶ投入係数表!AC34</f>
        <v>2.319166039688366E-3</v>
      </c>
      <c r="AD90" s="340">
        <f>Ⅶ投入係数表!AD34</f>
        <v>6.8773289175320884E-2</v>
      </c>
      <c r="AE90" s="340">
        <f>Ⅶ投入係数表!AE34</f>
        <v>2.6582633450438719E-2</v>
      </c>
      <c r="AF90" s="340">
        <f>Ⅶ投入係数表!AF34</f>
        <v>3.6369560670517768E-2</v>
      </c>
      <c r="AG90" s="340">
        <f>Ⅶ投入係数表!AG34</f>
        <v>3.0004051823663593E-2</v>
      </c>
      <c r="AH90" s="340">
        <f>Ⅶ投入係数表!AH34</f>
        <v>1.7090980160915224E-2</v>
      </c>
      <c r="AI90" s="340">
        <f>Ⅶ投入係数表!AI34</f>
        <v>4.3149041954853008E-2</v>
      </c>
      <c r="AJ90" s="340">
        <f>Ⅶ投入係数表!AJ34</f>
        <v>1.9697830190374563E-2</v>
      </c>
      <c r="AK90" s="340">
        <f>Ⅶ投入係数表!AK34</f>
        <v>5.5340231338972833E-2</v>
      </c>
      <c r="AL90" s="340">
        <f>Ⅶ投入係数表!AL34</f>
        <v>5.0758350385172395E-2</v>
      </c>
      <c r="AM90" s="340">
        <f>Ⅶ投入係数表!AM34</f>
        <v>0.10000611057111235</v>
      </c>
      <c r="AN90" s="340">
        <f>Ⅶ投入係数表!AN34</f>
        <v>3.510063593229458E-2</v>
      </c>
    </row>
    <row r="91" spans="1:40">
      <c r="A91" s="327" t="s">
        <v>157</v>
      </c>
      <c r="B91" s="328" t="s">
        <v>130</v>
      </c>
      <c r="C91" s="340">
        <f>Ⅶ投入係数表!C35</f>
        <v>4.0301087357367061E-3</v>
      </c>
      <c r="D91" s="340">
        <f>Ⅶ投入係数表!D35</f>
        <v>2.0403766679989882E-3</v>
      </c>
      <c r="E91" s="340">
        <f>Ⅶ投入係数表!E35</f>
        <v>5.6444945655572181E-3</v>
      </c>
      <c r="F91" s="340">
        <f>Ⅶ投入係数表!F35</f>
        <v>5.0217105474136547E-3</v>
      </c>
      <c r="G91" s="340">
        <f>Ⅶ投入係数表!G35</f>
        <v>6.3486081098258554E-3</v>
      </c>
      <c r="H91" s="340">
        <f>Ⅶ投入係数表!H35</f>
        <v>2.1035894172197471E-2</v>
      </c>
      <c r="I91" s="340">
        <f>Ⅶ投入係数表!I35</f>
        <v>3.8617675623179022E-3</v>
      </c>
      <c r="J91" s="340">
        <f>Ⅶ投入係数表!J35</f>
        <v>5.9744939271255057E-3</v>
      </c>
      <c r="K91" s="340">
        <f>Ⅶ投入係数表!K35</f>
        <v>4.8503803746774345E-3</v>
      </c>
      <c r="L91" s="340">
        <f>Ⅶ投入係数表!L35</f>
        <v>5.6525675042921808E-3</v>
      </c>
      <c r="M91" s="340">
        <f>Ⅶ投入係数表!M35</f>
        <v>5.1905012227732947E-3</v>
      </c>
      <c r="N91" s="340">
        <f>Ⅶ投入係数表!N35</f>
        <v>5.9669817940572328E-3</v>
      </c>
      <c r="O91" s="340">
        <f>Ⅶ投入係数表!O35</f>
        <v>7.1788877081119364E-3</v>
      </c>
      <c r="P91" s="340">
        <f>Ⅶ投入係数表!P35</f>
        <v>1.0046852543834433E-2</v>
      </c>
      <c r="Q91" s="340">
        <f>Ⅶ投入係数表!Q35</f>
        <v>6.8405946131226206E-3</v>
      </c>
      <c r="R91" s="340">
        <f>Ⅶ投入係数表!R35</f>
        <v>8.0482006066389111E-3</v>
      </c>
      <c r="S91" s="340">
        <f>Ⅶ投入係数表!S35</f>
        <v>1.4345156610822021E-2</v>
      </c>
      <c r="T91" s="340">
        <f>Ⅶ投入係数表!T35</f>
        <v>2.7457724086050055E-2</v>
      </c>
      <c r="U91" s="340">
        <f>Ⅶ投入係数表!U35</f>
        <v>3.0151030219719957E-3</v>
      </c>
      <c r="V91" s="340">
        <f>Ⅶ投入係数表!V35</f>
        <v>5.7565209780932507E-3</v>
      </c>
      <c r="W91" s="340">
        <f>Ⅶ投入係数表!W35</f>
        <v>7.879549163980086E-3</v>
      </c>
      <c r="X91" s="340">
        <f>Ⅶ投入係数表!X35</f>
        <v>2.2806750448127938E-2</v>
      </c>
      <c r="Y91" s="340">
        <f>Ⅶ投入係数表!Y35</f>
        <v>4.751530231703549E-2</v>
      </c>
      <c r="Z91" s="340">
        <f>Ⅶ投入係数表!Z35</f>
        <v>9.4468406575964319E-3</v>
      </c>
      <c r="AA91" s="340">
        <f>Ⅶ投入係数表!AA35</f>
        <v>3.6886019449436772E-2</v>
      </c>
      <c r="AB91" s="340">
        <f>Ⅶ投入係数表!AB35</f>
        <v>5.6059373853908329E-2</v>
      </c>
      <c r="AC91" s="340">
        <f>Ⅶ投入係数表!AC35</f>
        <v>1.8606598821487913E-3</v>
      </c>
      <c r="AD91" s="340">
        <f>Ⅶ投入係数表!AD35</f>
        <v>9.0066293409875181E-3</v>
      </c>
      <c r="AE91" s="340">
        <f>Ⅶ投入係数表!AE35</f>
        <v>0.21084443371282</v>
      </c>
      <c r="AF91" s="340">
        <f>Ⅶ投入係数表!AF35</f>
        <v>2.7653049541275166E-2</v>
      </c>
      <c r="AG91" s="340">
        <f>Ⅶ投入係数表!AG35</f>
        <v>2.9502564955160404E-2</v>
      </c>
      <c r="AH91" s="340">
        <f>Ⅶ投入係数表!AH35</f>
        <v>1.1279568710904147E-2</v>
      </c>
      <c r="AI91" s="340">
        <f>Ⅶ投入係数表!AI35</f>
        <v>7.2157451126501987E-2</v>
      </c>
      <c r="AJ91" s="340">
        <f>Ⅶ投入係数表!AJ35</f>
        <v>4.4081876810697591E-2</v>
      </c>
      <c r="AK91" s="340">
        <f>Ⅶ投入係数表!AK35</f>
        <v>2.0768713263515017E-2</v>
      </c>
      <c r="AL91" s="340">
        <f>Ⅶ投入係数表!AL35</f>
        <v>0</v>
      </c>
      <c r="AM91" s="340">
        <f>Ⅶ投入係数表!AM35</f>
        <v>7.594315987812976E-2</v>
      </c>
      <c r="AN91" s="340">
        <f>Ⅶ投入係数表!AN35</f>
        <v>2.2657826639763477E-2</v>
      </c>
    </row>
    <row r="92" spans="1:40">
      <c r="A92" s="327" t="s">
        <v>158</v>
      </c>
      <c r="B92" s="328" t="s">
        <v>34</v>
      </c>
      <c r="C92" s="340">
        <f>Ⅶ投入係数表!C36</f>
        <v>0</v>
      </c>
      <c r="D92" s="340">
        <f>Ⅶ投入係数表!D36</f>
        <v>0</v>
      </c>
      <c r="E92" s="340">
        <f>Ⅶ投入係数表!E36</f>
        <v>0</v>
      </c>
      <c r="F92" s="340">
        <f>Ⅶ投入係数表!F36</f>
        <v>0</v>
      </c>
      <c r="G92" s="340">
        <f>Ⅶ投入係数表!G36</f>
        <v>0</v>
      </c>
      <c r="H92" s="340">
        <f>Ⅶ投入係数表!H36</f>
        <v>0</v>
      </c>
      <c r="I92" s="340">
        <f>Ⅶ投入係数表!I36</f>
        <v>0</v>
      </c>
      <c r="J92" s="340">
        <f>Ⅶ投入係数表!J36</f>
        <v>0</v>
      </c>
      <c r="K92" s="340">
        <f>Ⅶ投入係数表!K36</f>
        <v>0</v>
      </c>
      <c r="L92" s="340">
        <f>Ⅶ投入係数表!L36</f>
        <v>0</v>
      </c>
      <c r="M92" s="340">
        <f>Ⅶ投入係数表!M36</f>
        <v>0</v>
      </c>
      <c r="N92" s="340">
        <f>Ⅶ投入係数表!N36</f>
        <v>0</v>
      </c>
      <c r="O92" s="340">
        <f>Ⅶ投入係数表!O36</f>
        <v>0</v>
      </c>
      <c r="P92" s="340">
        <f>Ⅶ投入係数表!P36</f>
        <v>0</v>
      </c>
      <c r="Q92" s="340">
        <f>Ⅶ投入係数表!Q36</f>
        <v>0</v>
      </c>
      <c r="R92" s="340">
        <f>Ⅶ投入係数表!R36</f>
        <v>0</v>
      </c>
      <c r="S92" s="340">
        <f>Ⅶ投入係数表!S36</f>
        <v>0</v>
      </c>
      <c r="T92" s="340">
        <f>Ⅶ投入係数表!T36</f>
        <v>0</v>
      </c>
      <c r="U92" s="340">
        <f>Ⅶ投入係数表!U36</f>
        <v>0</v>
      </c>
      <c r="V92" s="340">
        <f>Ⅶ投入係数表!V36</f>
        <v>0</v>
      </c>
      <c r="W92" s="340">
        <f>Ⅶ投入係数表!W36</f>
        <v>0</v>
      </c>
      <c r="X92" s="340">
        <f>Ⅶ投入係数表!X36</f>
        <v>0</v>
      </c>
      <c r="Y92" s="340">
        <f>Ⅶ投入係数表!Y36</f>
        <v>0</v>
      </c>
      <c r="Z92" s="340">
        <f>Ⅶ投入係数表!Z36</f>
        <v>0</v>
      </c>
      <c r="AA92" s="340">
        <f>Ⅶ投入係数表!AA36</f>
        <v>0</v>
      </c>
      <c r="AB92" s="340">
        <f>Ⅶ投入係数表!AB36</f>
        <v>0</v>
      </c>
      <c r="AC92" s="340">
        <f>Ⅶ投入係数表!AC36</f>
        <v>0</v>
      </c>
      <c r="AD92" s="340">
        <f>Ⅶ投入係数表!AD36</f>
        <v>0</v>
      </c>
      <c r="AE92" s="340">
        <f>Ⅶ投入係数表!AE36</f>
        <v>0</v>
      </c>
      <c r="AF92" s="340">
        <f>Ⅶ投入係数表!AF36</f>
        <v>0</v>
      </c>
      <c r="AG92" s="340">
        <f>Ⅶ投入係数表!AG36</f>
        <v>0</v>
      </c>
      <c r="AH92" s="340">
        <f>Ⅶ投入係数表!AH36</f>
        <v>0</v>
      </c>
      <c r="AI92" s="340">
        <f>Ⅶ投入係数表!AI36</f>
        <v>0</v>
      </c>
      <c r="AJ92" s="340">
        <f>Ⅶ投入係数表!AJ36</f>
        <v>0</v>
      </c>
      <c r="AK92" s="340">
        <f>Ⅶ投入係数表!AK36</f>
        <v>0</v>
      </c>
      <c r="AL92" s="340">
        <f>Ⅶ投入係数表!AL36</f>
        <v>0</v>
      </c>
      <c r="AM92" s="340">
        <f>Ⅶ投入係数表!AM36</f>
        <v>0.24659960052061983</v>
      </c>
      <c r="AN92" s="340">
        <f>Ⅶ投入係数表!AN36</f>
        <v>1.77626704195381E-3</v>
      </c>
    </row>
    <row r="93" spans="1:40">
      <c r="A93" s="327" t="s">
        <v>159</v>
      </c>
      <c r="B93" s="328" t="s">
        <v>35</v>
      </c>
      <c r="C93" s="340">
        <f>Ⅶ投入係数表!C37</f>
        <v>3.377395332960752E-5</v>
      </c>
      <c r="D93" s="340">
        <f>Ⅶ投入係数表!D37</f>
        <v>6.6921641175327357E-6</v>
      </c>
      <c r="E93" s="340">
        <f>Ⅶ投入係数表!E37</f>
        <v>2.5951362005167917E-4</v>
      </c>
      <c r="F93" s="340">
        <f>Ⅶ投入係数表!F37</f>
        <v>1.7958503030497386E-5</v>
      </c>
      <c r="G93" s="340">
        <f>Ⅶ投入係数表!G37</f>
        <v>1.5078810219905936E-4</v>
      </c>
      <c r="H93" s="340">
        <f>Ⅶ投入係数表!H37</f>
        <v>3.0799163560323668E-4</v>
      </c>
      <c r="I93" s="340">
        <f>Ⅶ投入係数表!I37</f>
        <v>0</v>
      </c>
      <c r="J93" s="340">
        <f>Ⅶ投入係数表!J37</f>
        <v>1.3673873718666552E-4</v>
      </c>
      <c r="K93" s="340">
        <f>Ⅶ投入係数表!K37</f>
        <v>5.3922718589765074E-5</v>
      </c>
      <c r="L93" s="340">
        <f>Ⅶ投入係数表!L37</f>
        <v>3.9831434368659278E-4</v>
      </c>
      <c r="M93" s="340">
        <f>Ⅶ投入係数表!M37</f>
        <v>6.0727264416154319E-5</v>
      </c>
      <c r="N93" s="340">
        <f>Ⅶ投入係数表!N37</f>
        <v>3.5142445235452469E-4</v>
      </c>
      <c r="O93" s="340">
        <f>Ⅶ投入係数表!O37</f>
        <v>8.8618383623697118E-4</v>
      </c>
      <c r="P93" s="340">
        <f>Ⅶ投入係数表!P37</f>
        <v>3.0861133185668631E-4</v>
      </c>
      <c r="Q93" s="340">
        <f>Ⅶ投入係数表!Q37</f>
        <v>3.0443253774963469E-4</v>
      </c>
      <c r="R93" s="340">
        <f>Ⅶ投入係数表!R37</f>
        <v>1.0564366094322221E-3</v>
      </c>
      <c r="S93" s="340">
        <f>Ⅶ投入係数表!S37</f>
        <v>7.782624802224092E-4</v>
      </c>
      <c r="T93" s="340">
        <f>Ⅶ投入係数表!T37</f>
        <v>8.0807525270723893E-4</v>
      </c>
      <c r="U93" s="340">
        <f>Ⅶ投入係数表!U37</f>
        <v>1.2482851432547577E-4</v>
      </c>
      <c r="V93" s="340">
        <f>Ⅶ投入係数表!V37</f>
        <v>9.0885402022368515E-5</v>
      </c>
      <c r="W93" s="340">
        <f>Ⅶ投入係数表!W37</f>
        <v>1.6183333223095613E-4</v>
      </c>
      <c r="X93" s="340">
        <f>Ⅶ投入係数表!X37</f>
        <v>1.4204856432204385E-3</v>
      </c>
      <c r="Y93" s="340">
        <f>Ⅶ投入係数表!Y37</f>
        <v>1.1568091889221834E-4</v>
      </c>
      <c r="Z93" s="340">
        <f>Ⅶ投入係数表!Z37</f>
        <v>1.4090171898567286E-4</v>
      </c>
      <c r="AA93" s="340">
        <f>Ⅶ投入係数表!AA37</f>
        <v>2.0973547039904988E-4</v>
      </c>
      <c r="AB93" s="340">
        <f>Ⅶ投入係数表!AB37</f>
        <v>2.0826488027474841E-4</v>
      </c>
      <c r="AC93" s="340">
        <f>Ⅶ投入係数表!AC37</f>
        <v>5.7906862655440255E-7</v>
      </c>
      <c r="AD93" s="340">
        <f>Ⅶ投入係数表!AD37</f>
        <v>5.8467065144786356E-4</v>
      </c>
      <c r="AE93" s="340">
        <f>Ⅶ投入係数表!AE37</f>
        <v>4.3202948432867708E-3</v>
      </c>
      <c r="AF93" s="340">
        <f>Ⅶ投入係数表!AF37</f>
        <v>7.7225632684219583E-5</v>
      </c>
      <c r="AG93" s="340">
        <f>Ⅶ投入係数表!AG37</f>
        <v>7.9075182018881809E-7</v>
      </c>
      <c r="AH93" s="340">
        <f>Ⅶ投入係数表!AH37</f>
        <v>7.9301127536213719E-5</v>
      </c>
      <c r="AI93" s="340">
        <f>Ⅶ投入係数表!AI37</f>
        <v>0</v>
      </c>
      <c r="AJ93" s="340">
        <f>Ⅶ投入係数表!AJ37</f>
        <v>4.4796362299878245E-4</v>
      </c>
      <c r="AK93" s="340">
        <f>Ⅶ投入係数表!AK37</f>
        <v>4.0027763001551289E-4</v>
      </c>
      <c r="AL93" s="340">
        <f>Ⅶ投入係数表!AL37</f>
        <v>0</v>
      </c>
      <c r="AM93" s="340">
        <f>Ⅶ投入係数表!AM37</f>
        <v>1.5789698821654568E-4</v>
      </c>
      <c r="AN93" s="340">
        <f>Ⅶ投入係数表!AN37</f>
        <v>3.8854516585329942E-4</v>
      </c>
    </row>
    <row r="94" spans="1:40">
      <c r="A94" s="327" t="s">
        <v>160</v>
      </c>
      <c r="B94" s="328" t="s">
        <v>172</v>
      </c>
      <c r="C94" s="340">
        <f>Ⅶ投入係数表!C38</f>
        <v>3.6197079778713402E-4</v>
      </c>
      <c r="D94" s="340">
        <f>Ⅶ投入係数表!D38</f>
        <v>0</v>
      </c>
      <c r="E94" s="340">
        <f>Ⅶ投入係数表!E38</f>
        <v>0</v>
      </c>
      <c r="F94" s="340">
        <f>Ⅶ投入係数表!F38</f>
        <v>0</v>
      </c>
      <c r="G94" s="340">
        <f>Ⅶ投入係数表!G38</f>
        <v>1.0169060633024024E-6</v>
      </c>
      <c r="H94" s="340">
        <f>Ⅶ投入係数表!H38</f>
        <v>3.3493953995817801E-5</v>
      </c>
      <c r="I94" s="340">
        <f>Ⅶ投入係数表!I38</f>
        <v>0</v>
      </c>
      <c r="J94" s="340">
        <f>Ⅶ投入係数表!J38</f>
        <v>1.1284348350417779E-6</v>
      </c>
      <c r="K94" s="340">
        <f>Ⅶ投入係数表!K38</f>
        <v>0</v>
      </c>
      <c r="L94" s="340">
        <f>Ⅶ投入係数表!L38</f>
        <v>0</v>
      </c>
      <c r="M94" s="340">
        <f>Ⅶ投入係数表!M38</f>
        <v>0</v>
      </c>
      <c r="N94" s="340">
        <f>Ⅶ投入係数表!N38</f>
        <v>0</v>
      </c>
      <c r="O94" s="340">
        <f>Ⅶ投入係数表!O38</f>
        <v>0</v>
      </c>
      <c r="P94" s="340">
        <f>Ⅶ投入係数表!P38</f>
        <v>0</v>
      </c>
      <c r="Q94" s="340">
        <f>Ⅶ投入係数表!Q38</f>
        <v>0</v>
      </c>
      <c r="R94" s="340">
        <f>Ⅶ投入係数表!R38</f>
        <v>0</v>
      </c>
      <c r="S94" s="340">
        <f>Ⅶ投入係数表!S38</f>
        <v>0</v>
      </c>
      <c r="T94" s="340">
        <f>Ⅶ投入係数表!T38</f>
        <v>0</v>
      </c>
      <c r="U94" s="340">
        <f>Ⅶ投入係数表!U38</f>
        <v>0</v>
      </c>
      <c r="V94" s="340">
        <f>Ⅶ投入係数表!V38</f>
        <v>6.0194253191285453E-6</v>
      </c>
      <c r="W94" s="340">
        <f>Ⅶ投入係数表!W38</f>
        <v>1.7000620365472739E-6</v>
      </c>
      <c r="X94" s="340">
        <f>Ⅶ投入係数表!X38</f>
        <v>2.9654085732802197E-4</v>
      </c>
      <c r="Y94" s="340">
        <f>Ⅶ投入係数表!Y38</f>
        <v>3.2196007058217773E-4</v>
      </c>
      <c r="Z94" s="340">
        <f>Ⅶ投入係数表!Z38</f>
        <v>0</v>
      </c>
      <c r="AA94" s="340">
        <f>Ⅶ投入係数表!AA38</f>
        <v>2.6126303819399133E-5</v>
      </c>
      <c r="AB94" s="340">
        <f>Ⅶ投入係数表!AB38</f>
        <v>1.5223846614249235E-4</v>
      </c>
      <c r="AC94" s="340">
        <f>Ⅶ投入係数表!AC38</f>
        <v>3.7734702276456297E-6</v>
      </c>
      <c r="AD94" s="340">
        <f>Ⅶ投入係数表!AD38</f>
        <v>8.9542368027485322E-5</v>
      </c>
      <c r="AE94" s="340">
        <f>Ⅶ投入係数表!AE38</f>
        <v>9.3213785581102728E-4</v>
      </c>
      <c r="AF94" s="340">
        <f>Ⅶ投入係数表!AF38</f>
        <v>2.2467069166964636E-5</v>
      </c>
      <c r="AG94" s="340">
        <f>Ⅶ投入係数表!AG38</f>
        <v>2.1460834345769636E-5</v>
      </c>
      <c r="AH94" s="340">
        <f>Ⅶ投入係数表!AH38</f>
        <v>1.4804757334221076E-2</v>
      </c>
      <c r="AI94" s="340">
        <f>Ⅶ投入係数表!AI38</f>
        <v>1.2820376784560635E-5</v>
      </c>
      <c r="AJ94" s="340">
        <f>Ⅶ投入係数表!AJ38</f>
        <v>3.6784824884775217E-5</v>
      </c>
      <c r="AK94" s="340">
        <f>Ⅶ投入係数表!AK38</f>
        <v>6.4769178410442266E-5</v>
      </c>
      <c r="AL94" s="340">
        <f>Ⅶ投入係数表!AL38</f>
        <v>0</v>
      </c>
      <c r="AM94" s="340">
        <f>Ⅶ投入係数表!AM38</f>
        <v>2.4530334244429997E-3</v>
      </c>
      <c r="AN94" s="340">
        <f>Ⅶ投入係数表!AN38</f>
        <v>1.0865636401637274E-3</v>
      </c>
    </row>
    <row r="95" spans="1:40">
      <c r="A95" s="327" t="s">
        <v>161</v>
      </c>
      <c r="B95" s="328" t="s">
        <v>244</v>
      </c>
      <c r="C95" s="340">
        <f>Ⅶ投入係数表!C39</f>
        <v>1.1616242385946656E-4</v>
      </c>
      <c r="D95" s="340">
        <f>Ⅶ投入係数表!D39</f>
        <v>1.2384170556678047E-3</v>
      </c>
      <c r="E95" s="340">
        <f>Ⅶ投入係数表!E39</f>
        <v>9.6037668722029693E-4</v>
      </c>
      <c r="F95" s="340">
        <f>Ⅶ投入係数表!F39</f>
        <v>3.8764711541545077E-4</v>
      </c>
      <c r="G95" s="340">
        <f>Ⅶ投入係数表!G39</f>
        <v>1.6740498283971019E-3</v>
      </c>
      <c r="H95" s="340">
        <f>Ⅶ投入係数表!H39</f>
        <v>3.5719429039003546E-3</v>
      </c>
      <c r="I95" s="340">
        <f>Ⅶ投入係数表!I39</f>
        <v>9.3331175137584981E-4</v>
      </c>
      <c r="J95" s="340">
        <f>Ⅶ投入係数表!J39</f>
        <v>4.4617107416659488E-4</v>
      </c>
      <c r="K95" s="340">
        <f>Ⅶ投入係数表!K39</f>
        <v>6.4631857635979745E-4</v>
      </c>
      <c r="L95" s="340">
        <f>Ⅶ投入係数表!L39</f>
        <v>6.6333697518339318E-4</v>
      </c>
      <c r="M95" s="340">
        <f>Ⅶ投入係数表!M39</f>
        <v>3.8747057344639221E-4</v>
      </c>
      <c r="N95" s="340">
        <f>Ⅶ投入係数表!N39</f>
        <v>7.6980390655898749E-4</v>
      </c>
      <c r="O95" s="340">
        <f>Ⅶ投入係数表!O39</f>
        <v>1.681125817151322E-3</v>
      </c>
      <c r="P95" s="340">
        <f>Ⅶ投入係数表!P39</f>
        <v>1.2366704428250174E-3</v>
      </c>
      <c r="Q95" s="340">
        <f>Ⅶ投入係数表!Q39</f>
        <v>8.7220147570853861E-4</v>
      </c>
      <c r="R95" s="340">
        <f>Ⅶ投入係数表!R39</f>
        <v>6.6488264362362802E-4</v>
      </c>
      <c r="S95" s="340">
        <f>Ⅶ投入係数表!S39</f>
        <v>7.5350110962238209E-4</v>
      </c>
      <c r="T95" s="340">
        <f>Ⅶ投入係数表!T39</f>
        <v>2.9653195268890616E-3</v>
      </c>
      <c r="U95" s="340">
        <f>Ⅶ投入係数表!U39</f>
        <v>9.9096954360748524E-5</v>
      </c>
      <c r="V95" s="340">
        <f>Ⅶ投入係数表!V39</f>
        <v>5.171656585449306E-4</v>
      </c>
      <c r="W95" s="340">
        <f>Ⅶ投入係数表!W39</f>
        <v>1.0709212050715549E-3</v>
      </c>
      <c r="X95" s="340">
        <f>Ⅶ投入係数表!X39</f>
        <v>2.9310556533083212E-3</v>
      </c>
      <c r="Y95" s="340">
        <f>Ⅶ投入係数表!Y39</f>
        <v>1.0001837369373682E-2</v>
      </c>
      <c r="Z95" s="340">
        <f>Ⅶ投入係数表!Z39</f>
        <v>1.8919995208423626E-3</v>
      </c>
      <c r="AA95" s="340">
        <f>Ⅶ投入係数表!AA39</f>
        <v>5.9774656889576428E-4</v>
      </c>
      <c r="AB95" s="340">
        <f>Ⅶ投入係数表!AB39</f>
        <v>2.8225170115791899E-3</v>
      </c>
      <c r="AC95" s="340">
        <f>Ⅶ投入係数表!AC39</f>
        <v>1.784255205570753E-4</v>
      </c>
      <c r="AD95" s="340">
        <f>Ⅶ投入係数表!AD39</f>
        <v>1.2037570145765201E-3</v>
      </c>
      <c r="AE95" s="340">
        <f>Ⅶ投入係数表!AE39</f>
        <v>1.2628595188150062E-3</v>
      </c>
      <c r="AF95" s="340">
        <f>Ⅶ投入係数表!AF39</f>
        <v>1.680917304755393E-6</v>
      </c>
      <c r="AG95" s="340">
        <f>Ⅶ投入係数表!AG39</f>
        <v>1.7324947244949801E-3</v>
      </c>
      <c r="AH95" s="340">
        <f>Ⅶ投入係数表!AH39</f>
        <v>9.1895986382226763E-4</v>
      </c>
      <c r="AI95" s="340">
        <f>Ⅶ投入係数表!AI39</f>
        <v>0</v>
      </c>
      <c r="AJ95" s="340">
        <f>Ⅶ投入係数表!AJ39</f>
        <v>2.3287755824077942E-3</v>
      </c>
      <c r="AK95" s="340">
        <f>Ⅶ投入係数表!AK39</f>
        <v>2.2854406598650013E-3</v>
      </c>
      <c r="AL95" s="340">
        <f>Ⅶ投入係数表!AL39</f>
        <v>0</v>
      </c>
      <c r="AM95" s="340">
        <f>Ⅶ投入係数表!AM39</f>
        <v>4.8447706454174851E-3</v>
      </c>
      <c r="AN95" s="340">
        <f>Ⅶ投入係数表!AN39</f>
        <v>1.2195586056419217E-3</v>
      </c>
    </row>
    <row r="96" spans="1:40">
      <c r="A96" s="327" t="s">
        <v>162</v>
      </c>
      <c r="B96" s="328" t="s">
        <v>42</v>
      </c>
      <c r="C96" s="340">
        <f>Ⅶ投入係数表!C40</f>
        <v>1.0299362182528233E-2</v>
      </c>
      <c r="D96" s="340">
        <f>Ⅶ投入係数表!D40</f>
        <v>1.822184615723102E-2</v>
      </c>
      <c r="E96" s="340">
        <f>Ⅶ投入係数表!E40</f>
        <v>4.1532487663434148E-2</v>
      </c>
      <c r="F96" s="340">
        <f>Ⅶ投入係数表!F40</f>
        <v>2.2747522688644457E-2</v>
      </c>
      <c r="G96" s="340">
        <f>Ⅶ投入係数表!G40</f>
        <v>2.5655491292741837E-2</v>
      </c>
      <c r="H96" s="340">
        <f>Ⅶ投入係数表!H40</f>
        <v>6.6527902536594241E-2</v>
      </c>
      <c r="I96" s="340">
        <f>Ⅶ投入係数表!I40</f>
        <v>3.3474910974425377E-2</v>
      </c>
      <c r="J96" s="340">
        <f>Ⅶ投入係数表!J40</f>
        <v>3.793423206133173E-2</v>
      </c>
      <c r="K96" s="340">
        <f>Ⅶ投入係数表!K40</f>
        <v>3.8296507925868827E-2</v>
      </c>
      <c r="L96" s="340">
        <f>Ⅶ投入係数表!L40</f>
        <v>2.2351334477914778E-2</v>
      </c>
      <c r="M96" s="340">
        <f>Ⅶ投入係数表!M40</f>
        <v>2.1819418097044775E-2</v>
      </c>
      <c r="N96" s="340">
        <f>Ⅶ投入係数表!N40</f>
        <v>2.8089728378050804E-2</v>
      </c>
      <c r="O96" s="340">
        <f>Ⅶ投入係数表!O40</f>
        <v>4.8450756233965581E-2</v>
      </c>
      <c r="P96" s="340">
        <f>Ⅶ投入係数表!P40</f>
        <v>4.2351987555585613E-2</v>
      </c>
      <c r="Q96" s="340">
        <f>Ⅶ投入係数表!Q40</f>
        <v>3.2749959408994965E-2</v>
      </c>
      <c r="R96" s="340">
        <f>Ⅶ投入係数表!R40</f>
        <v>3.9929303644631139E-2</v>
      </c>
      <c r="S96" s="340">
        <f>Ⅶ投入係数表!S40</f>
        <v>3.3322604098505383E-2</v>
      </c>
      <c r="T96" s="340">
        <f>Ⅶ投入係数表!T40</f>
        <v>4.7947568384254069E-2</v>
      </c>
      <c r="U96" s="340">
        <f>Ⅶ投入係数表!U40</f>
        <v>2.7736072225485259E-2</v>
      </c>
      <c r="V96" s="340">
        <f>Ⅶ投入係数表!V40</f>
        <v>3.0663487195652706E-2</v>
      </c>
      <c r="W96" s="340">
        <f>Ⅶ投入係数表!W40</f>
        <v>9.8631655692120054E-2</v>
      </c>
      <c r="X96" s="340">
        <f>Ⅶ投入係数表!X40</f>
        <v>0.22543406504039859</v>
      </c>
      <c r="Y96" s="340">
        <f>Ⅶ投入係数表!Y40</f>
        <v>0.1618904187180529</v>
      </c>
      <c r="Z96" s="340">
        <f>Ⅶ投入係数表!Z40</f>
        <v>5.9511868101304211E-2</v>
      </c>
      <c r="AA96" s="340">
        <f>Ⅶ投入係数表!AA40</f>
        <v>8.5472353118324532E-2</v>
      </c>
      <c r="AB96" s="340">
        <f>Ⅶ投入係数表!AB40</f>
        <v>0.11204669731318621</v>
      </c>
      <c r="AC96" s="340">
        <f>Ⅶ投入係数表!AC40</f>
        <v>1.5821377778973675E-2</v>
      </c>
      <c r="AD96" s="340">
        <f>Ⅶ投入係数表!AD40</f>
        <v>0.16221603731289258</v>
      </c>
      <c r="AE96" s="340">
        <f>Ⅶ投入係数表!AE40</f>
        <v>0.13951848065523506</v>
      </c>
      <c r="AF96" s="340">
        <f>Ⅶ投入係数表!AF40</f>
        <v>8.4257964813851602E-2</v>
      </c>
      <c r="AG96" s="340">
        <f>Ⅶ投入係数表!AG40</f>
        <v>7.2628230610892908E-2</v>
      </c>
      <c r="AH96" s="340">
        <f>Ⅶ投入係数表!AH40</f>
        <v>4.6187601401455405E-2</v>
      </c>
      <c r="AI96" s="340">
        <f>Ⅶ投入係数表!AI40</f>
        <v>8.1838705237126344E-2</v>
      </c>
      <c r="AJ96" s="340">
        <f>Ⅶ投入係数表!AJ40</f>
        <v>0.1218313757873612</v>
      </c>
      <c r="AK96" s="340">
        <f>Ⅶ投入係数表!AK40</f>
        <v>3.4328550224064391E-2</v>
      </c>
      <c r="AL96" s="340">
        <f>Ⅶ投入係数表!AL40</f>
        <v>0</v>
      </c>
      <c r="AM96" s="340">
        <f>Ⅶ投入係数表!AM40</f>
        <v>4.014638871067859E-2</v>
      </c>
      <c r="AN96" s="340">
        <f>Ⅶ投入係数表!AN40</f>
        <v>6.4994098570138367E-2</v>
      </c>
    </row>
    <row r="97" spans="1:40">
      <c r="A97" s="327" t="s">
        <v>163</v>
      </c>
      <c r="B97" s="328" t="s">
        <v>36</v>
      </c>
      <c r="C97" s="340">
        <f>Ⅶ投入係数表!C41</f>
        <v>9.0498127597431142E-5</v>
      </c>
      <c r="D97" s="340">
        <f>Ⅶ投入係数表!D41</f>
        <v>1.0139087005467405E-4</v>
      </c>
      <c r="E97" s="340">
        <f>Ⅶ投入係数表!E41</f>
        <v>1.8886940486370271E-4</v>
      </c>
      <c r="F97" s="340">
        <f>Ⅶ投入係数表!F41</f>
        <v>1.4068562999070008E-4</v>
      </c>
      <c r="G97" s="340">
        <f>Ⅶ投入係数表!G41</f>
        <v>9.1775772213041824E-5</v>
      </c>
      <c r="H97" s="340">
        <f>Ⅶ投入係数表!H41</f>
        <v>1.3635785071370123E-4</v>
      </c>
      <c r="I97" s="340">
        <f>Ⅶ投入係数表!I41</f>
        <v>9.7118808675946926E-5</v>
      </c>
      <c r="J97" s="340">
        <f>Ⅶ投入係数表!J41</f>
        <v>8.6191747781893361E-5</v>
      </c>
      <c r="K97" s="340">
        <f>Ⅶ投入係数表!K41</f>
        <v>6.525017594423405E-5</v>
      </c>
      <c r="L97" s="340">
        <f>Ⅶ投入係数表!L41</f>
        <v>7.7415326986108942E-5</v>
      </c>
      <c r="M97" s="340">
        <f>Ⅶ投入係数表!M41</f>
        <v>1.0115877768381597E-4</v>
      </c>
      <c r="N97" s="340">
        <f>Ⅶ投入係数表!N41</f>
        <v>8.9562521529452281E-5</v>
      </c>
      <c r="O97" s="340">
        <f>Ⅶ投入係数表!O41</f>
        <v>1.269120535858049E-4</v>
      </c>
      <c r="P97" s="340">
        <f>Ⅶ投入係数表!P41</f>
        <v>6.5272306105540812E-5</v>
      </c>
      <c r="Q97" s="340">
        <f>Ⅶ投入係数表!Q41</f>
        <v>1.1886850318413885E-4</v>
      </c>
      <c r="R97" s="340">
        <f>Ⅶ投入係数表!R41</f>
        <v>1.4186181639844127E-4</v>
      </c>
      <c r="S97" s="340">
        <f>Ⅶ投入係数表!S41</f>
        <v>8.3832749959319628E-5</v>
      </c>
      <c r="T97" s="340">
        <f>Ⅶ投入係数表!T41</f>
        <v>3.0226883372211371E-4</v>
      </c>
      <c r="U97" s="340">
        <f>Ⅶ投入係数表!U41</f>
        <v>1.0637362895967862E-4</v>
      </c>
      <c r="V97" s="340">
        <f>Ⅶ投入係数表!V41</f>
        <v>1.6603911517615926E-4</v>
      </c>
      <c r="W97" s="340">
        <f>Ⅶ投入係数表!W41</f>
        <v>2.6681805688541168E-4</v>
      </c>
      <c r="X97" s="340">
        <f>Ⅶ投入係数表!X41</f>
        <v>1.7499066515797466E-4</v>
      </c>
      <c r="Y97" s="340">
        <f>Ⅶ投入係数表!Y41</f>
        <v>3.2378491650345925E-4</v>
      </c>
      <c r="Z97" s="340">
        <f>Ⅶ投入係数表!Z41</f>
        <v>4.9109068180674248E-5</v>
      </c>
      <c r="AA97" s="340">
        <f>Ⅶ投入係数表!AA41</f>
        <v>7.6819406232044203E-4</v>
      </c>
      <c r="AB97" s="340">
        <f>Ⅶ投入係数表!AB41</f>
        <v>1.9244114627572188E-4</v>
      </c>
      <c r="AC97" s="340">
        <f>Ⅶ投入係数表!AC41</f>
        <v>4.0206601476060411E-4</v>
      </c>
      <c r="AD97" s="340">
        <f>Ⅶ投入係数表!AD41</f>
        <v>4.0561325657396995E-4</v>
      </c>
      <c r="AE97" s="340">
        <f>Ⅶ投入係数表!AE41</f>
        <v>8.0546616389931252E-3</v>
      </c>
      <c r="AF97" s="340">
        <f>Ⅶ投入係数表!AF41</f>
        <v>4.1129542953506322E-4</v>
      </c>
      <c r="AG97" s="340">
        <f>Ⅶ投入係数表!AG41</f>
        <v>2.6266678132095683E-3</v>
      </c>
      <c r="AH97" s="340">
        <f>Ⅶ投入係数表!AH41</f>
        <v>1.217809062037567E-2</v>
      </c>
      <c r="AI97" s="340">
        <f>Ⅶ投入係数表!AI41</f>
        <v>2.5375362057274207E-3</v>
      </c>
      <c r="AJ97" s="340">
        <f>Ⅶ投入係数表!AJ41</f>
        <v>1.1087705953527331E-3</v>
      </c>
      <c r="AK97" s="340">
        <f>Ⅶ投入係数表!AK41</f>
        <v>1.7226108755146866E-2</v>
      </c>
      <c r="AL97" s="340">
        <f>Ⅶ投入係数表!AL41</f>
        <v>0</v>
      </c>
      <c r="AM97" s="340">
        <f>Ⅶ投入係数表!AM41</f>
        <v>1.6738139041759584E-3</v>
      </c>
      <c r="AN97" s="340">
        <f>Ⅶ投入係数表!AN41</f>
        <v>2.4651525052753983E-3</v>
      </c>
    </row>
    <row r="98" spans="1:40">
      <c r="A98" s="327" t="s">
        <v>164</v>
      </c>
      <c r="B98" s="328" t="s">
        <v>245</v>
      </c>
      <c r="C98" s="340">
        <f>Ⅶ投入係数表!C42</f>
        <v>1.6086758696328876E-3</v>
      </c>
      <c r="D98" s="340">
        <f>Ⅶ投入係数表!D42</f>
        <v>1.6773496829931025E-3</v>
      </c>
      <c r="E98" s="340">
        <f>Ⅶ投入係数表!E42</f>
        <v>1.571348452921019E-3</v>
      </c>
      <c r="F98" s="340">
        <f>Ⅶ投入係数表!F42</f>
        <v>2.1546355385947467E-3</v>
      </c>
      <c r="G98" s="340">
        <f>Ⅶ投入係数表!G42</f>
        <v>2.5904728613194358E-3</v>
      </c>
      <c r="H98" s="340">
        <f>Ⅶ投入係数表!H42</f>
        <v>1.7434857714337664E-3</v>
      </c>
      <c r="I98" s="340">
        <f>Ⅶ投入係数表!I42</f>
        <v>9.0352865004855937E-4</v>
      </c>
      <c r="J98" s="340">
        <f>Ⅶ投入係数表!J42</f>
        <v>4.4652424842794386E-4</v>
      </c>
      <c r="K98" s="340">
        <f>Ⅶ投入係数表!K42</f>
        <v>5.1647005596702298E-3</v>
      </c>
      <c r="L98" s="340">
        <f>Ⅶ投入係数表!L42</f>
        <v>1.2047760262213203E-3</v>
      </c>
      <c r="M98" s="340">
        <f>Ⅶ投入係数表!M42</f>
        <v>1.1775421113980758E-3</v>
      </c>
      <c r="N98" s="340">
        <f>Ⅶ投入係数表!N42</f>
        <v>1.2292775034766078E-3</v>
      </c>
      <c r="O98" s="340">
        <f>Ⅶ投入係数表!O42</f>
        <v>3.2218787234727722E-3</v>
      </c>
      <c r="P98" s="340">
        <f>Ⅶ投入係数表!P42</f>
        <v>3.551750841181543E-3</v>
      </c>
      <c r="Q98" s="340">
        <f>Ⅶ投入係数表!Q42</f>
        <v>4.0411682993270921E-3</v>
      </c>
      <c r="R98" s="340">
        <f>Ⅶ投入係数表!R42</f>
        <v>2.9346130677910991E-3</v>
      </c>
      <c r="S98" s="340">
        <f>Ⅶ投入係数表!S42</f>
        <v>1.3243178678631895E-3</v>
      </c>
      <c r="T98" s="340">
        <f>Ⅶ投入係数表!T42</f>
        <v>4.3106323528482107E-3</v>
      </c>
      <c r="U98" s="340">
        <f>Ⅶ投入係数表!U42</f>
        <v>9.1464187175062308E-4</v>
      </c>
      <c r="V98" s="340">
        <f>Ⅶ投入係数表!V42</f>
        <v>4.3175615149626274E-3</v>
      </c>
      <c r="W98" s="340">
        <f>Ⅶ投入係数表!W42</f>
        <v>3.9605132432278629E-3</v>
      </c>
      <c r="X98" s="340">
        <f>Ⅶ投入係数表!X42</f>
        <v>3.3514844312835531E-4</v>
      </c>
      <c r="Y98" s="340">
        <f>Ⅶ投入係数表!Y42</f>
        <v>3.28329140660376E-3</v>
      </c>
      <c r="Z98" s="340">
        <f>Ⅶ投入係数表!Z42</f>
        <v>9.5734227230565242E-3</v>
      </c>
      <c r="AA98" s="340">
        <f>Ⅶ投入係数表!AA42</f>
        <v>6.2596860134034845E-3</v>
      </c>
      <c r="AB98" s="340">
        <f>Ⅶ投入係数表!AB42</f>
        <v>1.0692166084275999E-2</v>
      </c>
      <c r="AC98" s="340">
        <f>Ⅶ投入係数表!AC42</f>
        <v>5.1507963848913265E-4</v>
      </c>
      <c r="AD98" s="340">
        <f>Ⅶ投入係数表!AD42</f>
        <v>4.1995473134319649E-3</v>
      </c>
      <c r="AE98" s="340">
        <f>Ⅶ投入係数表!AE42</f>
        <v>7.0263619810463094E-3</v>
      </c>
      <c r="AF98" s="340">
        <f>Ⅶ投入係数表!AF42</f>
        <v>9.1299130700383101E-3</v>
      </c>
      <c r="AG98" s="340">
        <f>Ⅶ投入係数表!AG42</f>
        <v>1.2008379815274705E-2</v>
      </c>
      <c r="AH98" s="340">
        <f>Ⅶ投入係数表!AH42</f>
        <v>7.2071215058562236E-3</v>
      </c>
      <c r="AI98" s="340">
        <f>Ⅶ投入係数表!AI42</f>
        <v>1.5952700773838428E-2</v>
      </c>
      <c r="AJ98" s="340">
        <f>Ⅶ投入係数表!AJ42</f>
        <v>4.415223440555208E-3</v>
      </c>
      <c r="AK98" s="340">
        <f>Ⅶ投入係数表!AK42</f>
        <v>5.7993803784538818E-3</v>
      </c>
      <c r="AL98" s="340">
        <f>Ⅶ投入係数表!AL42</f>
        <v>0</v>
      </c>
      <c r="AM98" s="340">
        <f>Ⅶ投入係数表!AM42</f>
        <v>6.0350091488181861E-4</v>
      </c>
      <c r="AN98" s="340">
        <f>Ⅶ投入係数表!AN42</f>
        <v>4.685834407998777E-3</v>
      </c>
    </row>
    <row r="99" spans="1:40">
      <c r="A99" s="341" t="s">
        <v>165</v>
      </c>
      <c r="B99" s="342" t="s">
        <v>246</v>
      </c>
      <c r="C99" s="343">
        <f>Ⅶ投入係数表!C43</f>
        <v>4.6449553595947326E-3</v>
      </c>
      <c r="D99" s="343">
        <f>Ⅶ投入係数表!D43</f>
        <v>6.7259916320446481E-3</v>
      </c>
      <c r="E99" s="343">
        <f>Ⅶ投入係数表!E43</f>
        <v>2.5812716458281149E-3</v>
      </c>
      <c r="F99" s="343">
        <f>Ⅶ投入係数表!F43</f>
        <v>2.3750440945386913E-3</v>
      </c>
      <c r="G99" s="343">
        <f>Ⅶ投入係数表!G43</f>
        <v>2.5707385280284733E-3</v>
      </c>
      <c r="H99" s="343">
        <f>Ⅶ投入係数表!H43</f>
        <v>1.6316210564596781E-3</v>
      </c>
      <c r="I99" s="343">
        <f>Ⅶ投入係数表!I43</f>
        <v>4.7523470378763363E-3</v>
      </c>
      <c r="J99" s="343">
        <f>Ⅶ投入係数表!J43</f>
        <v>1.833508484796279E-3</v>
      </c>
      <c r="K99" s="343">
        <f>Ⅶ投入係数表!K43</f>
        <v>5.9609068668521059E-3</v>
      </c>
      <c r="L99" s="343">
        <f>Ⅶ投入係数表!L43</f>
        <v>1.1710472920243483E-2</v>
      </c>
      <c r="M99" s="343">
        <f>Ⅶ投入係数表!M43</f>
        <v>6.2490572075057701E-3</v>
      </c>
      <c r="N99" s="343">
        <f>Ⅶ投入係数表!N43</f>
        <v>3.703155101363851E-3</v>
      </c>
      <c r="O99" s="343">
        <f>Ⅶ投入係数表!O43</f>
        <v>7.7378782511619924E-3</v>
      </c>
      <c r="P99" s="343">
        <f>Ⅶ投入係数表!P43</f>
        <v>5.5556126676022527E-3</v>
      </c>
      <c r="Q99" s="343">
        <f>Ⅶ投入係数表!Q43</f>
        <v>2.3642907398387187E-3</v>
      </c>
      <c r="R99" s="343">
        <f>Ⅶ投入係数表!R43</f>
        <v>1.1234387577229183E-3</v>
      </c>
      <c r="S99" s="343">
        <f>Ⅶ投入係数表!S43</f>
        <v>1.3500659541540731E-3</v>
      </c>
      <c r="T99" s="343">
        <f>Ⅶ投入係数表!T43</f>
        <v>2.2414926637460727E-3</v>
      </c>
      <c r="U99" s="343">
        <f>Ⅶ投入係数表!U43</f>
        <v>5.0534182746612305E-4</v>
      </c>
      <c r="V99" s="343">
        <f>Ⅶ投入係数表!V43</f>
        <v>1.7263177195248772E-3</v>
      </c>
      <c r="W99" s="343">
        <f>Ⅶ投入係数表!W43</f>
        <v>1.2294523829060986E-2</v>
      </c>
      <c r="X99" s="343">
        <f>Ⅶ投入係数表!X43</f>
        <v>6.0062790218032343E-3</v>
      </c>
      <c r="Y99" s="343">
        <f>Ⅶ投入係数表!Y43</f>
        <v>1.0211766212906205E-2</v>
      </c>
      <c r="Z99" s="343">
        <f>Ⅶ投入係数表!Z43</f>
        <v>1.9619852975711203E-2</v>
      </c>
      <c r="AA99" s="343">
        <f>Ⅶ投入係数表!AA43</f>
        <v>6.739264478987813E-3</v>
      </c>
      <c r="AB99" s="343">
        <f>Ⅶ投入係数表!AB43</f>
        <v>4.459561966321776E-3</v>
      </c>
      <c r="AC99" s="343">
        <f>Ⅶ投入係数表!AC43</f>
        <v>8.5341953186362639E-4</v>
      </c>
      <c r="AD99" s="343">
        <f>Ⅶ投入係数表!AD43</f>
        <v>7.5848947602738586E-3</v>
      </c>
      <c r="AE99" s="343">
        <f>Ⅶ投入係数表!AE43</f>
        <v>3.4162451063705773E-3</v>
      </c>
      <c r="AF99" s="343">
        <f>Ⅶ投入係数表!AF43</f>
        <v>8.163786178821262E-4</v>
      </c>
      <c r="AG99" s="343">
        <f>Ⅶ投入係数表!AG43</f>
        <v>8.9160640467027662E-3</v>
      </c>
      <c r="AH99" s="343">
        <f>Ⅶ投入係数表!AH43</f>
        <v>4.0384105857300175E-3</v>
      </c>
      <c r="AI99" s="343">
        <f>Ⅶ投入係数表!AI43</f>
        <v>5.5028553625730038E-3</v>
      </c>
      <c r="AJ99" s="343">
        <f>Ⅶ投入係数表!AJ43</f>
        <v>4.0877118768713611E-3</v>
      </c>
      <c r="AK99" s="343">
        <f>Ⅶ投入係数表!AK43</f>
        <v>3.0715531375838136E-3</v>
      </c>
      <c r="AL99" s="343">
        <f>Ⅶ投入係数表!AL43</f>
        <v>4.987766631997405E-4</v>
      </c>
      <c r="AM99" s="343">
        <f>Ⅶ投入係数表!AM43</f>
        <v>0</v>
      </c>
      <c r="AN99" s="343">
        <f>Ⅶ投入係数表!AN43</f>
        <v>4.5445307732464024E-3</v>
      </c>
    </row>
    <row r="100" spans="1:40">
      <c r="A100" s="321" t="s">
        <v>173</v>
      </c>
      <c r="B100" s="322" t="s">
        <v>37</v>
      </c>
      <c r="C100" s="323">
        <f>Ⅶ投入係数表!C44</f>
        <v>0.44095554645339124</v>
      </c>
      <c r="D100" s="323">
        <f>Ⅶ投入係数表!D44</f>
        <v>0.51583961907835141</v>
      </c>
      <c r="E100" s="323">
        <f>Ⅶ投入係数表!E44</f>
        <v>0.62031213627278181</v>
      </c>
      <c r="F100" s="323">
        <f>Ⅶ投入係数表!F44</f>
        <v>0.62834111535131332</v>
      </c>
      <c r="G100" s="323">
        <f>Ⅶ投入係数表!G44</f>
        <v>0.58597127240371172</v>
      </c>
      <c r="H100" s="323">
        <f>Ⅶ投入係数表!H44</f>
        <v>0.54951577416128738</v>
      </c>
      <c r="I100" s="323">
        <f>Ⅶ投入係数表!I44</f>
        <v>0.63079313693752026</v>
      </c>
      <c r="J100" s="323">
        <f>Ⅶ投入係数表!J44</f>
        <v>0.62413724696356265</v>
      </c>
      <c r="K100" s="323">
        <f>Ⅶ投入係数表!K44</f>
        <v>0.52779536847749586</v>
      </c>
      <c r="L100" s="323">
        <f>Ⅶ投入係数表!L44</f>
        <v>0.6388876229124395</v>
      </c>
      <c r="M100" s="323">
        <f>Ⅶ投入係数表!M44</f>
        <v>0.77290800630813894</v>
      </c>
      <c r="N100" s="323">
        <f>Ⅶ投入係数表!N44</f>
        <v>0.55795234814559647</v>
      </c>
      <c r="O100" s="323">
        <f>Ⅶ投入係数表!O44</f>
        <v>0.5738350454599126</v>
      </c>
      <c r="P100" s="323">
        <f>Ⅶ投入係数表!P44</f>
        <v>0.55169087973217457</v>
      </c>
      <c r="Q100" s="323">
        <f>Ⅶ投入係数表!Q44</f>
        <v>0.57779563781999244</v>
      </c>
      <c r="R100" s="323">
        <f>Ⅶ投入係数表!R44</f>
        <v>0.63964373024292209</v>
      </c>
      <c r="S100" s="323">
        <f>Ⅶ投入係数表!S44</f>
        <v>0.64798456568929885</v>
      </c>
      <c r="T100" s="323">
        <f>Ⅶ投入係数表!T44</f>
        <v>0.65750592020836096</v>
      </c>
      <c r="U100" s="323">
        <f>Ⅶ投入係数表!U44</f>
        <v>0.74107941365278596</v>
      </c>
      <c r="V100" s="323">
        <f>Ⅶ投入係数表!V44</f>
        <v>0.57488682886377795</v>
      </c>
      <c r="W100" s="323">
        <f>Ⅶ投入係数表!W44</f>
        <v>0.52120043502203761</v>
      </c>
      <c r="X100" s="323">
        <f>Ⅶ投入係数表!X44</f>
        <v>0.61561242612558853</v>
      </c>
      <c r="Y100" s="323">
        <f>Ⅶ投入係数表!Y44</f>
        <v>0.55405156048478643</v>
      </c>
      <c r="Z100" s="323">
        <f>Ⅶ投入係数表!Z44</f>
        <v>0.34111981832398552</v>
      </c>
      <c r="AA100" s="323">
        <f>Ⅶ投入係数表!AA44</f>
        <v>0.30806908148258516</v>
      </c>
      <c r="AB100" s="323">
        <f>Ⅶ投入係数表!AB44</f>
        <v>0.32565948841194814</v>
      </c>
      <c r="AC100" s="323">
        <f>Ⅶ投入係数表!AC44</f>
        <v>0.13013514581711852</v>
      </c>
      <c r="AD100" s="323">
        <f>Ⅶ投入係数表!AD44</f>
        <v>0.50139491629972466</v>
      </c>
      <c r="AE100" s="323">
        <f>Ⅶ投入係数表!AE44</f>
        <v>0.47405479381837612</v>
      </c>
      <c r="AF100" s="323">
        <f>Ⅶ投入係数表!AF44</f>
        <v>0.28203184090837286</v>
      </c>
      <c r="AG100" s="323">
        <f>Ⅶ投入係数表!AG44</f>
        <v>0.27356879447305854</v>
      </c>
      <c r="AH100" s="323">
        <f>Ⅶ投入係数表!AH44</f>
        <v>0.37688651786222827</v>
      </c>
      <c r="AI100" s="323">
        <f>Ⅶ投入係数表!AI44</f>
        <v>0.42032972309418731</v>
      </c>
      <c r="AJ100" s="323">
        <f>Ⅶ投入係数表!AJ44</f>
        <v>0.35020947104938421</v>
      </c>
      <c r="AK100" s="323">
        <f>Ⅶ投入係数表!AK44</f>
        <v>0.47610654226411464</v>
      </c>
      <c r="AL100" s="323">
        <f>Ⅶ投入係数表!AL44</f>
        <v>1</v>
      </c>
      <c r="AM100" s="323">
        <f>Ⅶ投入係数表!AM44</f>
        <v>0.58824400198340621</v>
      </c>
      <c r="AN100" s="323">
        <f>Ⅶ投入係数表!AN44</f>
        <v>0.45249575300886635</v>
      </c>
    </row>
    <row r="101" spans="1:40" ht="21" customHeight="1"/>
    <row r="102" spans="1:40">
      <c r="C102" s="643" t="s">
        <v>278</v>
      </c>
      <c r="D102" s="643"/>
      <c r="E102"/>
      <c r="F102"/>
      <c r="G102"/>
      <c r="H102"/>
    </row>
    <row r="103" spans="1:40" ht="13.5">
      <c r="A103" s="56" t="s">
        <v>48</v>
      </c>
      <c r="B103" s="55"/>
      <c r="C103" s="55" t="str">
        <f>C$4</f>
        <v>01</v>
      </c>
      <c r="D103" s="55" t="str">
        <f t="shared" ref="D103:AN103" si="8">D$4</f>
        <v>06</v>
      </c>
      <c r="E103" s="55" t="str">
        <f t="shared" si="8"/>
        <v>11</v>
      </c>
      <c r="F103" s="55" t="str">
        <f t="shared" si="8"/>
        <v>15</v>
      </c>
      <c r="G103" s="55" t="str">
        <f t="shared" si="8"/>
        <v>16</v>
      </c>
      <c r="H103" s="55" t="str">
        <f t="shared" si="8"/>
        <v>20</v>
      </c>
      <c r="I103" s="55" t="str">
        <f t="shared" si="8"/>
        <v>21</v>
      </c>
      <c r="J103" s="55" t="str">
        <f t="shared" si="8"/>
        <v>22</v>
      </c>
      <c r="K103" s="55" t="str">
        <f t="shared" si="8"/>
        <v>25</v>
      </c>
      <c r="L103" s="55" t="str">
        <f t="shared" si="8"/>
        <v>26</v>
      </c>
      <c r="M103" s="55" t="str">
        <f t="shared" si="8"/>
        <v>27</v>
      </c>
      <c r="N103" s="55" t="str">
        <f t="shared" si="8"/>
        <v>28</v>
      </c>
      <c r="O103" s="55" t="str">
        <f t="shared" si="8"/>
        <v>29</v>
      </c>
      <c r="P103" s="55" t="str">
        <f t="shared" si="8"/>
        <v>30</v>
      </c>
      <c r="Q103" s="55" t="str">
        <f t="shared" si="8"/>
        <v>31</v>
      </c>
      <c r="R103" s="55" t="str">
        <f t="shared" si="8"/>
        <v>32</v>
      </c>
      <c r="S103" s="55" t="str">
        <f t="shared" si="8"/>
        <v>33</v>
      </c>
      <c r="T103" s="55" t="str">
        <f t="shared" si="8"/>
        <v>34</v>
      </c>
      <c r="U103" s="55" t="str">
        <f t="shared" si="8"/>
        <v>35</v>
      </c>
      <c r="V103" s="55" t="str">
        <f t="shared" si="8"/>
        <v>39</v>
      </c>
      <c r="W103" s="55" t="str">
        <f t="shared" si="8"/>
        <v>41</v>
      </c>
      <c r="X103" s="55" t="str">
        <f t="shared" si="8"/>
        <v>46</v>
      </c>
      <c r="Y103" s="55" t="str">
        <f t="shared" si="8"/>
        <v>47</v>
      </c>
      <c r="Z103" s="55" t="str">
        <f t="shared" si="8"/>
        <v>48</v>
      </c>
      <c r="AA103" s="55" t="str">
        <f t="shared" si="8"/>
        <v>51</v>
      </c>
      <c r="AB103" s="55" t="str">
        <f t="shared" si="8"/>
        <v>53</v>
      </c>
      <c r="AC103" s="55" t="str">
        <f t="shared" si="8"/>
        <v>55</v>
      </c>
      <c r="AD103" s="55" t="str">
        <f t="shared" si="8"/>
        <v>57</v>
      </c>
      <c r="AE103" s="55" t="str">
        <f t="shared" si="8"/>
        <v>59</v>
      </c>
      <c r="AF103" s="55" t="str">
        <f t="shared" si="8"/>
        <v>61</v>
      </c>
      <c r="AG103" s="55" t="str">
        <f t="shared" si="8"/>
        <v>63</v>
      </c>
      <c r="AH103" s="55" t="str">
        <f t="shared" si="8"/>
        <v>64</v>
      </c>
      <c r="AI103" s="55" t="str">
        <f t="shared" si="8"/>
        <v>65</v>
      </c>
      <c r="AJ103" s="55" t="str">
        <f t="shared" si="8"/>
        <v>66</v>
      </c>
      <c r="AK103" s="55" t="str">
        <f t="shared" si="8"/>
        <v>67</v>
      </c>
      <c r="AL103" s="55" t="str">
        <f t="shared" si="8"/>
        <v>68</v>
      </c>
      <c r="AM103" s="55" t="str">
        <f t="shared" si="8"/>
        <v>69</v>
      </c>
      <c r="AN103" s="55">
        <f t="shared" si="8"/>
        <v>70</v>
      </c>
    </row>
    <row r="104" spans="1:40" ht="36">
      <c r="A104" s="641"/>
      <c r="B104" s="642"/>
      <c r="C104" s="22" t="str">
        <f>C$5</f>
        <v>農林漁業</v>
      </c>
      <c r="D104" s="22" t="str">
        <f t="shared" ref="D104:AN104" si="9">D$5</f>
        <v>鉱業</v>
      </c>
      <c r="E104" s="22" t="str">
        <f t="shared" si="9"/>
        <v>飲食料品</v>
      </c>
      <c r="F104" s="22" t="str">
        <f t="shared" si="9"/>
        <v>繊維製品</v>
      </c>
      <c r="G104" s="22" t="str">
        <f t="shared" si="9"/>
        <v>パルプ・紙・木製品</v>
      </c>
      <c r="H104" s="22" t="str">
        <f t="shared" si="9"/>
        <v>化学製品</v>
      </c>
      <c r="I104" s="22" t="str">
        <f t="shared" si="9"/>
        <v>石油・石炭製品</v>
      </c>
      <c r="J104" s="22" t="str">
        <f t="shared" si="9"/>
        <v>プラスチック・ゴム製品</v>
      </c>
      <c r="K104" s="22" t="str">
        <f t="shared" si="9"/>
        <v>窯業・土石製品</v>
      </c>
      <c r="L104" s="22" t="str">
        <f t="shared" si="9"/>
        <v>鉄鋼</v>
      </c>
      <c r="M104" s="22" t="str">
        <f t="shared" si="9"/>
        <v>非鉄金属</v>
      </c>
      <c r="N104" s="22" t="str">
        <f t="shared" si="9"/>
        <v>金属製品</v>
      </c>
      <c r="O104" s="22" t="str">
        <f t="shared" si="9"/>
        <v>はん用機械</v>
      </c>
      <c r="P104" s="22" t="str">
        <f t="shared" si="9"/>
        <v>生産用機械</v>
      </c>
      <c r="Q104" s="22" t="str">
        <f t="shared" si="9"/>
        <v>業務用機械</v>
      </c>
      <c r="R104" s="22" t="str">
        <f t="shared" si="9"/>
        <v>電子部品</v>
      </c>
      <c r="S104" s="22" t="str">
        <f t="shared" si="9"/>
        <v>電気機械</v>
      </c>
      <c r="T104" s="22" t="str">
        <f t="shared" si="9"/>
        <v>情報通信機器</v>
      </c>
      <c r="U104" s="22" t="str">
        <f t="shared" si="9"/>
        <v>輸送機械</v>
      </c>
      <c r="V104" s="22" t="str">
        <f t="shared" si="9"/>
        <v>その他の製造工業製品</v>
      </c>
      <c r="W104" s="22" t="str">
        <f t="shared" si="9"/>
        <v>建設</v>
      </c>
      <c r="X104" s="22" t="str">
        <f t="shared" si="9"/>
        <v>電力・ガス・熱供給</v>
      </c>
      <c r="Y104" s="22" t="str">
        <f t="shared" si="9"/>
        <v>水道</v>
      </c>
      <c r="Z104" s="22" t="str">
        <f t="shared" si="9"/>
        <v>廃棄物処理</v>
      </c>
      <c r="AA104" s="22" t="str">
        <f t="shared" si="9"/>
        <v>商業</v>
      </c>
      <c r="AB104" s="22" t="str">
        <f t="shared" si="9"/>
        <v>金融・保険</v>
      </c>
      <c r="AC104" s="22" t="str">
        <f t="shared" si="9"/>
        <v>不動産</v>
      </c>
      <c r="AD104" s="22" t="str">
        <f t="shared" si="9"/>
        <v>運輸・郵便</v>
      </c>
      <c r="AE104" s="22" t="str">
        <f t="shared" si="9"/>
        <v>情報通信</v>
      </c>
      <c r="AF104" s="22" t="str">
        <f t="shared" si="9"/>
        <v>公務</v>
      </c>
      <c r="AG104" s="22" t="str">
        <f t="shared" si="9"/>
        <v>教育・研究</v>
      </c>
      <c r="AH104" s="22" t="str">
        <f t="shared" si="9"/>
        <v>医療・福祉</v>
      </c>
      <c r="AI104" s="22" t="str">
        <f t="shared" si="9"/>
        <v>他に分類されない会員制団体</v>
      </c>
      <c r="AJ104" s="22" t="str">
        <f t="shared" si="9"/>
        <v>対事業所サービス</v>
      </c>
      <c r="AK104" s="22" t="str">
        <f t="shared" si="9"/>
        <v>対個人サービス</v>
      </c>
      <c r="AL104" s="22" t="str">
        <f t="shared" si="9"/>
        <v>事務用品</v>
      </c>
      <c r="AM104" s="22" t="str">
        <f t="shared" si="9"/>
        <v>分類不明</v>
      </c>
      <c r="AN104" s="22" t="str">
        <f t="shared" si="9"/>
        <v>計</v>
      </c>
    </row>
    <row r="105" spans="1:40">
      <c r="A105" s="330" t="s">
        <v>174</v>
      </c>
      <c r="B105" s="331" t="s">
        <v>132</v>
      </c>
      <c r="C105" s="339">
        <f>Ⅶ投入係数表!C45</f>
        <v>3.0604239040425427E-3</v>
      </c>
      <c r="D105" s="339">
        <f>Ⅶ投入係数表!D45</f>
        <v>3.7883240987580072E-2</v>
      </c>
      <c r="E105" s="339">
        <f>Ⅶ投入係数表!E45</f>
        <v>1.0552921888223772E-2</v>
      </c>
      <c r="F105" s="339">
        <f>Ⅶ投入係数表!F45</f>
        <v>1.095574511753199E-2</v>
      </c>
      <c r="G105" s="339">
        <f>Ⅶ投入係数表!G45</f>
        <v>1.7767541629591963E-2</v>
      </c>
      <c r="H105" s="339">
        <f>Ⅶ投入係数表!H45</f>
        <v>1.4906809709973634E-2</v>
      </c>
      <c r="I105" s="339">
        <f>Ⅶ投入係数表!I45</f>
        <v>9.8057623826481068E-3</v>
      </c>
      <c r="J105" s="339">
        <f>Ⅶ投入係数表!J45</f>
        <v>1.8560074080454819E-2</v>
      </c>
      <c r="K105" s="339">
        <f>Ⅶ投入係数表!K45</f>
        <v>1.7324759542880125E-2</v>
      </c>
      <c r="L105" s="339">
        <f>Ⅶ投入係数表!L45</f>
        <v>5.450600905259873E-3</v>
      </c>
      <c r="M105" s="339">
        <f>Ⅶ投入係数表!M45</f>
        <v>1.1439512719127833E-2</v>
      </c>
      <c r="N105" s="339">
        <f>Ⅶ投入係数表!N45</f>
        <v>1.4141769051173115E-2</v>
      </c>
      <c r="O105" s="339">
        <f>Ⅶ投入係数表!O45</f>
        <v>1.337016283987591E-2</v>
      </c>
      <c r="P105" s="339">
        <f>Ⅶ投入係数表!P45</f>
        <v>1.587841840961737E-2</v>
      </c>
      <c r="Q105" s="339">
        <f>Ⅶ投入係数表!Q45</f>
        <v>1.5696776172178021E-2</v>
      </c>
      <c r="R105" s="339">
        <f>Ⅶ投入係数表!R45</f>
        <v>1.3353945551758879E-2</v>
      </c>
      <c r="S105" s="339">
        <f>Ⅶ投入係数表!S45</f>
        <v>2.9576048082482504E-2</v>
      </c>
      <c r="T105" s="339">
        <f>Ⅶ投入係数表!T45</f>
        <v>2.2676161757919422E-2</v>
      </c>
      <c r="U105" s="339">
        <f>Ⅶ投入係数表!U45</f>
        <v>6.8236112918094649E-3</v>
      </c>
      <c r="V105" s="339">
        <f>Ⅶ投入係数表!V45</f>
        <v>1.5515583579324541E-2</v>
      </c>
      <c r="W105" s="339">
        <f>Ⅶ投入係数表!W45</f>
        <v>2.0870215653131286E-2</v>
      </c>
      <c r="X105" s="339">
        <f>Ⅶ投入係数表!X45</f>
        <v>2.99129073411512E-2</v>
      </c>
      <c r="Y105" s="339">
        <f>Ⅶ投入係数表!Y45</f>
        <v>1.2475398125024489E-2</v>
      </c>
      <c r="Z105" s="339">
        <f>Ⅶ投入係数表!Z45</f>
        <v>2.4781873888830842E-2</v>
      </c>
      <c r="AA105" s="339">
        <f>Ⅶ投入係数表!AA45</f>
        <v>2.2375961575245133E-2</v>
      </c>
      <c r="AB105" s="339">
        <f>Ⅶ投入係数表!AB45</f>
        <v>3.0291066381629261E-2</v>
      </c>
      <c r="AC105" s="339">
        <f>Ⅶ投入係数表!AC45</f>
        <v>2.1048915995531521E-3</v>
      </c>
      <c r="AD105" s="339">
        <f>Ⅶ投入係数表!AD45</f>
        <v>1.4726349739953586E-2</v>
      </c>
      <c r="AE105" s="339">
        <f>Ⅶ投入係数表!AE45</f>
        <v>1.2555701380754162E-2</v>
      </c>
      <c r="AF105" s="339">
        <f>Ⅶ投入係数表!AF45</f>
        <v>9.6717335164975271E-3</v>
      </c>
      <c r="AG105" s="339">
        <f>Ⅶ投入係数表!AG45</f>
        <v>1.0077553764179894E-2</v>
      </c>
      <c r="AH105" s="339">
        <f>Ⅶ投入係数表!AH45</f>
        <v>1.0546117634649724E-2</v>
      </c>
      <c r="AI105" s="339">
        <f>Ⅶ投入係数表!AI45</f>
        <v>3.7028744620206895E-2</v>
      </c>
      <c r="AJ105" s="339">
        <f>Ⅶ投入係数表!AJ45</f>
        <v>1.4923833092641441E-2</v>
      </c>
      <c r="AK105" s="339">
        <f>Ⅶ投入係数表!AK45</f>
        <v>2.1729807776065875E-2</v>
      </c>
      <c r="AL105" s="339">
        <f>Ⅶ投入係数表!AL45</f>
        <v>0</v>
      </c>
      <c r="AM105" s="339">
        <f>Ⅶ投入係数表!AM45</f>
        <v>4.1679301776978211E-3</v>
      </c>
      <c r="AN105" s="339">
        <f>Ⅶ投入係数表!AN45</f>
        <v>1.560301282489404E-2</v>
      </c>
    </row>
    <row r="106" spans="1:40">
      <c r="A106" s="315" t="s">
        <v>175</v>
      </c>
      <c r="B106" s="316" t="s">
        <v>43</v>
      </c>
      <c r="C106" s="340">
        <f>Ⅶ投入係数表!C46</f>
        <v>0.12487305319784135</v>
      </c>
      <c r="D106" s="340">
        <f>Ⅶ投入係数表!D46</f>
        <v>0.21150997224126991</v>
      </c>
      <c r="E106" s="340">
        <f>Ⅶ投入係数表!E46</f>
        <v>0.14682967105178291</v>
      </c>
      <c r="F106" s="340">
        <f>Ⅶ投入係数表!F46</f>
        <v>0.22521646409902832</v>
      </c>
      <c r="G106" s="340">
        <f>Ⅶ投入係数表!G46</f>
        <v>0.22591832973179102</v>
      </c>
      <c r="H106" s="340">
        <f>Ⅶ投入係数表!H46</f>
        <v>0.13845229566324213</v>
      </c>
      <c r="I106" s="340">
        <f>Ⅶ投入係数表!I46</f>
        <v>8.8932340563289081E-2</v>
      </c>
      <c r="J106" s="340">
        <f>Ⅶ投入係数表!J46</f>
        <v>0.14545433715220948</v>
      </c>
      <c r="K106" s="340">
        <f>Ⅶ投入係数表!K46</f>
        <v>0.12037658768725493</v>
      </c>
      <c r="L106" s="340">
        <f>Ⅶ投入係数表!L46</f>
        <v>0.18868596847198374</v>
      </c>
      <c r="M106" s="340">
        <f>Ⅶ投入係数表!M46</f>
        <v>0.16973674948003567</v>
      </c>
      <c r="N106" s="340">
        <f>Ⅶ投入係数表!N46</f>
        <v>0.236830864622804</v>
      </c>
      <c r="O106" s="340">
        <f>Ⅶ投入係数表!O46</f>
        <v>0.20351068603140871</v>
      </c>
      <c r="P106" s="340">
        <f>Ⅶ投入係数表!P46</f>
        <v>9.8861271832676734E-2</v>
      </c>
      <c r="Q106" s="340">
        <f>Ⅶ投入係数表!Q46</f>
        <v>0.2372620194476015</v>
      </c>
      <c r="R106" s="340">
        <f>Ⅶ投入係数表!R46</f>
        <v>0.28108766945109309</v>
      </c>
      <c r="S106" s="340">
        <f>Ⅶ投入係数表!S46</f>
        <v>0.20252085086051996</v>
      </c>
      <c r="T106" s="340">
        <f>Ⅶ投入係数表!T46</f>
        <v>0.11436406910808095</v>
      </c>
      <c r="U106" s="340">
        <f>Ⅶ投入係数表!U46</f>
        <v>0.15946518609217958</v>
      </c>
      <c r="V106" s="340">
        <f>Ⅶ投入係数表!V46</f>
        <v>0.23659128458496456</v>
      </c>
      <c r="W106" s="340">
        <f>Ⅶ投入係数表!W46</f>
        <v>0.24685556172086359</v>
      </c>
      <c r="X106" s="340">
        <f>Ⅶ投入係数表!X46</f>
        <v>0.19401505275055089</v>
      </c>
      <c r="Y106" s="340">
        <f>Ⅶ投入係数表!Y46</f>
        <v>0.15192980139772461</v>
      </c>
      <c r="Z106" s="340">
        <f>Ⅶ投入係数表!Z46</f>
        <v>0.27933663287116245</v>
      </c>
      <c r="AA106" s="340">
        <f>Ⅶ投入係数表!AA46</f>
        <v>0.29028947269330929</v>
      </c>
      <c r="AB106" s="340">
        <f>Ⅶ投入係数表!AB46</f>
        <v>0.18916608069712371</v>
      </c>
      <c r="AC106" s="340">
        <f>Ⅶ投入係数表!AC46</f>
        <v>2.5082090882862767E-2</v>
      </c>
      <c r="AD106" s="340">
        <f>Ⅶ投入係数表!AD46</f>
        <v>0.18016881730232512</v>
      </c>
      <c r="AE106" s="340">
        <f>Ⅶ投入係数表!AE46</f>
        <v>0.13405057344516197</v>
      </c>
      <c r="AF106" s="340">
        <f>Ⅶ投入係数表!AF46</f>
        <v>0.36733880541298569</v>
      </c>
      <c r="AG106" s="340">
        <f>Ⅶ投入係数表!AG46</f>
        <v>0.33197714200071765</v>
      </c>
      <c r="AH106" s="340">
        <f>Ⅶ投入係数表!AH46</f>
        <v>0.41284088413449532</v>
      </c>
      <c r="AI106" s="340">
        <f>Ⅶ投入係数表!AI46</f>
        <v>1.5059188984421472</v>
      </c>
      <c r="AJ106" s="340">
        <f>Ⅶ投入係数表!AJ46</f>
        <v>0.22760602885967673</v>
      </c>
      <c r="AK106" s="340">
        <f>Ⅶ投入係数表!AK46</f>
        <v>0.24472103727456723</v>
      </c>
      <c r="AL106" s="340">
        <f>Ⅶ投入係数表!AL46</f>
        <v>0</v>
      </c>
      <c r="AM106" s="340">
        <f>Ⅶ投入係数表!AM46</f>
        <v>0.29093868341385054</v>
      </c>
      <c r="AN106" s="340">
        <f>Ⅶ投入係数表!AN46</f>
        <v>0.21988925738215387</v>
      </c>
    </row>
    <row r="107" spans="1:40">
      <c r="A107" s="315" t="s">
        <v>176</v>
      </c>
      <c r="B107" s="316" t="s">
        <v>44</v>
      </c>
      <c r="C107" s="340">
        <f>Ⅶ投入係数表!C47</f>
        <v>0.23317084670997015</v>
      </c>
      <c r="D107" s="340">
        <f>Ⅶ投入係数表!D47</f>
        <v>0.10763456750285105</v>
      </c>
      <c r="E107" s="340">
        <f>Ⅶ投入係数表!E47</f>
        <v>0.11498133746269867</v>
      </c>
      <c r="F107" s="340">
        <f>Ⅶ投入係数表!F47</f>
        <v>-2.9817849469262095E-2</v>
      </c>
      <c r="G107" s="340">
        <f>Ⅶ投入係数表!G47</f>
        <v>7.7411052497775523E-2</v>
      </c>
      <c r="H107" s="340">
        <f>Ⅶ投入係数表!H47</f>
        <v>8.3856350577325198E-2</v>
      </c>
      <c r="I107" s="340">
        <f>Ⅶ投入係数表!I47</f>
        <v>0.1515810942052444</v>
      </c>
      <c r="J107" s="340">
        <f>Ⅶ投入係数表!J47</f>
        <v>8.3651365320010329E-2</v>
      </c>
      <c r="K107" s="340">
        <f>Ⅶ投入係数表!K47</f>
        <v>0.15983910318710409</v>
      </c>
      <c r="L107" s="340">
        <f>Ⅶ投入係数表!L47</f>
        <v>9.2000624317153112E-2</v>
      </c>
      <c r="M107" s="340">
        <f>Ⅶ投入係数表!M47</f>
        <v>2.652343839279593E-3</v>
      </c>
      <c r="N107" s="340">
        <f>Ⅶ投入係数表!N47</f>
        <v>7.5427131575254214E-2</v>
      </c>
      <c r="O107" s="340">
        <f>Ⅶ投入係数表!O47</f>
        <v>0.11123642374864479</v>
      </c>
      <c r="P107" s="340">
        <f>Ⅶ投入係数表!P47</f>
        <v>0.19480271545237815</v>
      </c>
      <c r="Q107" s="340">
        <f>Ⅶ投入係数表!Q47</f>
        <v>1.2282784001731882E-2</v>
      </c>
      <c r="R107" s="340">
        <f>Ⅶ投入係数表!R47</f>
        <v>-9.9809052673102666E-2</v>
      </c>
      <c r="S107" s="340">
        <f>Ⅶ投入係数表!S47</f>
        <v>-5.7319602405508978E-2</v>
      </c>
      <c r="T107" s="340">
        <f>Ⅶ投入係数表!T47</f>
        <v>-8.125888979498945E-3</v>
      </c>
      <c r="U107" s="340">
        <f>Ⅶ投入係数表!U47</f>
        <v>2.4511659013170422E-3</v>
      </c>
      <c r="V107" s="340">
        <f>Ⅶ投入係数表!V47</f>
        <v>6.4066664343379695E-2</v>
      </c>
      <c r="W107" s="340">
        <f>Ⅶ投入係数表!W47</f>
        <v>0.13231706209371807</v>
      </c>
      <c r="X107" s="340">
        <f>Ⅶ投入係数表!X47</f>
        <v>-0.52357154416375273</v>
      </c>
      <c r="Y107" s="340">
        <f>Ⅶ投入係数表!Y47</f>
        <v>9.6739662292582559E-2</v>
      </c>
      <c r="Z107" s="340">
        <f>Ⅶ投入係数表!Z47</f>
        <v>0.20883516503018221</v>
      </c>
      <c r="AA107" s="340">
        <f>Ⅶ投入係数表!AA47</f>
        <v>0.24867862684103281</v>
      </c>
      <c r="AB107" s="340">
        <f>Ⅶ投入係数表!AB47</f>
        <v>0.37514926459260145</v>
      </c>
      <c r="AC107" s="340">
        <f>Ⅶ投入係数表!AC47</f>
        <v>0.44353884312534508</v>
      </c>
      <c r="AD107" s="340">
        <f>Ⅶ投入係数表!AD47</f>
        <v>0.18354935270129744</v>
      </c>
      <c r="AE107" s="340">
        <f>Ⅶ投入係数表!AE47</f>
        <v>0.19347282334641772</v>
      </c>
      <c r="AF107" s="340">
        <f>Ⅶ投入係数表!AF47</f>
        <v>0</v>
      </c>
      <c r="AG107" s="340">
        <f>Ⅶ投入係数表!AG47</f>
        <v>0.13727315271730384</v>
      </c>
      <c r="AH107" s="340">
        <f>Ⅶ投入係数表!AH47</f>
        <v>9.8501851995655587E-2</v>
      </c>
      <c r="AI107" s="340">
        <f>Ⅶ投入係数表!AI47</f>
        <v>-0.32773940797102558</v>
      </c>
      <c r="AJ107" s="340">
        <f>Ⅶ投入係数表!AJ47</f>
        <v>0.24151837584424818</v>
      </c>
      <c r="AK107" s="340">
        <f>Ⅶ投入係数表!AK47</f>
        <v>0.11152984255169798</v>
      </c>
      <c r="AL107" s="340">
        <f>Ⅶ投入係数表!AL47</f>
        <v>0</v>
      </c>
      <c r="AM107" s="340">
        <f>Ⅶ投入係数表!AM47</f>
        <v>5.5163619907406751E-2</v>
      </c>
      <c r="AN107" s="340">
        <f>Ⅶ投入係数表!AN47</f>
        <v>0.14209136651691659</v>
      </c>
    </row>
    <row r="108" spans="1:40">
      <c r="A108" s="315" t="s">
        <v>177</v>
      </c>
      <c r="B108" s="316" t="s">
        <v>45</v>
      </c>
      <c r="C108" s="340">
        <f>Ⅶ投入係数表!C48</f>
        <v>0.17224136471610663</v>
      </c>
      <c r="D108" s="340">
        <f>Ⅶ投入係数表!D48</f>
        <v>8.0546428951218704E-2</v>
      </c>
      <c r="E108" s="340">
        <f>Ⅶ投入係数表!E48</f>
        <v>5.7981969885969493E-2</v>
      </c>
      <c r="F108" s="340">
        <f>Ⅶ投入係数表!F48</f>
        <v>0.12114758041240418</v>
      </c>
      <c r="G108" s="340">
        <f>Ⅶ投入係数表!G48</f>
        <v>6.2835610779204271E-2</v>
      </c>
      <c r="H108" s="340">
        <f>Ⅶ投入係数表!H48</f>
        <v>0.19105013183016636</v>
      </c>
      <c r="I108" s="340">
        <f>Ⅶ投入係数表!I48</f>
        <v>0.10436549044998381</v>
      </c>
      <c r="J108" s="340">
        <f>Ⅶ投入係数表!J48</f>
        <v>8.9831458351279175E-2</v>
      </c>
      <c r="K108" s="340">
        <f>Ⅶ投入係数表!K48</f>
        <v>0.1494637890009719</v>
      </c>
      <c r="L108" s="340">
        <f>Ⅶ投入係数表!L48</f>
        <v>4.164211019197752E-2</v>
      </c>
      <c r="M108" s="340">
        <f>Ⅶ投入係数表!M48</f>
        <v>3.4726418759856478E-2</v>
      </c>
      <c r="N108" s="340">
        <f>Ⅶ投入係数表!N48</f>
        <v>8.6119263597045193E-2</v>
      </c>
      <c r="O108" s="340">
        <f>Ⅶ投入係数表!O48</f>
        <v>9.0064996403997483E-2</v>
      </c>
      <c r="P108" s="340">
        <f>Ⅶ投入係数表!P48</f>
        <v>0.13301903014727018</v>
      </c>
      <c r="Q108" s="340">
        <f>Ⅶ投入係数表!Q48</f>
        <v>0.14368151395428549</v>
      </c>
      <c r="R108" s="340">
        <f>Ⅶ投入係数表!R48</f>
        <v>0.15506190595497651</v>
      </c>
      <c r="S108" s="340">
        <f>Ⅶ投入係数表!S48</f>
        <v>0.17242354684476019</v>
      </c>
      <c r="T108" s="340">
        <f>Ⅶ投入係数表!T48</f>
        <v>0.19842099540417357</v>
      </c>
      <c r="U108" s="340">
        <f>Ⅶ投入係数表!U48</f>
        <v>8.7979392870396828E-2</v>
      </c>
      <c r="V108" s="340">
        <f>Ⅶ投入係数表!V48</f>
        <v>8.9377585481779737E-2</v>
      </c>
      <c r="W108" s="340">
        <f>Ⅶ投入係数表!W48</f>
        <v>4.5512978984783986E-2</v>
      </c>
      <c r="X108" s="340">
        <f>Ⅶ投入係数表!X48</f>
        <v>0.58471810530379753</v>
      </c>
      <c r="Y108" s="340">
        <f>Ⅶ投入係数表!Y48</f>
        <v>0.18219887850694688</v>
      </c>
      <c r="Z108" s="340">
        <f>Ⅶ投入係数表!Z48</f>
        <v>0.12755586309493303</v>
      </c>
      <c r="AA108" s="340">
        <f>Ⅶ投入係数表!AA48</f>
        <v>8.978376907172593E-2</v>
      </c>
      <c r="AB108" s="340">
        <f>Ⅶ投入係数表!AB48</f>
        <v>7.3120575830537257E-2</v>
      </c>
      <c r="AC108" s="340">
        <f>Ⅶ投入係数表!AC48</f>
        <v>0.35285892866886748</v>
      </c>
      <c r="AD108" s="340">
        <f>Ⅶ投入係数表!AD48</f>
        <v>7.2295236580471572E-2</v>
      </c>
      <c r="AE108" s="340">
        <f>Ⅶ投入係数表!AE48</f>
        <v>0.15099225605748448</v>
      </c>
      <c r="AF108" s="340">
        <f>Ⅶ投入係数表!AF48</f>
        <v>0.33982912381212704</v>
      </c>
      <c r="AG108" s="340">
        <f>Ⅶ投入係数表!AG48</f>
        <v>0.23509319732931083</v>
      </c>
      <c r="AH108" s="340">
        <f>Ⅶ投入係数表!AH48</f>
        <v>9.7907863819372887E-2</v>
      </c>
      <c r="AI108" s="340">
        <f>Ⅶ投入係数表!AI48</f>
        <v>-0.63771878197582255</v>
      </c>
      <c r="AJ108" s="340">
        <f>Ⅶ投入係数表!AJ48</f>
        <v>0.11681119864560879</v>
      </c>
      <c r="AK108" s="340">
        <f>Ⅶ投入係数表!AK48</f>
        <v>0.10578158951994338</v>
      </c>
      <c r="AL108" s="340">
        <f>Ⅶ投入係数表!AL48</f>
        <v>0</v>
      </c>
      <c r="AM108" s="340">
        <f>Ⅶ投入係数表!AM48</f>
        <v>4.9039968320699699E-2</v>
      </c>
      <c r="AN108" s="340">
        <f>Ⅶ投入係数表!AN48</f>
        <v>0.14416405735655918</v>
      </c>
    </row>
    <row r="109" spans="1:40">
      <c r="A109" s="315" t="s">
        <v>178</v>
      </c>
      <c r="B109" s="316" t="s">
        <v>247</v>
      </c>
      <c r="C109" s="340">
        <f>Ⅶ投入係数表!C49</f>
        <v>4.5503937184224796E-2</v>
      </c>
      <c r="D109" s="340">
        <f>Ⅶ投入係数表!D49</f>
        <v>4.659689703601301E-2</v>
      </c>
      <c r="E109" s="340">
        <f>Ⅶ投入係数表!E49</f>
        <v>5.0754614902453143E-2</v>
      </c>
      <c r="F109" s="340">
        <f>Ⅶ投入係数表!F49</f>
        <v>4.4166789596895739E-2</v>
      </c>
      <c r="G109" s="340">
        <f>Ⅶ投入係数表!G49</f>
        <v>3.0105281555866278E-2</v>
      </c>
      <c r="H109" s="340">
        <f>Ⅶ投入係数表!H49</f>
        <v>2.2221620147286115E-2</v>
      </c>
      <c r="I109" s="340">
        <f>Ⅶ投入係数表!I49</f>
        <v>1.4529621236646166E-2</v>
      </c>
      <c r="J109" s="340">
        <f>Ⅶ投入係数表!J49</f>
        <v>3.8369885433715216E-2</v>
      </c>
      <c r="K109" s="340">
        <f>Ⅶ投入係数表!K49</f>
        <v>2.5208016354435467E-2</v>
      </c>
      <c r="L109" s="340">
        <f>Ⅶ投入係数表!L49</f>
        <v>3.3337755579834552E-2</v>
      </c>
      <c r="M109" s="340">
        <f>Ⅶ投入係数表!M49</f>
        <v>8.5412885973533258E-3</v>
      </c>
      <c r="N109" s="340">
        <f>Ⅶ投入係数表!N49</f>
        <v>2.9535729322157155E-2</v>
      </c>
      <c r="O109" s="340">
        <f>Ⅶ投入係数表!O49</f>
        <v>7.9884927918934309E-3</v>
      </c>
      <c r="P109" s="340">
        <f>Ⅶ投入係数表!P49</f>
        <v>5.7518472177603436E-3</v>
      </c>
      <c r="Q109" s="340">
        <f>Ⅶ投入係数表!Q49</f>
        <v>1.3286752900001805E-2</v>
      </c>
      <c r="R109" s="340">
        <f>Ⅶ投入係数表!R49</f>
        <v>1.0668678134878538E-2</v>
      </c>
      <c r="S109" s="340">
        <f>Ⅶ投入係数表!S49</f>
        <v>4.8200022850258106E-3</v>
      </c>
      <c r="T109" s="340">
        <f>Ⅶ投入係数表!T49</f>
        <v>1.5165557220251981E-2</v>
      </c>
      <c r="U109" s="340">
        <f>Ⅶ投入係数表!U49</f>
        <v>2.2048530465243227E-3</v>
      </c>
      <c r="V109" s="340">
        <f>Ⅶ投入係数表!V49</f>
        <v>1.9585873438414544E-2</v>
      </c>
      <c r="W109" s="340">
        <f>Ⅶ投入係数表!W49</f>
        <v>3.8231398482426134E-2</v>
      </c>
      <c r="X109" s="340">
        <f>Ⅶ投入係数表!X49</f>
        <v>9.9686306059970808E-2</v>
      </c>
      <c r="Y109" s="340">
        <f>Ⅶ投入係数表!Y49</f>
        <v>4.2979629889044003E-2</v>
      </c>
      <c r="Z109" s="340">
        <f>Ⅶ投入係数表!Z49</f>
        <v>1.8374685667541395E-2</v>
      </c>
      <c r="AA109" s="340">
        <f>Ⅶ投入係数表!AA49</f>
        <v>4.1284419140728189E-2</v>
      </c>
      <c r="AB109" s="340">
        <f>Ⅶ投入係数表!AB49</f>
        <v>2.1626310890273778E-2</v>
      </c>
      <c r="AC109" s="340">
        <f>Ⅶ投入係数表!AC49</f>
        <v>4.6436747493890984E-2</v>
      </c>
      <c r="AD109" s="340">
        <f>Ⅶ投入係数表!AD49</f>
        <v>5.0825902233855823E-2</v>
      </c>
      <c r="AE109" s="340">
        <f>Ⅶ投入係数表!AE49</f>
        <v>3.4882861225698371E-2</v>
      </c>
      <c r="AF109" s="340">
        <f>Ⅶ投入係数表!AF49</f>
        <v>1.1284963500168238E-3</v>
      </c>
      <c r="AG109" s="340">
        <f>Ⅶ投入係数表!AG49</f>
        <v>1.3370746003203026E-2</v>
      </c>
      <c r="AH109" s="340">
        <f>Ⅶ投入係数表!AH49</f>
        <v>1.3912293334755327E-2</v>
      </c>
      <c r="AI109" s="340">
        <f>Ⅶ投入係数表!AI49</f>
        <v>3.2893614643803436E-2</v>
      </c>
      <c r="AJ109" s="340">
        <f>Ⅶ投入係数表!AJ49</f>
        <v>4.8975041861159335E-2</v>
      </c>
      <c r="AK109" s="340">
        <f>Ⅶ投入係数表!AK49</f>
        <v>4.0138481586397261E-2</v>
      </c>
      <c r="AL109" s="340">
        <f>Ⅶ投入係数表!AL49</f>
        <v>0</v>
      </c>
      <c r="AM109" s="340">
        <f>Ⅶ投入係数表!AM49</f>
        <v>1.7502923475436319E-2</v>
      </c>
      <c r="AN109" s="340">
        <f>Ⅶ投入係数表!AN49</f>
        <v>2.8327893191292666E-2</v>
      </c>
    </row>
    <row r="110" spans="1:40">
      <c r="A110" s="336" t="s">
        <v>179</v>
      </c>
      <c r="B110" s="337" t="s">
        <v>46</v>
      </c>
      <c r="C110" s="343">
        <f>Ⅶ投入係数表!C50</f>
        <v>-1.9805172165576874E-2</v>
      </c>
      <c r="D110" s="343">
        <f>Ⅶ投入係数表!D50</f>
        <v>-1.0725797284264796E-5</v>
      </c>
      <c r="E110" s="343">
        <f>Ⅶ投入係数表!E50</f>
        <v>-1.4126514639097958E-3</v>
      </c>
      <c r="F110" s="343">
        <f>Ⅶ投入係数表!F50</f>
        <v>-9.8451079113619613E-6</v>
      </c>
      <c r="G110" s="343">
        <f>Ⅶ投入係数表!G50</f>
        <v>-9.0885979407652234E-6</v>
      </c>
      <c r="H110" s="343">
        <f>Ⅶ投入係数表!H50</f>
        <v>-2.9820892808437137E-6</v>
      </c>
      <c r="I110" s="343">
        <f>Ⅶ投入係数表!I50</f>
        <v>-7.4457753318225964E-6</v>
      </c>
      <c r="J110" s="343">
        <f>Ⅶ投入係数表!J50</f>
        <v>-4.3673012318029114E-6</v>
      </c>
      <c r="K110" s="343">
        <f>Ⅶ投入係数表!K50</f>
        <v>-7.6242501424310481E-6</v>
      </c>
      <c r="L110" s="343">
        <f>Ⅶ投入係数表!L50</f>
        <v>-4.6823786483533634E-6</v>
      </c>
      <c r="M110" s="343">
        <f>Ⅶ投入係数表!M50</f>
        <v>-4.3197037917399953E-6</v>
      </c>
      <c r="N110" s="343">
        <f>Ⅶ投入係数表!N50</f>
        <v>-7.1063140301858859E-6</v>
      </c>
      <c r="O110" s="343">
        <f>Ⅶ投入係数表!O50</f>
        <v>-5.807275732886785E-6</v>
      </c>
      <c r="P110" s="343">
        <f>Ⅶ投入係数表!P50</f>
        <v>-4.1627918773143062E-6</v>
      </c>
      <c r="Q110" s="343">
        <f>Ⅶ投入係数表!Q50</f>
        <v>-5.4842957911637897E-6</v>
      </c>
      <c r="R110" s="343">
        <f>Ⅶ投入係数表!R50</f>
        <v>-6.8766625264538279E-6</v>
      </c>
      <c r="S110" s="343">
        <f>Ⅶ投入係数表!S50</f>
        <v>-5.4113565782777144E-6</v>
      </c>
      <c r="T110" s="343">
        <f>Ⅶ投入係数表!T50</f>
        <v>-6.8147192879313715E-6</v>
      </c>
      <c r="U110" s="343">
        <f>Ⅶ投入係数表!U50</f>
        <v>-3.6228550130843385E-6</v>
      </c>
      <c r="V110" s="343">
        <f>Ⅶ投入係数表!V50</f>
        <v>-2.3820291641156702E-5</v>
      </c>
      <c r="W110" s="343">
        <f>Ⅶ投入係数表!W50</f>
        <v>-4.9876519569606636E-3</v>
      </c>
      <c r="X110" s="343">
        <f>Ⅶ投入係数表!X50</f>
        <v>-3.7325341730609873E-4</v>
      </c>
      <c r="Y110" s="343">
        <f>Ⅶ投入係数表!Y50</f>
        <v>-4.0374930696108952E-2</v>
      </c>
      <c r="Z110" s="343">
        <f>Ⅶ投入係数表!Z50</f>
        <v>-4.0388766354199382E-6</v>
      </c>
      <c r="AA110" s="343">
        <f>Ⅶ投入係数表!AA50</f>
        <v>-4.8133080462647274E-4</v>
      </c>
      <c r="AB110" s="343">
        <f>Ⅶ投入係数表!AB50</f>
        <v>-1.5012786804113592E-2</v>
      </c>
      <c r="AC110" s="343">
        <f>Ⅶ投入係数表!AC50</f>
        <v>-1.5664758763800788E-4</v>
      </c>
      <c r="AD110" s="343">
        <f>Ⅶ投入係数表!AD50</f>
        <v>-2.960574857628147E-3</v>
      </c>
      <c r="AE110" s="343">
        <f>Ⅶ投入係数表!AE50</f>
        <v>-9.009273892854558E-6</v>
      </c>
      <c r="AF110" s="343">
        <f>Ⅶ投入係数表!AF50</f>
        <v>0</v>
      </c>
      <c r="AG110" s="343">
        <f>Ⅶ投入係数表!AG50</f>
        <v>-1.3605862877739167E-3</v>
      </c>
      <c r="AH110" s="343">
        <f>Ⅶ投入係数表!AH50</f>
        <v>-1.0595528781157076E-2</v>
      </c>
      <c r="AI110" s="343">
        <f>Ⅶ投入係数表!AI50</f>
        <v>-3.071279085349643E-2</v>
      </c>
      <c r="AJ110" s="343">
        <f>Ⅶ投入係数表!AJ50</f>
        <v>-4.3949352718711886E-5</v>
      </c>
      <c r="AK110" s="343">
        <f>Ⅶ投入係数表!AK50</f>
        <v>-7.3009727863376072E-6</v>
      </c>
      <c r="AL110" s="343">
        <f>Ⅶ投入係数表!AL50</f>
        <v>0</v>
      </c>
      <c r="AM110" s="343">
        <f>Ⅶ投入係数表!AM50</f>
        <v>-5.0571272784974593E-3</v>
      </c>
      <c r="AN110" s="343">
        <f>Ⅶ投入係数表!AN50</f>
        <v>-2.5713402806826369E-3</v>
      </c>
    </row>
    <row r="111" spans="1:40">
      <c r="A111" s="317" t="s">
        <v>180</v>
      </c>
      <c r="B111" s="318" t="s">
        <v>47</v>
      </c>
      <c r="C111" s="324">
        <f>Ⅶ投入係数表!C51</f>
        <v>0.5590444535466087</v>
      </c>
      <c r="D111" s="324">
        <f>Ⅶ投入係数表!D51</f>
        <v>0.48416038092164848</v>
      </c>
      <c r="E111" s="324">
        <f>Ⅶ投入係数表!E51</f>
        <v>0.37968786372721819</v>
      </c>
      <c r="F111" s="324">
        <f>Ⅶ投入係数表!F51</f>
        <v>0.37165888464868679</v>
      </c>
      <c r="G111" s="324">
        <f>Ⅶ投入係数表!G51</f>
        <v>0.41402872759628834</v>
      </c>
      <c r="H111" s="324">
        <f>Ⅶ投入係数表!H51</f>
        <v>0.45048422583871262</v>
      </c>
      <c r="I111" s="324">
        <f>Ⅶ投入係数表!I51</f>
        <v>0.3692068630624798</v>
      </c>
      <c r="J111" s="324">
        <f>Ⅶ投入係数表!J51</f>
        <v>0.37586275303643724</v>
      </c>
      <c r="K111" s="324">
        <f>Ⅶ投入係数表!K51</f>
        <v>0.47220463152250408</v>
      </c>
      <c r="L111" s="324">
        <f>Ⅶ投入係数表!L51</f>
        <v>0.36111237708756044</v>
      </c>
      <c r="M111" s="324">
        <f>Ⅶ投入係数表!M51</f>
        <v>0.22709199369186114</v>
      </c>
      <c r="N111" s="324">
        <f>Ⅶ投入係数表!N51</f>
        <v>0.44204765185440353</v>
      </c>
      <c r="O111" s="324">
        <f>Ⅶ投入係数表!O51</f>
        <v>0.4261649545400874</v>
      </c>
      <c r="P111" s="324">
        <f>Ⅶ投入係数表!P51</f>
        <v>0.44830912026782543</v>
      </c>
      <c r="Q111" s="324">
        <f>Ⅶ投入係数表!Q51</f>
        <v>0.42220436218000756</v>
      </c>
      <c r="R111" s="324">
        <f>Ⅶ投入係数表!R51</f>
        <v>0.36035626975707785</v>
      </c>
      <c r="S111" s="324">
        <f>Ⅶ投入係数表!S51</f>
        <v>0.35201543431070115</v>
      </c>
      <c r="T111" s="324">
        <f>Ⅶ投入係数表!T51</f>
        <v>0.34249407979163898</v>
      </c>
      <c r="U111" s="324">
        <f>Ⅶ投入係数表!U51</f>
        <v>0.25892058634721415</v>
      </c>
      <c r="V111" s="324">
        <f>Ⅶ投入係数表!V51</f>
        <v>0.42511317113622193</v>
      </c>
      <c r="W111" s="324">
        <f>Ⅶ投入係数表!W51</f>
        <v>0.47879956497796239</v>
      </c>
      <c r="X111" s="324">
        <f>Ⅶ投入係数表!X51</f>
        <v>0.38438757387441153</v>
      </c>
      <c r="Y111" s="324">
        <f>Ⅶ投入係数表!Y51</f>
        <v>0.44594843951521362</v>
      </c>
      <c r="Z111" s="324">
        <f>Ⅶ投入係数表!Z51</f>
        <v>0.65888018167601448</v>
      </c>
      <c r="AA111" s="324">
        <f>Ⅶ投入係数表!AA51</f>
        <v>0.69193091851741484</v>
      </c>
      <c r="AB111" s="324">
        <f>Ⅶ投入係数表!AB51</f>
        <v>0.67434051158805186</v>
      </c>
      <c r="AC111" s="324">
        <f>Ⅶ投入係数表!AC51</f>
        <v>0.86986485418288151</v>
      </c>
      <c r="AD111" s="324">
        <f>Ⅶ投入係数表!AD51</f>
        <v>0.49860508370027529</v>
      </c>
      <c r="AE111" s="324">
        <f>Ⅶ投入係数表!AE51</f>
        <v>0.52594520618162377</v>
      </c>
      <c r="AF111" s="324">
        <f>Ⅶ投入係数表!AF51</f>
        <v>0.71796815909162714</v>
      </c>
      <c r="AG111" s="324">
        <f>Ⅶ投入係数表!AG51</f>
        <v>0.7264312055269414</v>
      </c>
      <c r="AH111" s="324">
        <f>Ⅶ投入係数表!AH51</f>
        <v>0.62311348213777185</v>
      </c>
      <c r="AI111" s="324">
        <f>Ⅶ投入係数表!AI51</f>
        <v>0.57967027690581274</v>
      </c>
      <c r="AJ111" s="324">
        <f>Ⅶ投入係数表!AJ51</f>
        <v>0.64979052895061584</v>
      </c>
      <c r="AK111" s="324">
        <f>Ⅶ投入係数表!AK51</f>
        <v>0.52389345773588536</v>
      </c>
      <c r="AL111" s="324">
        <f>Ⅶ投入係数表!AL51</f>
        <v>0</v>
      </c>
      <c r="AM111" s="324">
        <f>Ⅶ投入係数表!AM51</f>
        <v>0.41175599801659368</v>
      </c>
      <c r="AN111" s="324">
        <f>Ⅶ投入係数表!AN51</f>
        <v>0.54750424699113376</v>
      </c>
    </row>
  </sheetData>
  <sheetProtection sheet="1" objects="1" scenarios="1"/>
  <mergeCells count="6">
    <mergeCell ref="A5:B5"/>
    <mergeCell ref="C60:D60"/>
    <mergeCell ref="A47:B47"/>
    <mergeCell ref="A62:B62"/>
    <mergeCell ref="A104:B104"/>
    <mergeCell ref="C102:D102"/>
  </mergeCells>
  <phoneticPr fontId="4"/>
  <pageMargins left="0.98425196850393704" right="0.39370078740157483" top="0.78740157480314965" bottom="0.59055118110236227" header="0.39370078740157483" footer="0.39370078740157483"/>
  <pageSetup paperSize="8" scale="52" orientation="landscape" cellComments="asDisplayed" r:id="rId1"/>
  <headerFooter alignWithMargins="0">
    <oddFooter>&amp;R&amp;"ＭＳ Ｐゴシック,標準"&amp;16&amp;A</oddFooter>
  </headerFooter>
  <rowBreaks count="1" manualBreakCount="1">
    <brk id="58"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2:CB57"/>
  <sheetViews>
    <sheetView view="pageBreakPreview" zoomScaleNormal="100" zoomScaleSheetLayoutView="100" workbookViewId="0">
      <pane xSplit="2" ySplit="6" topLeftCell="BD7" activePane="bottomRight" state="frozen"/>
      <selection activeCell="BC44" sqref="BC44"/>
      <selection pane="topRight" activeCell="BC44" sqref="BC44"/>
      <selection pane="bottomLeft" activeCell="BC44" sqref="BC44"/>
      <selection pane="bottomRight"/>
    </sheetView>
  </sheetViews>
  <sheetFormatPr defaultRowHeight="12"/>
  <cols>
    <col min="1" max="1" width="4.28515625" style="3" customWidth="1"/>
    <col min="2" max="2" width="22.7109375" style="3" customWidth="1"/>
    <col min="3" max="3" width="14.28515625" style="3" customWidth="1"/>
    <col min="4" max="4" width="4.28515625" style="3" customWidth="1"/>
    <col min="5" max="5" width="13.5703125" style="3" customWidth="1"/>
    <col min="6" max="6" width="4.28515625" style="3" customWidth="1"/>
    <col min="7" max="7" width="11.140625" style="3" customWidth="1"/>
    <col min="8" max="8" width="4.28515625" style="3" customWidth="1"/>
    <col min="9" max="9" width="13.42578125" style="3" customWidth="1"/>
    <col min="10" max="10" width="3.85546875" style="3" customWidth="1"/>
    <col min="11" max="11" width="5.42578125" style="3" customWidth="1"/>
    <col min="12" max="12" width="11" style="3" customWidth="1"/>
    <col min="13" max="13" width="6.140625" style="3" customWidth="1"/>
    <col min="14" max="14" width="11.7109375" style="3" customWidth="1"/>
    <col min="15" max="15" width="3.5703125" style="3" customWidth="1"/>
    <col min="16" max="16" width="3.42578125" style="3" customWidth="1"/>
    <col min="17" max="17" width="20.42578125" style="8" customWidth="1"/>
    <col min="18" max="18" width="12.42578125" style="3" customWidth="1"/>
    <col min="19" max="19" width="3.85546875" style="3" customWidth="1"/>
    <col min="20" max="20" width="12" style="3" bestFit="1" customWidth="1"/>
    <col min="21" max="21" width="4" style="3" customWidth="1"/>
    <col min="22" max="22" width="13.42578125" style="3" customWidth="1"/>
    <col min="23" max="23" width="4.140625" style="3" customWidth="1"/>
    <col min="24" max="24" width="3.5703125" style="3" customWidth="1"/>
    <col min="25" max="25" width="18.5703125" style="8" customWidth="1"/>
    <col min="26" max="62" width="7.140625" style="17" customWidth="1"/>
    <col min="63" max="63" width="3.5703125" style="3" customWidth="1"/>
    <col min="64" max="64" width="13" style="3" customWidth="1"/>
    <col min="65" max="65" width="3.5703125" style="3" customWidth="1"/>
    <col min="66" max="66" width="12.5703125" style="3" customWidth="1"/>
    <col min="67" max="67" width="7.42578125" style="3" customWidth="1"/>
    <col min="68" max="68" width="13" style="3" customWidth="1"/>
    <col min="69" max="71" width="4.5703125" style="10" customWidth="1"/>
    <col min="72" max="72" width="9.7109375" style="3" customWidth="1"/>
    <col min="73" max="73" width="5" style="3" customWidth="1"/>
    <col min="74" max="74" width="12.7109375" style="3" customWidth="1"/>
    <col min="75" max="75" width="3.7109375" style="3" customWidth="1"/>
    <col min="76" max="76" width="13.28515625" style="3" customWidth="1"/>
    <col min="77" max="77" width="3.7109375" style="3" customWidth="1"/>
    <col min="78" max="78" width="13.28515625" style="3" customWidth="1"/>
    <col min="79" max="79" width="3.5703125" style="3" customWidth="1"/>
    <col min="80" max="80" width="12.5703125" style="3" customWidth="1"/>
    <col min="81" max="81" width="2" style="3" customWidth="1"/>
    <col min="82" max="16384" width="9.140625" style="3"/>
  </cols>
  <sheetData>
    <row r="2" spans="1:80" ht="29.25" customHeight="1">
      <c r="A2" s="175" t="s">
        <v>95</v>
      </c>
      <c r="C2" s="438" t="s">
        <v>413</v>
      </c>
      <c r="E2" s="437"/>
      <c r="F2" s="437"/>
      <c r="G2" s="437"/>
      <c r="BT2" s="438" t="s">
        <v>414</v>
      </c>
    </row>
    <row r="3" spans="1:80" ht="17.25" customHeight="1">
      <c r="K3" s="10"/>
      <c r="V3" s="10"/>
      <c r="X3" s="643" t="s">
        <v>278</v>
      </c>
      <c r="Y3" s="643"/>
      <c r="AN3" s="5"/>
    </row>
    <row r="4" spans="1:80" ht="15.75" customHeight="1">
      <c r="C4" s="646" t="s">
        <v>381</v>
      </c>
      <c r="E4" s="308" t="s">
        <v>280</v>
      </c>
      <c r="G4" s="644" t="s">
        <v>285</v>
      </c>
      <c r="N4" s="352" t="s">
        <v>286</v>
      </c>
      <c r="R4" s="644" t="s">
        <v>287</v>
      </c>
      <c r="T4" s="644" t="s">
        <v>288</v>
      </c>
      <c r="V4" s="10"/>
      <c r="W4" s="10"/>
      <c r="X4" s="1" t="s">
        <v>106</v>
      </c>
      <c r="BT4" s="644" t="s">
        <v>289</v>
      </c>
    </row>
    <row r="5" spans="1:80">
      <c r="B5" s="15"/>
      <c r="C5" s="645"/>
      <c r="E5" s="307" t="s">
        <v>283</v>
      </c>
      <c r="F5" s="12"/>
      <c r="G5" s="647"/>
      <c r="L5" s="3" t="s">
        <v>61</v>
      </c>
      <c r="R5" s="645"/>
      <c r="T5" s="645"/>
      <c r="Y5" s="18"/>
      <c r="Z5" s="19" t="s">
        <v>0</v>
      </c>
      <c r="AA5" s="19" t="s">
        <v>1</v>
      </c>
      <c r="AB5" s="19" t="s">
        <v>2</v>
      </c>
      <c r="AC5" s="19" t="s">
        <v>3</v>
      </c>
      <c r="AD5" s="19" t="s">
        <v>4</v>
      </c>
      <c r="AE5" s="19" t="s">
        <v>5</v>
      </c>
      <c r="AF5" s="19" t="s">
        <v>6</v>
      </c>
      <c r="AG5" s="19" t="s">
        <v>7</v>
      </c>
      <c r="AH5" s="19" t="s">
        <v>8</v>
      </c>
      <c r="AI5" s="19" t="s">
        <v>9</v>
      </c>
      <c r="AJ5" s="19" t="s">
        <v>10</v>
      </c>
      <c r="AK5" s="19" t="s">
        <v>11</v>
      </c>
      <c r="AL5" s="19" t="s">
        <v>12</v>
      </c>
      <c r="AM5" s="19" t="s">
        <v>13</v>
      </c>
      <c r="AN5" s="19" t="s">
        <v>14</v>
      </c>
      <c r="AO5" s="19" t="s">
        <v>15</v>
      </c>
      <c r="AP5" s="19" t="s">
        <v>16</v>
      </c>
      <c r="AQ5" s="19" t="s">
        <v>17</v>
      </c>
      <c r="AR5" s="19" t="s">
        <v>18</v>
      </c>
      <c r="AS5" s="19" t="s">
        <v>19</v>
      </c>
      <c r="AT5" s="19" t="s">
        <v>131</v>
      </c>
      <c r="AU5" s="19" t="s">
        <v>133</v>
      </c>
      <c r="AV5" s="19" t="s">
        <v>151</v>
      </c>
      <c r="AW5" s="19" t="s">
        <v>152</v>
      </c>
      <c r="AX5" s="19" t="s">
        <v>153</v>
      </c>
      <c r="AY5" s="19" t="s">
        <v>154</v>
      </c>
      <c r="AZ5" s="19" t="s">
        <v>155</v>
      </c>
      <c r="BA5" s="19" t="s">
        <v>156</v>
      </c>
      <c r="BB5" s="19" t="s">
        <v>157</v>
      </c>
      <c r="BC5" s="19" t="s">
        <v>158</v>
      </c>
      <c r="BD5" s="19" t="s">
        <v>159</v>
      </c>
      <c r="BE5" s="19" t="s">
        <v>160</v>
      </c>
      <c r="BF5" s="98" t="s">
        <v>161</v>
      </c>
      <c r="BG5" s="98" t="s">
        <v>162</v>
      </c>
      <c r="BH5" s="98" t="s">
        <v>163</v>
      </c>
      <c r="BI5" s="98" t="s">
        <v>164</v>
      </c>
      <c r="BJ5" s="98" t="s">
        <v>165</v>
      </c>
      <c r="BK5" s="20"/>
      <c r="BL5" s="20"/>
      <c r="BM5" s="20"/>
      <c r="BN5" s="20"/>
      <c r="BP5" s="5" t="s">
        <v>2022</v>
      </c>
      <c r="BQ5" s="21"/>
      <c r="BR5" s="21"/>
      <c r="BS5" s="21"/>
      <c r="BT5" s="645"/>
      <c r="BV5" s="5" t="s">
        <v>63</v>
      </c>
      <c r="BZ5" s="5" t="s">
        <v>63</v>
      </c>
      <c r="CB5" s="5" t="s">
        <v>64</v>
      </c>
    </row>
    <row r="6" spans="1:80" s="24" customFormat="1" ht="50.25" customHeight="1" thickBot="1">
      <c r="A6" s="641"/>
      <c r="B6" s="642"/>
      <c r="C6" s="6" t="s">
        <v>284</v>
      </c>
      <c r="D6" s="12" t="s">
        <v>296</v>
      </c>
      <c r="E6" s="6" t="s">
        <v>122</v>
      </c>
      <c r="F6" s="12" t="s">
        <v>293</v>
      </c>
      <c r="G6" s="23" t="s">
        <v>282</v>
      </c>
      <c r="H6" s="24" t="s">
        <v>294</v>
      </c>
      <c r="I6" s="6" t="s">
        <v>281</v>
      </c>
      <c r="L6" s="25" t="s">
        <v>72</v>
      </c>
      <c r="M6" s="24" t="s">
        <v>292</v>
      </c>
      <c r="N6" s="6" t="s">
        <v>409</v>
      </c>
      <c r="O6" s="24" t="s">
        <v>292</v>
      </c>
      <c r="P6" s="26"/>
      <c r="Q6" s="27"/>
      <c r="R6" s="6" t="s">
        <v>59</v>
      </c>
      <c r="S6" s="24" t="s">
        <v>292</v>
      </c>
      <c r="T6" s="28" t="s">
        <v>51</v>
      </c>
      <c r="U6" s="29" t="s">
        <v>297</v>
      </c>
      <c r="V6" s="6" t="s">
        <v>57</v>
      </c>
      <c r="X6" s="23"/>
      <c r="Y6" s="30"/>
      <c r="Z6" s="31" t="s">
        <v>241</v>
      </c>
      <c r="AA6" s="31" t="s">
        <v>20</v>
      </c>
      <c r="AB6" s="31" t="s">
        <v>128</v>
      </c>
      <c r="AC6" s="31" t="s">
        <v>21</v>
      </c>
      <c r="AD6" s="31" t="s">
        <v>67</v>
      </c>
      <c r="AE6" s="31" t="s">
        <v>22</v>
      </c>
      <c r="AF6" s="31" t="s">
        <v>23</v>
      </c>
      <c r="AG6" s="31" t="s">
        <v>242</v>
      </c>
      <c r="AH6" s="31" t="s">
        <v>24</v>
      </c>
      <c r="AI6" s="32" t="s">
        <v>25</v>
      </c>
      <c r="AJ6" s="33" t="s">
        <v>26</v>
      </c>
      <c r="AK6" s="31" t="s">
        <v>27</v>
      </c>
      <c r="AL6" s="31" t="s">
        <v>166</v>
      </c>
      <c r="AM6" s="31" t="s">
        <v>167</v>
      </c>
      <c r="AN6" s="31" t="s">
        <v>168</v>
      </c>
      <c r="AO6" s="31" t="s">
        <v>129</v>
      </c>
      <c r="AP6" s="31" t="s">
        <v>28</v>
      </c>
      <c r="AQ6" s="31" t="s">
        <v>243</v>
      </c>
      <c r="AR6" s="31" t="s">
        <v>29</v>
      </c>
      <c r="AS6" s="31" t="s">
        <v>40</v>
      </c>
      <c r="AT6" s="31" t="s">
        <v>30</v>
      </c>
      <c r="AU6" s="31" t="s">
        <v>41</v>
      </c>
      <c r="AV6" s="31" t="s">
        <v>169</v>
      </c>
      <c r="AW6" s="31" t="s">
        <v>170</v>
      </c>
      <c r="AX6" s="31" t="s">
        <v>31</v>
      </c>
      <c r="AY6" s="31" t="s">
        <v>32</v>
      </c>
      <c r="AZ6" s="31" t="s">
        <v>33</v>
      </c>
      <c r="BA6" s="31" t="s">
        <v>171</v>
      </c>
      <c r="BB6" s="31" t="s">
        <v>130</v>
      </c>
      <c r="BC6" s="31" t="s">
        <v>34</v>
      </c>
      <c r="BD6" s="31" t="s">
        <v>35</v>
      </c>
      <c r="BE6" s="31" t="s">
        <v>172</v>
      </c>
      <c r="BF6" s="31" t="s">
        <v>244</v>
      </c>
      <c r="BG6" s="31" t="s">
        <v>42</v>
      </c>
      <c r="BH6" s="31" t="s">
        <v>36</v>
      </c>
      <c r="BI6" s="31" t="s">
        <v>245</v>
      </c>
      <c r="BJ6" s="31" t="s">
        <v>246</v>
      </c>
      <c r="BK6" s="24" t="s">
        <v>292</v>
      </c>
      <c r="BL6" s="6" t="str">
        <f>V6</f>
        <v>県産品需要額</v>
      </c>
      <c r="BM6" s="24" t="s">
        <v>295</v>
      </c>
      <c r="BN6" s="191" t="s">
        <v>115</v>
      </c>
      <c r="BP6" s="191" t="s">
        <v>73</v>
      </c>
      <c r="BQ6" s="34"/>
      <c r="BR6" s="34"/>
      <c r="BS6" s="34"/>
      <c r="BT6" s="6" t="s">
        <v>68</v>
      </c>
      <c r="BU6" s="24" t="s">
        <v>290</v>
      </c>
      <c r="BV6" s="35" t="s">
        <v>110</v>
      </c>
      <c r="BW6" s="24" t="s">
        <v>291</v>
      </c>
      <c r="BX6" s="6" t="s">
        <v>199</v>
      </c>
      <c r="BY6" s="24" t="s">
        <v>293</v>
      </c>
      <c r="BZ6" s="6" t="s">
        <v>62</v>
      </c>
      <c r="CA6" s="24" t="s">
        <v>294</v>
      </c>
      <c r="CB6" s="191" t="s">
        <v>69</v>
      </c>
    </row>
    <row r="7" spans="1:80" ht="18.75" customHeight="1" thickBot="1">
      <c r="A7" s="325" t="s">
        <v>0</v>
      </c>
      <c r="B7" s="326" t="s">
        <v>241</v>
      </c>
      <c r="C7" s="419">
        <f>Ⅳ一次附属!C$49</f>
        <v>0</v>
      </c>
      <c r="D7" s="420"/>
      <c r="E7" s="419">
        <f>Ⅲ一次波及!BC9</f>
        <v>0</v>
      </c>
      <c r="F7" s="420"/>
      <c r="G7" s="419">
        <f>Ⅹ雇用者所得率・雇用者数!E5</f>
        <v>0.12487305319784135</v>
      </c>
      <c r="H7" s="420"/>
      <c r="I7" s="424">
        <f>C7+E7*G7</f>
        <v>0</v>
      </c>
      <c r="J7" s="422"/>
      <c r="K7" s="422"/>
      <c r="L7" s="427">
        <f>I44+L11</f>
        <v>0</v>
      </c>
      <c r="M7" s="38"/>
      <c r="N7" s="320">
        <f>Ⅱ入力シート!R5</f>
        <v>0.70699999999999996</v>
      </c>
      <c r="O7" s="38"/>
      <c r="P7" s="325" t="s">
        <v>0</v>
      </c>
      <c r="Q7" s="326" t="s">
        <v>241</v>
      </c>
      <c r="R7" s="349">
        <f>Ⅺ民間消費支出!D6</f>
        <v>1.2196290382579173E-2</v>
      </c>
      <c r="S7" s="41"/>
      <c r="T7" s="356">
        <f>Ⅸ自給率!E6</f>
        <v>0.22682296890620057</v>
      </c>
      <c r="U7" s="41"/>
      <c r="V7" s="359">
        <f>L$7*N$7*R7*T7</f>
        <v>0</v>
      </c>
      <c r="X7" s="325" t="s">
        <v>0</v>
      </c>
      <c r="Y7" s="326" t="s">
        <v>241</v>
      </c>
      <c r="Z7" s="367">
        <f>Ⅷ逆行列係数表!C7</f>
        <v>1.0201910000000001</v>
      </c>
      <c r="AA7" s="367">
        <f>Ⅷ逆行列係数表!D7</f>
        <v>1.4600000000000001E-5</v>
      </c>
      <c r="AB7" s="367">
        <f>Ⅷ逆行列係数表!E7</f>
        <v>2.5997800000000001E-2</v>
      </c>
      <c r="AC7" s="367">
        <f>Ⅷ逆行列係数表!F7</f>
        <v>1.2861000000000001E-3</v>
      </c>
      <c r="AD7" s="367">
        <f>Ⅷ逆行列係数表!G7</f>
        <v>6.8877000000000001E-3</v>
      </c>
      <c r="AE7" s="367">
        <f>Ⅷ逆行列係数表!H7</f>
        <v>6.8829999999999998E-4</v>
      </c>
      <c r="AF7" s="367">
        <f>Ⅷ逆行列係数表!I7</f>
        <v>1.31E-5</v>
      </c>
      <c r="AG7" s="367">
        <f>Ⅷ逆行列係数表!J7</f>
        <v>2.4259999999999999E-4</v>
      </c>
      <c r="AH7" s="367">
        <f>Ⅷ逆行列係数表!K7</f>
        <v>8.4599999999999996E-5</v>
      </c>
      <c r="AI7" s="367">
        <f>Ⅷ逆行列係数表!L7</f>
        <v>1.6900000000000001E-5</v>
      </c>
      <c r="AJ7" s="367">
        <f>Ⅷ逆行列係数表!M7</f>
        <v>2.94E-5</v>
      </c>
      <c r="AK7" s="367">
        <f>Ⅷ逆行列係数表!N7</f>
        <v>1.13E-5</v>
      </c>
      <c r="AL7" s="367">
        <f>Ⅷ逆行列係数表!O7</f>
        <v>9.2599999999999994E-6</v>
      </c>
      <c r="AM7" s="367">
        <f>Ⅷ逆行列係数表!P7</f>
        <v>8.4400000000000005E-6</v>
      </c>
      <c r="AN7" s="367">
        <f>Ⅷ逆行列係数表!Q7</f>
        <v>1.9199999999999999E-5</v>
      </c>
      <c r="AO7" s="367">
        <f>Ⅷ逆行列係数表!R7</f>
        <v>1.4800000000000001E-5</v>
      </c>
      <c r="AP7" s="367">
        <f>Ⅷ逆行列係数表!S7</f>
        <v>8.9700000000000005E-6</v>
      </c>
      <c r="AQ7" s="367">
        <f>Ⅷ逆行列係数表!T7</f>
        <v>1.77E-5</v>
      </c>
      <c r="AR7" s="367">
        <f>Ⅷ逆行列係数表!U7</f>
        <v>9.1600000000000004E-6</v>
      </c>
      <c r="AS7" s="367">
        <f>Ⅷ逆行列係数表!V7</f>
        <v>1.3425100000000001E-2</v>
      </c>
      <c r="AT7" s="367">
        <f>Ⅷ逆行列係数表!W7</f>
        <v>3.3100000000000002E-4</v>
      </c>
      <c r="AU7" s="367">
        <f>Ⅷ逆行列係数表!X7</f>
        <v>2.37E-5</v>
      </c>
      <c r="AV7" s="367">
        <f>Ⅷ逆行列係数表!Y7</f>
        <v>3.9100000000000002E-5</v>
      </c>
      <c r="AW7" s="367">
        <f>Ⅷ逆行列係数表!Z7</f>
        <v>1.6799999999999998E-5</v>
      </c>
      <c r="AX7" s="367">
        <f>Ⅷ逆行列係数表!AA7</f>
        <v>5.2899999999999998E-5</v>
      </c>
      <c r="AY7" s="367">
        <f>Ⅷ逆行列係数表!AB7</f>
        <v>2.6100000000000001E-5</v>
      </c>
      <c r="AZ7" s="367">
        <f>Ⅷ逆行列係数表!AC7</f>
        <v>9.7499999999999998E-6</v>
      </c>
      <c r="BA7" s="367">
        <f>Ⅷ逆行列係数表!AD7</f>
        <v>1.7600000000000001E-5</v>
      </c>
      <c r="BB7" s="367">
        <f>Ⅷ逆行列係数表!AE7</f>
        <v>6.7000000000000002E-5</v>
      </c>
      <c r="BC7" s="367">
        <f>Ⅷ逆行列係数表!AF7</f>
        <v>2.72E-5</v>
      </c>
      <c r="BD7" s="367">
        <f>Ⅷ逆行列係数表!AG7</f>
        <v>5.1469999999999999E-4</v>
      </c>
      <c r="BE7" s="367">
        <f>Ⅷ逆行列係数表!AH7</f>
        <v>8.3620000000000005E-4</v>
      </c>
      <c r="BF7" s="367">
        <f>Ⅷ逆行列係数表!AI7</f>
        <v>4.8000000000000001E-4</v>
      </c>
      <c r="BG7" s="367">
        <f>Ⅷ逆行列係数表!AJ7</f>
        <v>2.41E-5</v>
      </c>
      <c r="BH7" s="367">
        <f>Ⅷ逆行列係数表!AK7</f>
        <v>5.2808000000000004E-3</v>
      </c>
      <c r="BI7" s="367">
        <f>Ⅷ逆行列係数表!AL7</f>
        <v>2.6219999999999998E-4</v>
      </c>
      <c r="BJ7" s="367">
        <f>Ⅷ逆行列係数表!AM7</f>
        <v>3.2400000000000001E-5</v>
      </c>
      <c r="BK7" s="38"/>
      <c r="BL7" s="37">
        <f>V7</f>
        <v>0</v>
      </c>
      <c r="BM7" s="38"/>
      <c r="BN7" s="303">
        <f t="array" ref="BN7:BN43">MMULT(Z7:BJ43,BL7:BL43)</f>
        <v>0</v>
      </c>
      <c r="BP7" s="364">
        <f>Ⅱ入力シート!H25+Ⅲ一次波及!BC9+BN7</f>
        <v>0</v>
      </c>
      <c r="BQ7" s="42"/>
      <c r="BR7" s="42"/>
      <c r="BS7" s="42"/>
      <c r="BT7" s="363">
        <f>Ⅹ雇用者所得率・雇用者数!H5</f>
        <v>5388</v>
      </c>
      <c r="BU7" s="38"/>
      <c r="BV7" s="371">
        <f>Ⅵ取引基本表!BH7</f>
        <v>92112.403000000006</v>
      </c>
      <c r="BW7" s="38"/>
      <c r="BX7" s="37">
        <f>BT7/BV7</f>
        <v>5.8493751378953816E-2</v>
      </c>
      <c r="BY7" s="38"/>
      <c r="BZ7" s="43">
        <f>BP7*100</f>
        <v>0</v>
      </c>
      <c r="CA7" s="38"/>
      <c r="CB7" s="372">
        <f>BZ7*BX7</f>
        <v>0</v>
      </c>
    </row>
    <row r="8" spans="1:80" ht="18.75" customHeight="1">
      <c r="A8" s="327" t="s">
        <v>1</v>
      </c>
      <c r="B8" s="328" t="s">
        <v>20</v>
      </c>
      <c r="C8" s="421">
        <f>Ⅳ一次附属!D$49</f>
        <v>0</v>
      </c>
      <c r="D8" s="422"/>
      <c r="E8" s="421">
        <f>Ⅲ一次波及!BC10</f>
        <v>0</v>
      </c>
      <c r="F8" s="422"/>
      <c r="G8" s="421">
        <f>Ⅹ雇用者所得率・雇用者数!E6</f>
        <v>0.21150997224126991</v>
      </c>
      <c r="H8" s="422"/>
      <c r="I8" s="425">
        <f>C8+E8*G8</f>
        <v>0</v>
      </c>
      <c r="J8" s="422"/>
      <c r="K8" s="422"/>
      <c r="L8" s="428"/>
      <c r="M8" s="10"/>
      <c r="N8" s="44"/>
      <c r="O8" s="10"/>
      <c r="P8" s="327" t="s">
        <v>1</v>
      </c>
      <c r="Q8" s="328" t="s">
        <v>20</v>
      </c>
      <c r="R8" s="350">
        <f>Ⅺ民間消費支出!D7</f>
        <v>6.1436843298318144E-10</v>
      </c>
      <c r="S8" s="44"/>
      <c r="T8" s="357">
        <f>Ⅸ自給率!E7</f>
        <v>0.29064451609680519</v>
      </c>
      <c r="U8" s="44"/>
      <c r="V8" s="360">
        <f t="shared" ref="V8:V40" si="0">L$7*N$7*R8*T8</f>
        <v>0</v>
      </c>
      <c r="X8" s="327" t="s">
        <v>1</v>
      </c>
      <c r="Y8" s="328" t="s">
        <v>20</v>
      </c>
      <c r="Z8" s="368">
        <f>Ⅷ逆行列係数表!C8</f>
        <v>1.4520000000000001E-4</v>
      </c>
      <c r="AA8" s="368">
        <f>Ⅷ逆行列係数表!D8</f>
        <v>1.000224</v>
      </c>
      <c r="AB8" s="368">
        <f>Ⅷ逆行列係数表!E8</f>
        <v>2.786E-4</v>
      </c>
      <c r="AC8" s="368">
        <f>Ⅷ逆行列係数表!F8</f>
        <v>5.2729999999999997E-4</v>
      </c>
      <c r="AD8" s="368">
        <f>Ⅷ逆行列係数表!G8</f>
        <v>4.284E-4</v>
      </c>
      <c r="AE8" s="368">
        <f>Ⅷ逆行列係数表!H8</f>
        <v>1.9959000000000001E-3</v>
      </c>
      <c r="AF8" s="368">
        <f>Ⅷ逆行列係数表!I8</f>
        <v>1.8164E-2</v>
      </c>
      <c r="AG8" s="368">
        <f>Ⅷ逆行列係数表!J8</f>
        <v>4.772E-4</v>
      </c>
      <c r="AH8" s="368">
        <f>Ⅷ逆行列係数表!K8</f>
        <v>1.6537300000000001E-2</v>
      </c>
      <c r="AI8" s="368">
        <f>Ⅷ逆行列係数表!L8</f>
        <v>1.0950000000000001E-3</v>
      </c>
      <c r="AJ8" s="368">
        <f>Ⅷ逆行列係数表!M8</f>
        <v>1.1963400000000001E-2</v>
      </c>
      <c r="AK8" s="368">
        <f>Ⅷ逆行列係数表!N8</f>
        <v>4.1580000000000002E-4</v>
      </c>
      <c r="AL8" s="368">
        <f>Ⅷ逆行列係数表!O8</f>
        <v>2.2699999999999999E-4</v>
      </c>
      <c r="AM8" s="368">
        <f>Ⅷ逆行列係数表!P8</f>
        <v>1.763E-4</v>
      </c>
      <c r="AN8" s="368">
        <f>Ⅷ逆行列係数表!Q8</f>
        <v>2.5159999999999999E-4</v>
      </c>
      <c r="AO8" s="368">
        <f>Ⅷ逆行列係数表!R8</f>
        <v>4.2069999999999998E-4</v>
      </c>
      <c r="AP8" s="368">
        <f>Ⅷ逆行列係数表!S8</f>
        <v>1.304E-4</v>
      </c>
      <c r="AQ8" s="368">
        <f>Ⅷ逆行列係数表!T8</f>
        <v>1.5019999999999999E-4</v>
      </c>
      <c r="AR8" s="368">
        <f>Ⅷ逆行列係数表!U8</f>
        <v>2.299E-4</v>
      </c>
      <c r="AS8" s="368">
        <f>Ⅷ逆行列係数表!V8</f>
        <v>6.3190000000000002E-4</v>
      </c>
      <c r="AT8" s="368">
        <f>Ⅷ逆行列係数表!W8</f>
        <v>2.5035000000000001E-3</v>
      </c>
      <c r="AU8" s="368">
        <f>Ⅷ逆行列係数表!X8</f>
        <v>1.8351599999999999E-2</v>
      </c>
      <c r="AV8" s="368">
        <f>Ⅷ逆行列係数表!Y8</f>
        <v>7.6119999999999996E-4</v>
      </c>
      <c r="AW8" s="368">
        <f>Ⅷ逆行列係数表!Z8</f>
        <v>8.0800000000000002E-4</v>
      </c>
      <c r="AX8" s="368">
        <f>Ⅷ逆行列係数表!AA8</f>
        <v>2.9520000000000002E-4</v>
      </c>
      <c r="AY8" s="368">
        <f>Ⅷ逆行列係数表!AB8</f>
        <v>8.1199999999999995E-5</v>
      </c>
      <c r="AZ8" s="368">
        <f>Ⅷ逆行列係数表!AC8</f>
        <v>6.9900000000000005E-5</v>
      </c>
      <c r="BA8" s="368">
        <f>Ⅷ逆行列係数表!AD8</f>
        <v>1.8129999999999999E-4</v>
      </c>
      <c r="BB8" s="368">
        <f>Ⅷ逆行列係数表!AE8</f>
        <v>1.3410000000000001E-4</v>
      </c>
      <c r="BC8" s="368">
        <f>Ⅷ逆行列係数表!AF8</f>
        <v>1.8760000000000001E-4</v>
      </c>
      <c r="BD8" s="368">
        <f>Ⅷ逆行列係数表!AG8</f>
        <v>2.4489999999999999E-4</v>
      </c>
      <c r="BE8" s="368">
        <f>Ⅷ逆行列係数表!AH8</f>
        <v>2.0890000000000001E-4</v>
      </c>
      <c r="BF8" s="368">
        <f>Ⅷ逆行列係数表!AI8</f>
        <v>1.024E-4</v>
      </c>
      <c r="BG8" s="368">
        <f>Ⅷ逆行列係数表!AJ8</f>
        <v>8.1100000000000006E-5</v>
      </c>
      <c r="BH8" s="368">
        <f>Ⅷ逆行列係数表!AK8</f>
        <v>4.4460000000000002E-4</v>
      </c>
      <c r="BI8" s="368">
        <f>Ⅷ逆行列係数表!AL8</f>
        <v>7.0400000000000004E-5</v>
      </c>
      <c r="BJ8" s="368">
        <f>Ⅷ逆行列係数表!AM8</f>
        <v>2.1320000000000001E-4</v>
      </c>
      <c r="BL8" s="37">
        <f t="shared" ref="BL8:BL40" si="1">V8</f>
        <v>0</v>
      </c>
      <c r="BN8" s="303">
        <v>0</v>
      </c>
      <c r="BP8" s="364">
        <f>Ⅱ入力シート!H26+Ⅲ一次波及!BC10+BN8</f>
        <v>0</v>
      </c>
      <c r="BQ8" s="42"/>
      <c r="BR8" s="42"/>
      <c r="BS8" s="42"/>
      <c r="BT8" s="363">
        <f>Ⅹ雇用者所得率・雇用者数!H6</f>
        <v>379</v>
      </c>
      <c r="BV8" s="371">
        <f>Ⅵ取引基本表!BH8</f>
        <v>10908.28</v>
      </c>
      <c r="BX8" s="37">
        <f t="shared" ref="BX8:BX44" si="2">BT8/BV8</f>
        <v>3.474424932253297E-2</v>
      </c>
      <c r="BZ8" s="43">
        <f t="shared" ref="BZ8:BZ44" si="3">BP8*100</f>
        <v>0</v>
      </c>
      <c r="CB8" s="372">
        <f t="shared" ref="CB8:CB40" si="4">BZ8*BX8</f>
        <v>0</v>
      </c>
    </row>
    <row r="9" spans="1:80" ht="18.75" customHeight="1">
      <c r="A9" s="327" t="s">
        <v>2</v>
      </c>
      <c r="B9" s="328" t="s">
        <v>128</v>
      </c>
      <c r="C9" s="421">
        <f>Ⅳ一次附属!E$49</f>
        <v>0</v>
      </c>
      <c r="D9" s="422"/>
      <c r="E9" s="421">
        <f>Ⅲ一次波及!BC11</f>
        <v>0</v>
      </c>
      <c r="F9" s="422"/>
      <c r="G9" s="421">
        <f>Ⅹ雇用者所得率・雇用者数!E7</f>
        <v>0.14682967105178291</v>
      </c>
      <c r="H9" s="422"/>
      <c r="I9" s="425">
        <f>C9+E9*G9</f>
        <v>0</v>
      </c>
      <c r="J9" s="422"/>
      <c r="K9" s="422"/>
      <c r="L9" s="429"/>
      <c r="M9" s="20"/>
      <c r="N9" s="20"/>
      <c r="P9" s="327" t="s">
        <v>2</v>
      </c>
      <c r="Q9" s="328" t="s">
        <v>128</v>
      </c>
      <c r="R9" s="350">
        <f>Ⅺ民間消費支出!D8</f>
        <v>7.1494971798323259E-2</v>
      </c>
      <c r="S9" s="20"/>
      <c r="T9" s="357">
        <f>Ⅸ自給率!E8</f>
        <v>6.9030458654101845E-2</v>
      </c>
      <c r="U9" s="20"/>
      <c r="V9" s="360">
        <f>L$7*N$7*R9*T9</f>
        <v>0</v>
      </c>
      <c r="X9" s="327" t="s">
        <v>2</v>
      </c>
      <c r="Y9" s="328" t="s">
        <v>128</v>
      </c>
      <c r="Z9" s="368">
        <f>Ⅷ逆行列係数表!C9</f>
        <v>3.5626999999999998E-3</v>
      </c>
      <c r="AA9" s="368">
        <f>Ⅷ逆行列係数表!D9</f>
        <v>6.7700000000000004E-6</v>
      </c>
      <c r="AB9" s="368">
        <f>Ⅷ逆行列係数表!E9</f>
        <v>1.014375</v>
      </c>
      <c r="AC9" s="368">
        <f>Ⅷ逆行列係数表!F9</f>
        <v>5.8410000000000005E-4</v>
      </c>
      <c r="AD9" s="368">
        <f>Ⅷ逆行列係数表!G9</f>
        <v>6.5400000000000004E-5</v>
      </c>
      <c r="AE9" s="368">
        <f>Ⅷ逆行列係数表!H9</f>
        <v>7.7289999999999998E-4</v>
      </c>
      <c r="AF9" s="368">
        <f>Ⅷ逆行列係数表!I9</f>
        <v>9.5699999999999999E-6</v>
      </c>
      <c r="AG9" s="368">
        <f>Ⅷ逆行列係数表!J9</f>
        <v>3.6000000000000001E-5</v>
      </c>
      <c r="AH9" s="368">
        <f>Ⅷ逆行列係数表!K9</f>
        <v>2.02E-5</v>
      </c>
      <c r="AI9" s="368">
        <f>Ⅷ逆行列係数表!L9</f>
        <v>7.1500000000000002E-6</v>
      </c>
      <c r="AJ9" s="368">
        <f>Ⅷ逆行列係数表!M9</f>
        <v>6.5799999999999997E-6</v>
      </c>
      <c r="AK9" s="368">
        <f>Ⅷ逆行列係数表!N9</f>
        <v>4.5399999999999997E-6</v>
      </c>
      <c r="AL9" s="368">
        <f>Ⅷ逆行列係数表!O9</f>
        <v>5.4600000000000002E-6</v>
      </c>
      <c r="AM9" s="368">
        <f>Ⅷ逆行列係数表!P9</f>
        <v>4.42E-6</v>
      </c>
      <c r="AN9" s="368">
        <f>Ⅷ逆行列係数表!Q9</f>
        <v>6.5699999999999998E-6</v>
      </c>
      <c r="AO9" s="368">
        <f>Ⅷ逆行列係数表!R9</f>
        <v>5.1800000000000004E-6</v>
      </c>
      <c r="AP9" s="368">
        <f>Ⅷ逆行列係数表!S9</f>
        <v>3.9199999999999997E-6</v>
      </c>
      <c r="AQ9" s="368">
        <f>Ⅷ逆行列係数表!T9</f>
        <v>7.1799999999999999E-6</v>
      </c>
      <c r="AR9" s="368">
        <f>Ⅷ逆行列係数表!U9</f>
        <v>4.6800000000000001E-6</v>
      </c>
      <c r="AS9" s="368">
        <f>Ⅷ逆行列係数表!V9</f>
        <v>4.3140000000000002E-4</v>
      </c>
      <c r="AT9" s="368">
        <f>Ⅷ逆行列係数表!W9</f>
        <v>1.4600000000000001E-5</v>
      </c>
      <c r="AU9" s="368">
        <f>Ⅷ逆行列係数表!X9</f>
        <v>8.3699999999999995E-6</v>
      </c>
      <c r="AV9" s="368">
        <f>Ⅷ逆行列係数表!Y9</f>
        <v>1.33E-5</v>
      </c>
      <c r="AW9" s="368">
        <f>Ⅷ逆行列係数表!Z9</f>
        <v>9.7699999999999996E-6</v>
      </c>
      <c r="AX9" s="368">
        <f>Ⅷ逆行列係数表!AA9</f>
        <v>2.0400000000000001E-5</v>
      </c>
      <c r="AY9" s="368">
        <f>Ⅷ逆行列係数表!AB9</f>
        <v>6.9199999999999998E-6</v>
      </c>
      <c r="AZ9" s="368">
        <f>Ⅷ逆行列係数表!AC9</f>
        <v>4.3000000000000003E-6</v>
      </c>
      <c r="BA9" s="368">
        <f>Ⅷ逆行列係数表!AD9</f>
        <v>8.49E-6</v>
      </c>
      <c r="BB9" s="368">
        <f>Ⅷ逆行列係数表!AE9</f>
        <v>7.4999999999999993E-5</v>
      </c>
      <c r="BC9" s="368">
        <f>Ⅷ逆行列係数表!AF9</f>
        <v>2.3799999999999999E-5</v>
      </c>
      <c r="BD9" s="368">
        <f>Ⅷ逆行列係数表!AG9</f>
        <v>3.926E-4</v>
      </c>
      <c r="BE9" s="368">
        <f>Ⅷ逆行列係数表!AH9</f>
        <v>7.785E-4</v>
      </c>
      <c r="BF9" s="368">
        <f>Ⅷ逆行列係数表!AI9</f>
        <v>1.128E-4</v>
      </c>
      <c r="BG9" s="368">
        <f>Ⅷ逆行列係数表!AJ9</f>
        <v>1.4399999999999999E-5</v>
      </c>
      <c r="BH9" s="368">
        <f>Ⅷ逆行列係数表!AK9</f>
        <v>8.7106000000000006E-3</v>
      </c>
      <c r="BI9" s="368">
        <f>Ⅷ逆行列係数表!AL9</f>
        <v>9.8700000000000004E-6</v>
      </c>
      <c r="BJ9" s="368">
        <f>Ⅷ逆行列係数表!AM9</f>
        <v>2.4130000000000001E-4</v>
      </c>
      <c r="BL9" s="37">
        <f t="shared" si="1"/>
        <v>0</v>
      </c>
      <c r="BN9" s="303">
        <v>0</v>
      </c>
      <c r="BP9" s="364">
        <f>Ⅱ入力シート!H27+Ⅲ一次波及!BC11+BN9</f>
        <v>0</v>
      </c>
      <c r="BQ9" s="42"/>
      <c r="BR9" s="42"/>
      <c r="BS9" s="42"/>
      <c r="BT9" s="363">
        <f>Ⅹ雇用者所得率・雇用者数!H7</f>
        <v>11984</v>
      </c>
      <c r="BV9" s="371">
        <f>Ⅵ取引基本表!BH9</f>
        <v>330699.40600000002</v>
      </c>
      <c r="BX9" s="37">
        <f t="shared" si="2"/>
        <v>3.6238347522160347E-2</v>
      </c>
      <c r="BZ9" s="43">
        <f t="shared" si="3"/>
        <v>0</v>
      </c>
      <c r="CB9" s="372">
        <f t="shared" si="4"/>
        <v>0</v>
      </c>
    </row>
    <row r="10" spans="1:80" ht="18.75" customHeight="1" thickBot="1">
      <c r="A10" s="327" t="s">
        <v>3</v>
      </c>
      <c r="B10" s="328" t="s">
        <v>21</v>
      </c>
      <c r="C10" s="421">
        <f>Ⅳ一次附属!F$49</f>
        <v>0</v>
      </c>
      <c r="D10" s="422"/>
      <c r="E10" s="421">
        <f>Ⅲ一次波及!BC12</f>
        <v>0</v>
      </c>
      <c r="F10" s="422"/>
      <c r="G10" s="421">
        <f>Ⅹ雇用者所得率・雇用者数!E8</f>
        <v>0.22521646409902832</v>
      </c>
      <c r="H10" s="422"/>
      <c r="I10" s="425">
        <f t="shared" ref="I10:I40" si="5">C10+E10*G10</f>
        <v>0</v>
      </c>
      <c r="J10" s="428"/>
      <c r="K10" s="422"/>
      <c r="L10" s="429"/>
      <c r="M10" s="46"/>
      <c r="N10" s="20"/>
      <c r="P10" s="327" t="s">
        <v>3</v>
      </c>
      <c r="Q10" s="328" t="s">
        <v>21</v>
      </c>
      <c r="R10" s="350">
        <f>Ⅺ民間消費支出!D9</f>
        <v>1.5339156610190099E-2</v>
      </c>
      <c r="S10" s="20"/>
      <c r="T10" s="357">
        <f>Ⅸ自給率!E9</f>
        <v>6.678015954797667E-3</v>
      </c>
      <c r="U10" s="20"/>
      <c r="V10" s="360">
        <f>L$7*N$7*R10*T10</f>
        <v>0</v>
      </c>
      <c r="X10" s="327" t="s">
        <v>3</v>
      </c>
      <c r="Y10" s="328" t="s">
        <v>21</v>
      </c>
      <c r="Z10" s="368">
        <f>Ⅷ逆行列係数表!C10</f>
        <v>4.5800000000000002E-5</v>
      </c>
      <c r="AA10" s="368">
        <f>Ⅷ逆行列係数表!D10</f>
        <v>2.05E-5</v>
      </c>
      <c r="AB10" s="368">
        <f>Ⅷ逆行列係数表!E10</f>
        <v>1.06E-5</v>
      </c>
      <c r="AC10" s="368">
        <f>Ⅷ逆行列係数表!F10</f>
        <v>1.0018929999999999</v>
      </c>
      <c r="AD10" s="368">
        <f>Ⅷ逆行列係数表!G10</f>
        <v>3.96E-5</v>
      </c>
      <c r="AE10" s="368">
        <f>Ⅷ逆行列係数表!H10</f>
        <v>1.03E-5</v>
      </c>
      <c r="AF10" s="368">
        <f>Ⅷ逆行列係数表!I10</f>
        <v>4.3200000000000001E-6</v>
      </c>
      <c r="AG10" s="368">
        <f>Ⅷ逆行列係数表!J10</f>
        <v>2.3799999999999999E-5</v>
      </c>
      <c r="AH10" s="368">
        <f>Ⅷ逆行列係数表!K10</f>
        <v>2.02E-5</v>
      </c>
      <c r="AI10" s="368">
        <f>Ⅷ逆行列係数表!L10</f>
        <v>9.2900000000000008E-6</v>
      </c>
      <c r="AJ10" s="368">
        <f>Ⅷ逆行列係数表!M10</f>
        <v>1.4100000000000001E-5</v>
      </c>
      <c r="AK10" s="368">
        <f>Ⅷ逆行列係数表!N10</f>
        <v>1.06E-5</v>
      </c>
      <c r="AL10" s="368">
        <f>Ⅷ逆行列係数表!O10</f>
        <v>1.0499999999999999E-5</v>
      </c>
      <c r="AM10" s="368">
        <f>Ⅷ逆行列係数表!P10</f>
        <v>1.7099999999999999E-5</v>
      </c>
      <c r="AN10" s="368">
        <f>Ⅷ逆行列係数表!Q10</f>
        <v>1.0900000000000001E-5</v>
      </c>
      <c r="AO10" s="368">
        <f>Ⅷ逆行列係数表!R10</f>
        <v>2.4600000000000002E-5</v>
      </c>
      <c r="AP10" s="368">
        <f>Ⅷ逆行列係数表!S10</f>
        <v>8.1699999999999997E-6</v>
      </c>
      <c r="AQ10" s="368">
        <f>Ⅷ逆行列係数表!T10</f>
        <v>1.66E-5</v>
      </c>
      <c r="AR10" s="368">
        <f>Ⅷ逆行列係数表!U10</f>
        <v>1.0699999999999999E-5</v>
      </c>
      <c r="AS10" s="368">
        <f>Ⅷ逆行列係数表!V10</f>
        <v>3.3300000000000003E-5</v>
      </c>
      <c r="AT10" s="368">
        <f>Ⅷ逆行列係数表!W10</f>
        <v>2.0999999999999999E-5</v>
      </c>
      <c r="AU10" s="368">
        <f>Ⅷ逆行列係数表!X10</f>
        <v>8.1799999999999996E-6</v>
      </c>
      <c r="AV10" s="368">
        <f>Ⅷ逆行列係数表!Y10</f>
        <v>1.47E-5</v>
      </c>
      <c r="AW10" s="368">
        <f>Ⅷ逆行列係数表!Z10</f>
        <v>1.6900000000000001E-5</v>
      </c>
      <c r="AX10" s="368">
        <f>Ⅷ逆行列係数表!AA10</f>
        <v>3.0800000000000003E-5</v>
      </c>
      <c r="AY10" s="368">
        <f>Ⅷ逆行列係数表!AB10</f>
        <v>1.4399999999999999E-5</v>
      </c>
      <c r="AZ10" s="368">
        <f>Ⅷ逆行列係数表!AC10</f>
        <v>1.53E-6</v>
      </c>
      <c r="BA10" s="368">
        <f>Ⅷ逆行列係数表!AD10</f>
        <v>1.22E-5</v>
      </c>
      <c r="BB10" s="368">
        <f>Ⅷ逆行列係数表!AE10</f>
        <v>8.6100000000000006E-6</v>
      </c>
      <c r="BC10" s="368">
        <f>Ⅷ逆行列係数表!AF10</f>
        <v>2.7399999999999999E-5</v>
      </c>
      <c r="BD10" s="368">
        <f>Ⅷ逆行列係数表!AG10</f>
        <v>7.4100000000000002E-6</v>
      </c>
      <c r="BE10" s="368">
        <f>Ⅷ逆行列係数表!AH10</f>
        <v>2.3600000000000001E-5</v>
      </c>
      <c r="BF10" s="368">
        <f>Ⅷ逆行列係数表!AI10</f>
        <v>2.0489999999999999E-4</v>
      </c>
      <c r="BG10" s="368">
        <f>Ⅷ逆行列係数表!AJ10</f>
        <v>1.59E-5</v>
      </c>
      <c r="BH10" s="368">
        <f>Ⅷ逆行列係数表!AK10</f>
        <v>3.8000000000000002E-5</v>
      </c>
      <c r="BI10" s="368">
        <f>Ⅷ逆行列係数表!AL10</f>
        <v>1.3579999999999999E-4</v>
      </c>
      <c r="BJ10" s="368">
        <f>Ⅷ逆行列係数表!AM10</f>
        <v>1.33E-5</v>
      </c>
      <c r="BL10" s="37">
        <f t="shared" si="1"/>
        <v>0</v>
      </c>
      <c r="BN10" s="303">
        <v>0</v>
      </c>
      <c r="BP10" s="364">
        <f>Ⅱ入力シート!H28+Ⅲ一次波及!BC12+BN10</f>
        <v>0</v>
      </c>
      <c r="BQ10" s="42"/>
      <c r="BR10" s="42"/>
      <c r="BS10" s="42"/>
      <c r="BT10" s="363">
        <f>Ⅹ雇用者所得率・雇用者数!H8</f>
        <v>1821</v>
      </c>
      <c r="BV10" s="371">
        <f>Ⅵ取引基本表!BH10</f>
        <v>31183</v>
      </c>
      <c r="BX10" s="37">
        <f t="shared" si="2"/>
        <v>5.839720360452811E-2</v>
      </c>
      <c r="BZ10" s="43">
        <f t="shared" si="3"/>
        <v>0</v>
      </c>
      <c r="CB10" s="372">
        <f t="shared" si="4"/>
        <v>0</v>
      </c>
    </row>
    <row r="11" spans="1:80" ht="18.75" customHeight="1" thickBot="1">
      <c r="A11" s="327" t="s">
        <v>4</v>
      </c>
      <c r="B11" s="328" t="s">
        <v>67</v>
      </c>
      <c r="C11" s="421">
        <f>Ⅳ一次附属!G$49</f>
        <v>0</v>
      </c>
      <c r="D11" s="422"/>
      <c r="E11" s="421">
        <f>Ⅲ一次波及!BC13</f>
        <v>0</v>
      </c>
      <c r="F11" s="422"/>
      <c r="G11" s="421">
        <f>Ⅹ雇用者所得率・雇用者数!E9</f>
        <v>0.22591832973179102</v>
      </c>
      <c r="H11" s="422"/>
      <c r="I11" s="425">
        <f t="shared" si="5"/>
        <v>0</v>
      </c>
      <c r="J11" s="428"/>
      <c r="K11" s="422"/>
      <c r="L11" s="430">
        <f>Ⅱ入力シート!L8</f>
        <v>0</v>
      </c>
      <c r="M11" s="10"/>
      <c r="N11" s="10"/>
      <c r="P11" s="327" t="s">
        <v>4</v>
      </c>
      <c r="Q11" s="328" t="s">
        <v>67</v>
      </c>
      <c r="R11" s="350">
        <f>Ⅺ民間消費支出!D10</f>
        <v>1.4701652290757636E-3</v>
      </c>
      <c r="S11" s="20"/>
      <c r="T11" s="357">
        <f>Ⅸ自給率!E10</f>
        <v>4.2019672965234789E-2</v>
      </c>
      <c r="U11" s="20"/>
      <c r="V11" s="360">
        <f>L$7*N$7*R11*T11</f>
        <v>0</v>
      </c>
      <c r="X11" s="327" t="s">
        <v>4</v>
      </c>
      <c r="Y11" s="328" t="s">
        <v>67</v>
      </c>
      <c r="Z11" s="368">
        <f>Ⅷ逆行列係数表!C11</f>
        <v>1.5901999999999999E-3</v>
      </c>
      <c r="AA11" s="368">
        <f>Ⅷ逆行列係数表!D11</f>
        <v>2.1479999999999999E-4</v>
      </c>
      <c r="AB11" s="368">
        <f>Ⅷ逆行列係数表!E11</f>
        <v>1.2156999999999999E-3</v>
      </c>
      <c r="AC11" s="368">
        <f>Ⅷ逆行列係数表!F11</f>
        <v>2.8840000000000002E-4</v>
      </c>
      <c r="AD11" s="368">
        <f>Ⅷ逆行列係数表!G11</f>
        <v>1.0110790000000001</v>
      </c>
      <c r="AE11" s="368">
        <f>Ⅷ逆行列係数表!H11</f>
        <v>9.4740000000000004E-4</v>
      </c>
      <c r="AF11" s="368">
        <f>Ⅷ逆行列係数表!I11</f>
        <v>9.1000000000000003E-5</v>
      </c>
      <c r="AG11" s="368">
        <f>Ⅷ逆行列係数表!J11</f>
        <v>4.061E-4</v>
      </c>
      <c r="AH11" s="368">
        <f>Ⅷ逆行列係数表!K11</f>
        <v>1.6490999999999999E-3</v>
      </c>
      <c r="AI11" s="368">
        <f>Ⅷ逆行列係数表!L11</f>
        <v>1.4630000000000001E-4</v>
      </c>
      <c r="AJ11" s="368">
        <f>Ⅷ逆行列係数表!M11</f>
        <v>2.6959999999999999E-4</v>
      </c>
      <c r="AK11" s="368">
        <f>Ⅷ逆行列係数表!N11</f>
        <v>2.298E-4</v>
      </c>
      <c r="AL11" s="368">
        <f>Ⅷ逆行列係数表!O11</f>
        <v>1.8330000000000001E-4</v>
      </c>
      <c r="AM11" s="368">
        <f>Ⅷ逆行列係数表!P11</f>
        <v>1.3880000000000001E-4</v>
      </c>
      <c r="AN11" s="368">
        <f>Ⅷ逆行列係数表!Q11</f>
        <v>4.7689999999999999E-4</v>
      </c>
      <c r="AO11" s="368">
        <f>Ⅷ逆行列係数表!R11</f>
        <v>3.4380000000000001E-4</v>
      </c>
      <c r="AP11" s="368">
        <f>Ⅷ逆行列係数表!S11</f>
        <v>1.8809999999999999E-4</v>
      </c>
      <c r="AQ11" s="368">
        <f>Ⅷ逆行列係数表!T11</f>
        <v>3.7219999999999999E-4</v>
      </c>
      <c r="AR11" s="368">
        <f>Ⅷ逆行列係数表!U11</f>
        <v>1.1909999999999999E-4</v>
      </c>
      <c r="AS11" s="368">
        <f>Ⅷ逆行列係数表!V11</f>
        <v>2.3146E-3</v>
      </c>
      <c r="AT11" s="368">
        <f>Ⅷ逆行列係数表!W11</f>
        <v>2.0736000000000001E-3</v>
      </c>
      <c r="AU11" s="368">
        <f>Ⅷ逆行列係数表!X11</f>
        <v>2.6219999999999998E-4</v>
      </c>
      <c r="AV11" s="368">
        <f>Ⅷ逆行列係数表!Y11</f>
        <v>4.1859999999999998E-4</v>
      </c>
      <c r="AW11" s="368">
        <f>Ⅷ逆行列係数表!Z11</f>
        <v>3.9879999999999999E-4</v>
      </c>
      <c r="AX11" s="368">
        <f>Ⅷ逆行列係数表!AA11</f>
        <v>5.0149999999999999E-4</v>
      </c>
      <c r="AY11" s="368">
        <f>Ⅷ逆行列係数表!AB11</f>
        <v>4.527E-4</v>
      </c>
      <c r="AZ11" s="368">
        <f>Ⅷ逆行列係数表!AC11</f>
        <v>8.4800000000000001E-5</v>
      </c>
      <c r="BA11" s="368">
        <f>Ⅷ逆行列係数表!AD11</f>
        <v>3.8890000000000002E-4</v>
      </c>
      <c r="BB11" s="368">
        <f>Ⅷ逆行列係数表!AE11</f>
        <v>4.4180000000000001E-4</v>
      </c>
      <c r="BC11" s="368">
        <f>Ⅷ逆行列係数表!AF11</f>
        <v>3.0699999999999998E-4</v>
      </c>
      <c r="BD11" s="368">
        <f>Ⅷ逆行列係数表!AG11</f>
        <v>5.4969999999999997E-4</v>
      </c>
      <c r="BE11" s="368">
        <f>Ⅷ逆行列係数表!AH11</f>
        <v>4.6710000000000002E-4</v>
      </c>
      <c r="BF11" s="368">
        <f>Ⅷ逆行列係数表!AI11</f>
        <v>1.1402999999999999E-3</v>
      </c>
      <c r="BG11" s="368">
        <f>Ⅷ逆行列係数表!AJ11</f>
        <v>3.345E-4</v>
      </c>
      <c r="BH11" s="368">
        <f>Ⅷ逆行列係数表!AK11</f>
        <v>4.4460000000000002E-4</v>
      </c>
      <c r="BI11" s="368">
        <f>Ⅷ逆行列係数表!AL11</f>
        <v>1.8450500000000002E-2</v>
      </c>
      <c r="BJ11" s="368">
        <f>Ⅷ逆行列係数表!AM11</f>
        <v>2.064E-4</v>
      </c>
      <c r="BL11" s="37">
        <f t="shared" si="1"/>
        <v>0</v>
      </c>
      <c r="BN11" s="303">
        <v>0</v>
      </c>
      <c r="BP11" s="364">
        <f>Ⅱ入力シート!H29+Ⅲ一次波及!BC13+BN11</f>
        <v>0</v>
      </c>
      <c r="BQ11" s="42"/>
      <c r="BR11" s="42"/>
      <c r="BS11" s="42"/>
      <c r="BT11" s="363">
        <f>Ⅹ雇用者所得率・雇用者数!H9</f>
        <v>2223</v>
      </c>
      <c r="BV11" s="371">
        <f>Ⅵ取引基本表!BH11</f>
        <v>31468</v>
      </c>
      <c r="BX11" s="37">
        <f t="shared" si="2"/>
        <v>7.0643193085038775E-2</v>
      </c>
      <c r="BZ11" s="43">
        <f t="shared" si="3"/>
        <v>0</v>
      </c>
      <c r="CB11" s="372">
        <f t="shared" si="4"/>
        <v>0</v>
      </c>
    </row>
    <row r="12" spans="1:80" ht="18.75" customHeight="1">
      <c r="A12" s="327" t="s">
        <v>5</v>
      </c>
      <c r="B12" s="328" t="s">
        <v>22</v>
      </c>
      <c r="C12" s="421">
        <f>Ⅳ一次附属!H$49</f>
        <v>0</v>
      </c>
      <c r="D12" s="422"/>
      <c r="E12" s="421">
        <f>Ⅲ一次波及!BC14</f>
        <v>0</v>
      </c>
      <c r="F12" s="422"/>
      <c r="G12" s="421">
        <f>Ⅹ雇用者所得率・雇用者数!E10</f>
        <v>0.13845229566324213</v>
      </c>
      <c r="H12" s="422"/>
      <c r="I12" s="425">
        <f t="shared" si="5"/>
        <v>0</v>
      </c>
      <c r="J12" s="428"/>
      <c r="K12" s="422"/>
      <c r="L12" s="572" t="s">
        <v>2027</v>
      </c>
      <c r="M12" s="10"/>
      <c r="N12" s="10"/>
      <c r="P12" s="327" t="s">
        <v>5</v>
      </c>
      <c r="Q12" s="328" t="s">
        <v>22</v>
      </c>
      <c r="R12" s="350">
        <f>Ⅺ民間消費支出!D11</f>
        <v>7.5965581593612662E-3</v>
      </c>
      <c r="S12" s="20"/>
      <c r="T12" s="357">
        <f>Ⅸ自給率!E11</f>
        <v>0.20018918593073698</v>
      </c>
      <c r="U12" s="20"/>
      <c r="V12" s="360">
        <f t="shared" si="0"/>
        <v>0</v>
      </c>
      <c r="X12" s="327" t="s">
        <v>5</v>
      </c>
      <c r="Y12" s="328" t="s">
        <v>22</v>
      </c>
      <c r="Z12" s="368">
        <f>Ⅷ逆行列係数表!C12</f>
        <v>1.4270400000000001E-2</v>
      </c>
      <c r="AA12" s="368">
        <f>Ⅷ逆行列係数表!D12</f>
        <v>2.0720000000000001E-3</v>
      </c>
      <c r="AB12" s="368">
        <f>Ⅷ逆行列係数表!E12</f>
        <v>3.6369000000000002E-3</v>
      </c>
      <c r="AC12" s="368">
        <f>Ⅷ逆行列係数表!F12</f>
        <v>2.6846600000000002E-2</v>
      </c>
      <c r="AD12" s="368">
        <f>Ⅷ逆行列係数表!G12</f>
        <v>5.7348E-3</v>
      </c>
      <c r="AE12" s="368">
        <f>Ⅷ逆行列係数表!H12</f>
        <v>1.0485180000000001</v>
      </c>
      <c r="AF12" s="368">
        <f>Ⅷ逆行列係数表!I12</f>
        <v>8.0295000000000002E-3</v>
      </c>
      <c r="AG12" s="368">
        <f>Ⅷ逆行列係数表!J12</f>
        <v>4.2215500000000003E-2</v>
      </c>
      <c r="AH12" s="368">
        <f>Ⅷ逆行列係数表!K12</f>
        <v>1.2072899999999999E-2</v>
      </c>
      <c r="AI12" s="368">
        <f>Ⅷ逆行列係数表!L12</f>
        <v>1.1283E-3</v>
      </c>
      <c r="AJ12" s="368">
        <f>Ⅷ逆行列係数表!M12</f>
        <v>3.0712000000000001E-3</v>
      </c>
      <c r="AK12" s="368">
        <f>Ⅷ逆行列係数表!N12</f>
        <v>1.8018000000000001E-3</v>
      </c>
      <c r="AL12" s="368">
        <f>Ⅷ逆行列係数表!O12</f>
        <v>1.0263E-3</v>
      </c>
      <c r="AM12" s="368">
        <f>Ⅷ逆行列係数表!P12</f>
        <v>1.2084000000000001E-3</v>
      </c>
      <c r="AN12" s="368">
        <f>Ⅷ逆行列係数表!Q12</f>
        <v>4.4594999999999999E-3</v>
      </c>
      <c r="AO12" s="368">
        <f>Ⅷ逆行列係数表!R12</f>
        <v>2.5841000000000002E-3</v>
      </c>
      <c r="AP12" s="368">
        <f>Ⅷ逆行列係数表!S12</f>
        <v>1.6264999999999999E-3</v>
      </c>
      <c r="AQ12" s="368">
        <f>Ⅷ逆行列係数表!T12</f>
        <v>2.1159E-3</v>
      </c>
      <c r="AR12" s="368">
        <f>Ⅷ逆行列係数表!U12</f>
        <v>3.4394E-3</v>
      </c>
      <c r="AS12" s="368">
        <f>Ⅷ逆行列係数表!V12</f>
        <v>5.5348000000000003E-3</v>
      </c>
      <c r="AT12" s="368">
        <f>Ⅷ逆行列係数表!W12</f>
        <v>1.3316999999999999E-3</v>
      </c>
      <c r="AU12" s="368">
        <f>Ⅷ逆行列係数表!X12</f>
        <v>4.662E-4</v>
      </c>
      <c r="AV12" s="368">
        <f>Ⅷ逆行列係数表!Y12</f>
        <v>2.8503999999999999E-3</v>
      </c>
      <c r="AW12" s="368">
        <f>Ⅷ逆行列係数表!Z12</f>
        <v>3.1957999999999999E-3</v>
      </c>
      <c r="AX12" s="368">
        <f>Ⅷ逆行列係数表!AA12</f>
        <v>1.7359999999999999E-4</v>
      </c>
      <c r="AY12" s="368">
        <f>Ⅷ逆行列係数表!AB12</f>
        <v>1.7530000000000001E-4</v>
      </c>
      <c r="AZ12" s="368">
        <f>Ⅷ逆行列係数表!AC12</f>
        <v>5.5899999999999997E-5</v>
      </c>
      <c r="BA12" s="368">
        <f>Ⅷ逆行列係数表!AD12</f>
        <v>3.2479999999999998E-4</v>
      </c>
      <c r="BB12" s="368">
        <f>Ⅷ逆行列係数表!AE12</f>
        <v>3.0049999999999999E-4</v>
      </c>
      <c r="BC12" s="368">
        <f>Ⅷ逆行列係数表!AF12</f>
        <v>3.9550000000000002E-4</v>
      </c>
      <c r="BD12" s="368">
        <f>Ⅷ逆行列係数表!AG12</f>
        <v>1.8755E-3</v>
      </c>
      <c r="BE12" s="368">
        <f>Ⅷ逆行列係数表!AH12</f>
        <v>2.7490299999999999E-2</v>
      </c>
      <c r="BF12" s="368">
        <f>Ⅷ逆行列係数表!AI12</f>
        <v>7.5980000000000004E-4</v>
      </c>
      <c r="BG12" s="368">
        <f>Ⅷ逆行列係数表!AJ12</f>
        <v>1.0204999999999999E-3</v>
      </c>
      <c r="BH12" s="368">
        <f>Ⅷ逆行列係数表!AK12</f>
        <v>1.4961E-3</v>
      </c>
      <c r="BI12" s="368">
        <f>Ⅷ逆行列係数表!AL12</f>
        <v>2.4997000000000001E-3</v>
      </c>
      <c r="BJ12" s="368">
        <f>Ⅷ逆行列係数表!AM12</f>
        <v>1.8500999999999999E-3</v>
      </c>
      <c r="BL12" s="37">
        <f t="shared" si="1"/>
        <v>0</v>
      </c>
      <c r="BN12" s="303">
        <v>0</v>
      </c>
      <c r="BP12" s="364">
        <f>Ⅱ入力シート!H30+Ⅲ一次波及!BC14+BN12</f>
        <v>0</v>
      </c>
      <c r="BQ12" s="42"/>
      <c r="BR12" s="42"/>
      <c r="BS12" s="42"/>
      <c r="BT12" s="363">
        <f>Ⅹ雇用者所得率・雇用者数!H10</f>
        <v>1659</v>
      </c>
      <c r="BV12" s="371">
        <f>Ⅵ取引基本表!BH12</f>
        <v>54995</v>
      </c>
      <c r="BX12" s="37">
        <f t="shared" si="2"/>
        <v>3.0166378761705609E-2</v>
      </c>
      <c r="BZ12" s="43">
        <f t="shared" si="3"/>
        <v>0</v>
      </c>
      <c r="CB12" s="372">
        <f t="shared" si="4"/>
        <v>0</v>
      </c>
    </row>
    <row r="13" spans="1:80" ht="18.75" customHeight="1">
      <c r="A13" s="327" t="s">
        <v>6</v>
      </c>
      <c r="B13" s="328" t="s">
        <v>23</v>
      </c>
      <c r="C13" s="421">
        <f>Ⅳ一次附属!I$49</f>
        <v>0</v>
      </c>
      <c r="D13" s="422"/>
      <c r="E13" s="421">
        <f>Ⅲ一次波及!BC15</f>
        <v>0</v>
      </c>
      <c r="F13" s="422"/>
      <c r="G13" s="421">
        <f>Ⅹ雇用者所得率・雇用者数!E11</f>
        <v>8.8932340563289081E-2</v>
      </c>
      <c r="H13" s="422"/>
      <c r="I13" s="425">
        <f t="shared" si="5"/>
        <v>0</v>
      </c>
      <c r="J13" s="428"/>
      <c r="K13" s="422"/>
      <c r="L13" s="422"/>
      <c r="P13" s="327" t="s">
        <v>6</v>
      </c>
      <c r="Q13" s="328" t="s">
        <v>23</v>
      </c>
      <c r="R13" s="350">
        <f>Ⅺ民間消費支出!D12</f>
        <v>1.2747502355020113E-2</v>
      </c>
      <c r="S13" s="20"/>
      <c r="T13" s="357">
        <f>Ⅸ自給率!E12</f>
        <v>1.1495846723392988E-2</v>
      </c>
      <c r="U13" s="20"/>
      <c r="V13" s="360">
        <f t="shared" si="0"/>
        <v>0</v>
      </c>
      <c r="X13" s="327" t="s">
        <v>6</v>
      </c>
      <c r="Y13" s="328" t="s">
        <v>23</v>
      </c>
      <c r="Z13" s="368">
        <f>Ⅷ逆行列係数表!C13</f>
        <v>1.985E-4</v>
      </c>
      <c r="AA13" s="368">
        <f>Ⅷ逆行列係数表!D13</f>
        <v>5.752E-4</v>
      </c>
      <c r="AB13" s="368">
        <f>Ⅷ逆行列係数表!E13</f>
        <v>9.9099999999999996E-5</v>
      </c>
      <c r="AC13" s="368">
        <f>Ⅷ逆行列係数表!F13</f>
        <v>1.02E-4</v>
      </c>
      <c r="AD13" s="368">
        <f>Ⅷ逆行列係数表!G13</f>
        <v>8.2000000000000001E-5</v>
      </c>
      <c r="AE13" s="368">
        <f>Ⅷ逆行列係数表!H13</f>
        <v>1.2019999999999999E-4</v>
      </c>
      <c r="AF13" s="368">
        <f>Ⅷ逆行列係数表!I13</f>
        <v>1.0038499999999999</v>
      </c>
      <c r="AG13" s="368">
        <f>Ⅷ逆行列係数表!J13</f>
        <v>5.5600000000000003E-5</v>
      </c>
      <c r="AH13" s="368">
        <f>Ⅷ逆行列係数表!K13</f>
        <v>3.1980000000000002E-4</v>
      </c>
      <c r="AI13" s="368">
        <f>Ⅷ逆行列係数表!L13</f>
        <v>2.031E-4</v>
      </c>
      <c r="AJ13" s="368">
        <f>Ⅷ逆行列係数表!M13</f>
        <v>9.6299999999999996E-5</v>
      </c>
      <c r="AK13" s="368">
        <f>Ⅷ逆行列係数表!N13</f>
        <v>7.9400000000000006E-5</v>
      </c>
      <c r="AL13" s="368">
        <f>Ⅷ逆行列係数表!O13</f>
        <v>4.88E-5</v>
      </c>
      <c r="AM13" s="368">
        <f>Ⅷ逆行列係数表!P13</f>
        <v>5.0699999999999999E-5</v>
      </c>
      <c r="AN13" s="368">
        <f>Ⅷ逆行列係数表!Q13</f>
        <v>5.2800000000000003E-5</v>
      </c>
      <c r="AO13" s="368">
        <f>Ⅷ逆行列係数表!R13</f>
        <v>4.6900000000000002E-5</v>
      </c>
      <c r="AP13" s="368">
        <f>Ⅷ逆行列係数表!S13</f>
        <v>3.3599999999999997E-5</v>
      </c>
      <c r="AQ13" s="368">
        <f>Ⅷ逆行列係数表!T13</f>
        <v>4.1900000000000002E-5</v>
      </c>
      <c r="AR13" s="368">
        <f>Ⅷ逆行列係数表!U13</f>
        <v>4.5099999999999998E-5</v>
      </c>
      <c r="AS13" s="368">
        <f>Ⅷ逆行列係数表!V13</f>
        <v>1.052E-4</v>
      </c>
      <c r="AT13" s="368">
        <f>Ⅷ逆行列係数表!W13</f>
        <v>2.8449999999999998E-4</v>
      </c>
      <c r="AU13" s="368">
        <f>Ⅷ逆行列係数表!X13</f>
        <v>3.6039999999999998E-4</v>
      </c>
      <c r="AV13" s="368">
        <f>Ⅷ逆行列係数表!Y13</f>
        <v>2.4149999999999999E-4</v>
      </c>
      <c r="AW13" s="368">
        <f>Ⅷ逆行列係数表!Z13</f>
        <v>2.2719999999999999E-4</v>
      </c>
      <c r="AX13" s="368">
        <f>Ⅷ逆行列係数表!AA13</f>
        <v>9.6600000000000003E-5</v>
      </c>
      <c r="AY13" s="368">
        <f>Ⅷ逆行列係数表!AB13</f>
        <v>5.4599999999999999E-5</v>
      </c>
      <c r="AZ13" s="368">
        <f>Ⅷ逆行列係数表!AC13</f>
        <v>1.3900000000000001E-5</v>
      </c>
      <c r="BA13" s="368">
        <f>Ⅷ逆行列係数表!AD13</f>
        <v>1.5464000000000001E-3</v>
      </c>
      <c r="BB13" s="368">
        <f>Ⅷ逆行列係数表!AE13</f>
        <v>5.3199999999999999E-5</v>
      </c>
      <c r="BC13" s="368">
        <f>Ⅷ逆行列係数表!AF13</f>
        <v>1.482E-4</v>
      </c>
      <c r="BD13" s="368">
        <f>Ⅷ逆行列係数表!AG13</f>
        <v>8.3800000000000004E-5</v>
      </c>
      <c r="BE13" s="368">
        <f>Ⅷ逆行列係数表!AH13</f>
        <v>5.9599999999999999E-5</v>
      </c>
      <c r="BF13" s="368">
        <f>Ⅷ逆行列係数表!AI13</f>
        <v>9.6600000000000003E-5</v>
      </c>
      <c r="BG13" s="368">
        <f>Ⅷ逆行列係数表!AJ13</f>
        <v>5.49E-5</v>
      </c>
      <c r="BH13" s="368">
        <f>Ⅷ逆行列係数表!AK13</f>
        <v>1.3520000000000001E-4</v>
      </c>
      <c r="BI13" s="368">
        <f>Ⅷ逆行列係数表!AL13</f>
        <v>6.4499999999999996E-5</v>
      </c>
      <c r="BJ13" s="368">
        <f>Ⅷ逆行列係数表!AM13</f>
        <v>3.6820000000000001E-4</v>
      </c>
      <c r="BL13" s="37">
        <f t="shared" si="1"/>
        <v>0</v>
      </c>
      <c r="BN13" s="303">
        <v>0</v>
      </c>
      <c r="BP13" s="364">
        <f>Ⅱ入力シート!H31+Ⅲ一次波及!BC15+BN13</f>
        <v>0</v>
      </c>
      <c r="BQ13" s="42"/>
      <c r="BR13" s="42"/>
      <c r="BS13" s="42"/>
      <c r="BT13" s="363">
        <f>Ⅹ雇用者所得率・雇用者数!H11</f>
        <v>49</v>
      </c>
      <c r="BV13" s="371">
        <f>Ⅵ取引基本表!BH13</f>
        <v>3089</v>
      </c>
      <c r="BX13" s="37">
        <f t="shared" si="2"/>
        <v>1.5862738750404663E-2</v>
      </c>
      <c r="BZ13" s="43">
        <f t="shared" si="3"/>
        <v>0</v>
      </c>
      <c r="CB13" s="372">
        <f t="shared" si="4"/>
        <v>0</v>
      </c>
    </row>
    <row r="14" spans="1:80" ht="18.75" customHeight="1">
      <c r="A14" s="327" t="s">
        <v>7</v>
      </c>
      <c r="B14" s="328" t="s">
        <v>242</v>
      </c>
      <c r="C14" s="421">
        <f>Ⅳ一次附属!J$49</f>
        <v>0</v>
      </c>
      <c r="D14" s="422"/>
      <c r="E14" s="421">
        <f>Ⅲ一次波及!BC16</f>
        <v>0</v>
      </c>
      <c r="F14" s="422"/>
      <c r="G14" s="421">
        <f>Ⅹ雇用者所得率・雇用者数!E12</f>
        <v>0.14545433715220948</v>
      </c>
      <c r="H14" s="422"/>
      <c r="I14" s="425">
        <f t="shared" si="5"/>
        <v>0</v>
      </c>
      <c r="J14" s="428"/>
      <c r="K14" s="422"/>
      <c r="L14" s="422"/>
      <c r="P14" s="327" t="s">
        <v>7</v>
      </c>
      <c r="Q14" s="328" t="s">
        <v>242</v>
      </c>
      <c r="R14" s="350">
        <f>Ⅺ民間消費支出!D13</f>
        <v>2.0769707866489222E-3</v>
      </c>
      <c r="S14" s="20"/>
      <c r="T14" s="357">
        <f>Ⅸ自給率!E13</f>
        <v>0.1681099631050984</v>
      </c>
      <c r="U14" s="20"/>
      <c r="V14" s="360">
        <f t="shared" si="0"/>
        <v>0</v>
      </c>
      <c r="X14" s="327" t="s">
        <v>7</v>
      </c>
      <c r="Y14" s="328" t="s">
        <v>242</v>
      </c>
      <c r="Z14" s="368">
        <f>Ⅷ逆行列係数表!C14</f>
        <v>1.8437E-3</v>
      </c>
      <c r="AA14" s="368">
        <f>Ⅷ逆行列係数表!D14</f>
        <v>7.3550000000000004E-4</v>
      </c>
      <c r="AB14" s="368">
        <f>Ⅷ逆行列係数表!E14</f>
        <v>5.9050999999999999E-3</v>
      </c>
      <c r="AC14" s="368">
        <f>Ⅷ逆行列係数表!F14</f>
        <v>1.9046E-3</v>
      </c>
      <c r="AD14" s="368">
        <f>Ⅷ逆行列係数表!G14</f>
        <v>3.8273000000000001E-3</v>
      </c>
      <c r="AE14" s="368">
        <f>Ⅷ逆行列係数表!H14</f>
        <v>5.2395999999999996E-3</v>
      </c>
      <c r="AF14" s="368">
        <f>Ⅷ逆行列係数表!I14</f>
        <v>3.6099999999999999E-4</v>
      </c>
      <c r="AG14" s="368">
        <f>Ⅷ逆行列係数表!J14</f>
        <v>1.041757</v>
      </c>
      <c r="AH14" s="368">
        <f>Ⅷ逆行列係数表!K14</f>
        <v>1.8679E-3</v>
      </c>
      <c r="AI14" s="368">
        <f>Ⅷ逆行列係数表!L14</f>
        <v>2.7540000000000003E-4</v>
      </c>
      <c r="AJ14" s="368">
        <f>Ⅷ逆行列係数表!M14</f>
        <v>2.4554999999999998E-3</v>
      </c>
      <c r="AK14" s="368">
        <f>Ⅷ逆行列係数表!N14</f>
        <v>1.1410000000000001E-3</v>
      </c>
      <c r="AL14" s="368">
        <f>Ⅷ逆行列係数表!O14</f>
        <v>2.8898000000000001E-3</v>
      </c>
      <c r="AM14" s="368">
        <f>Ⅷ逆行列係数表!P14</f>
        <v>2.7655000000000002E-3</v>
      </c>
      <c r="AN14" s="368">
        <f>Ⅷ逆行列係数表!Q14</f>
        <v>1.02857E-2</v>
      </c>
      <c r="AO14" s="368">
        <f>Ⅷ逆行列係数表!R14</f>
        <v>3.1462E-3</v>
      </c>
      <c r="AP14" s="368">
        <f>Ⅷ逆行列係数表!S14</f>
        <v>2.1339000000000002E-3</v>
      </c>
      <c r="AQ14" s="368">
        <f>Ⅷ逆行列係数表!T14</f>
        <v>5.1874E-3</v>
      </c>
      <c r="AR14" s="368">
        <f>Ⅷ逆行列係数表!U14</f>
        <v>7.8762999999999993E-3</v>
      </c>
      <c r="AS14" s="368">
        <f>Ⅷ逆行列係数表!V14</f>
        <v>7.5243000000000003E-3</v>
      </c>
      <c r="AT14" s="368">
        <f>Ⅷ逆行列係数表!W14</f>
        <v>2.5295000000000001E-3</v>
      </c>
      <c r="AU14" s="368">
        <f>Ⅷ逆行列係数表!X14</f>
        <v>6.1260000000000004E-4</v>
      </c>
      <c r="AV14" s="368">
        <f>Ⅷ逆行列係数表!Y14</f>
        <v>8.8012000000000003E-3</v>
      </c>
      <c r="AW14" s="368">
        <f>Ⅷ逆行列係数表!Z14</f>
        <v>2.7748999999999998E-3</v>
      </c>
      <c r="AX14" s="368">
        <f>Ⅷ逆行列係数表!AA14</f>
        <v>1.3224000000000001E-3</v>
      </c>
      <c r="AY14" s="368">
        <f>Ⅷ逆行列係数表!AB14</f>
        <v>8.3359999999999999E-4</v>
      </c>
      <c r="AZ14" s="368">
        <f>Ⅷ逆行列係数表!AC14</f>
        <v>2.03E-4</v>
      </c>
      <c r="BA14" s="368">
        <f>Ⅷ逆行列係数表!AD14</f>
        <v>1.0836999999999999E-3</v>
      </c>
      <c r="BB14" s="368">
        <f>Ⅷ逆行列係数表!AE14</f>
        <v>7.6570000000000002E-4</v>
      </c>
      <c r="BC14" s="368">
        <f>Ⅷ逆行列係数表!AF14</f>
        <v>6.868E-4</v>
      </c>
      <c r="BD14" s="368">
        <f>Ⅷ逆行列係数表!AG14</f>
        <v>1.0283E-3</v>
      </c>
      <c r="BE14" s="368">
        <f>Ⅷ逆行列係数表!AH14</f>
        <v>7.6889999999999999E-4</v>
      </c>
      <c r="BF14" s="368">
        <f>Ⅷ逆行列係数表!AI14</f>
        <v>1.9526999999999999E-3</v>
      </c>
      <c r="BG14" s="368">
        <f>Ⅷ逆行列係数表!AJ14</f>
        <v>2.4816E-3</v>
      </c>
      <c r="BH14" s="368">
        <f>Ⅷ逆行列係数表!AK14</f>
        <v>9.7150000000000003E-4</v>
      </c>
      <c r="BI14" s="368">
        <f>Ⅷ逆行列係数表!AL14</f>
        <v>8.6359999999999996E-3</v>
      </c>
      <c r="BJ14" s="368">
        <f>Ⅷ逆行列係数表!AM14</f>
        <v>1.0981000000000001E-3</v>
      </c>
      <c r="BL14" s="37">
        <f t="shared" si="1"/>
        <v>0</v>
      </c>
      <c r="BN14" s="303">
        <v>0</v>
      </c>
      <c r="BP14" s="364">
        <f>Ⅱ入力シート!H32+Ⅲ一次波及!BC16+BN14</f>
        <v>0</v>
      </c>
      <c r="BQ14" s="42"/>
      <c r="BR14" s="42"/>
      <c r="BS14" s="42"/>
      <c r="BT14" s="363">
        <f>Ⅹ雇用者所得率・雇用者数!H12</f>
        <v>4202</v>
      </c>
      <c r="BV14" s="371">
        <f>Ⅵ取引基本表!BH14</f>
        <v>116090</v>
      </c>
      <c r="BX14" s="37">
        <f t="shared" si="2"/>
        <v>3.6196054785080541E-2</v>
      </c>
      <c r="BZ14" s="43">
        <f t="shared" si="3"/>
        <v>0</v>
      </c>
      <c r="CB14" s="372">
        <f t="shared" si="4"/>
        <v>0</v>
      </c>
    </row>
    <row r="15" spans="1:80" ht="18.75" customHeight="1">
      <c r="A15" s="327" t="s">
        <v>8</v>
      </c>
      <c r="B15" s="328" t="s">
        <v>24</v>
      </c>
      <c r="C15" s="421">
        <f>Ⅳ一次附属!K$49</f>
        <v>0</v>
      </c>
      <c r="D15" s="422"/>
      <c r="E15" s="421">
        <f>Ⅲ一次波及!BC17</f>
        <v>0</v>
      </c>
      <c r="F15" s="422"/>
      <c r="G15" s="421">
        <f>Ⅹ雇用者所得率・雇用者数!E13</f>
        <v>0.12037658768725493</v>
      </c>
      <c r="H15" s="422"/>
      <c r="I15" s="425">
        <f t="shared" si="5"/>
        <v>0</v>
      </c>
      <c r="J15" s="428"/>
      <c r="K15" s="422"/>
      <c r="L15" s="422"/>
      <c r="P15" s="327" t="s">
        <v>8</v>
      </c>
      <c r="Q15" s="328" t="s">
        <v>24</v>
      </c>
      <c r="R15" s="350">
        <f>Ⅺ民間消費支出!D14</f>
        <v>4.0017809435008997E-4</v>
      </c>
      <c r="S15" s="20"/>
      <c r="T15" s="357">
        <f>Ⅸ自給率!E14</f>
        <v>8.6232712653915966E-2</v>
      </c>
      <c r="U15" s="20"/>
      <c r="V15" s="360">
        <f t="shared" si="0"/>
        <v>0</v>
      </c>
      <c r="X15" s="327" t="s">
        <v>8</v>
      </c>
      <c r="Y15" s="328" t="s">
        <v>24</v>
      </c>
      <c r="Z15" s="368">
        <f>Ⅷ逆行列係数表!C15</f>
        <v>2.1599999999999999E-4</v>
      </c>
      <c r="AA15" s="368">
        <f>Ⅷ逆行列係数表!D15</f>
        <v>6.1500000000000004E-5</v>
      </c>
      <c r="AB15" s="368">
        <f>Ⅷ逆行列係数表!E15</f>
        <v>4.4999999999999999E-4</v>
      </c>
      <c r="AC15" s="368">
        <f>Ⅷ逆行列係数表!F15</f>
        <v>9.2499999999999999E-5</v>
      </c>
      <c r="AD15" s="368">
        <f>Ⅷ逆行列係数表!G15</f>
        <v>4.1320000000000001E-4</v>
      </c>
      <c r="AE15" s="368">
        <f>Ⅷ逆行列係数表!H15</f>
        <v>1.1686999999999999E-3</v>
      </c>
      <c r="AF15" s="368">
        <f>Ⅷ逆行列係数表!I15</f>
        <v>9.6599999999999995E-4</v>
      </c>
      <c r="AG15" s="368">
        <f>Ⅷ逆行列係数表!J15</f>
        <v>3.8969999999999999E-4</v>
      </c>
      <c r="AH15" s="368">
        <f>Ⅷ逆行列係数表!K15</f>
        <v>1.0083839999999999</v>
      </c>
      <c r="AI15" s="368">
        <f>Ⅷ逆行列係数表!L15</f>
        <v>8.7180000000000005E-4</v>
      </c>
      <c r="AJ15" s="368">
        <f>Ⅷ逆行列係数表!M15</f>
        <v>4.0309999999999999E-4</v>
      </c>
      <c r="AK15" s="368">
        <f>Ⅷ逆行列係数表!N15</f>
        <v>3.4650000000000002E-4</v>
      </c>
      <c r="AL15" s="368">
        <f>Ⅷ逆行列係数表!O15</f>
        <v>8.0579999999999996E-4</v>
      </c>
      <c r="AM15" s="368">
        <f>Ⅷ逆行列係数表!P15</f>
        <v>2.4850000000000002E-4</v>
      </c>
      <c r="AN15" s="368">
        <f>Ⅷ逆行列係数表!Q15</f>
        <v>6.7400000000000001E-4</v>
      </c>
      <c r="AO15" s="368">
        <f>Ⅷ逆行列係数表!R15</f>
        <v>3.2030000000000001E-3</v>
      </c>
      <c r="AP15" s="368">
        <f>Ⅷ逆行列係数表!S15</f>
        <v>3.7409999999999999E-4</v>
      </c>
      <c r="AQ15" s="368">
        <f>Ⅷ逆行列係数表!T15</f>
        <v>2.8669999999999998E-4</v>
      </c>
      <c r="AR15" s="368">
        <f>Ⅷ逆行列係数表!U15</f>
        <v>2.075E-4</v>
      </c>
      <c r="AS15" s="368">
        <f>Ⅷ逆行列係数表!V15</f>
        <v>4.1970000000000001E-4</v>
      </c>
      <c r="AT15" s="368">
        <f>Ⅷ逆行列係数表!W15</f>
        <v>4.6363000000000003E-3</v>
      </c>
      <c r="AU15" s="368">
        <f>Ⅷ逆行列係数表!X15</f>
        <v>1.461E-4</v>
      </c>
      <c r="AV15" s="368">
        <f>Ⅷ逆行列係数表!Y15</f>
        <v>7.582E-4</v>
      </c>
      <c r="AW15" s="368">
        <f>Ⅷ逆行列係数表!Z15</f>
        <v>1.021E-4</v>
      </c>
      <c r="AX15" s="368">
        <f>Ⅷ逆行列係数表!AA15</f>
        <v>6.4399999999999993E-5</v>
      </c>
      <c r="AY15" s="368">
        <f>Ⅷ逆行列係数表!AB15</f>
        <v>4.1900000000000002E-5</v>
      </c>
      <c r="AZ15" s="368">
        <f>Ⅷ逆行列係数表!AC15</f>
        <v>8.1899999999999999E-5</v>
      </c>
      <c r="BA15" s="368">
        <f>Ⅷ逆行列係数表!AD15</f>
        <v>9.6100000000000005E-5</v>
      </c>
      <c r="BB15" s="368">
        <f>Ⅷ逆行列係数表!AE15</f>
        <v>6.2600000000000004E-5</v>
      </c>
      <c r="BC15" s="368">
        <f>Ⅷ逆行列係数表!AF15</f>
        <v>1.0840000000000001E-4</v>
      </c>
      <c r="BD15" s="368">
        <f>Ⅷ逆行列係数表!AG15</f>
        <v>2.3259999999999999E-4</v>
      </c>
      <c r="BE15" s="368">
        <f>Ⅷ逆行列係数表!AH15</f>
        <v>1.4009999999999999E-4</v>
      </c>
      <c r="BF15" s="368">
        <f>Ⅷ逆行列係数表!AI15</f>
        <v>9.1100000000000005E-5</v>
      </c>
      <c r="BG15" s="368">
        <f>Ⅷ逆行列係数表!AJ15</f>
        <v>1.149E-4</v>
      </c>
      <c r="BH15" s="368">
        <f>Ⅷ逆行列係数表!AK15</f>
        <v>1.7349999999999999E-4</v>
      </c>
      <c r="BI15" s="368">
        <f>Ⅷ逆行列係数表!AL15</f>
        <v>4.6589999999999999E-4</v>
      </c>
      <c r="BJ15" s="368">
        <f>Ⅷ逆行列係数表!AM15</f>
        <v>4.574E-4</v>
      </c>
      <c r="BL15" s="37">
        <f t="shared" si="1"/>
        <v>0</v>
      </c>
      <c r="BN15" s="303">
        <v>0</v>
      </c>
      <c r="BP15" s="364">
        <f>Ⅱ入力シート!H33+Ⅲ一次波及!BC17+BN15</f>
        <v>0</v>
      </c>
      <c r="BQ15" s="42"/>
      <c r="BR15" s="42"/>
      <c r="BS15" s="42"/>
      <c r="BT15" s="363">
        <f>Ⅹ雇用者所得率・雇用者数!H13</f>
        <v>1651</v>
      </c>
      <c r="BV15" s="371">
        <f>Ⅵ取引基本表!BH15</f>
        <v>59678</v>
      </c>
      <c r="BX15" s="37">
        <f t="shared" si="2"/>
        <v>2.7665136231106939E-2</v>
      </c>
      <c r="BZ15" s="43">
        <f t="shared" si="3"/>
        <v>0</v>
      </c>
      <c r="CB15" s="372">
        <f t="shared" si="4"/>
        <v>0</v>
      </c>
    </row>
    <row r="16" spans="1:80" ht="18.75" customHeight="1">
      <c r="A16" s="327" t="s">
        <v>9</v>
      </c>
      <c r="B16" s="328" t="s">
        <v>25</v>
      </c>
      <c r="C16" s="421">
        <f>Ⅳ一次附属!L$49</f>
        <v>0</v>
      </c>
      <c r="D16" s="422"/>
      <c r="E16" s="421">
        <f>Ⅲ一次波及!BC18</f>
        <v>0</v>
      </c>
      <c r="F16" s="422"/>
      <c r="G16" s="421">
        <f>Ⅹ雇用者所得率・雇用者数!E14</f>
        <v>0.18868596847198374</v>
      </c>
      <c r="H16" s="422"/>
      <c r="I16" s="425">
        <f t="shared" si="5"/>
        <v>0</v>
      </c>
      <c r="J16" s="428"/>
      <c r="K16" s="422"/>
      <c r="L16" s="422"/>
      <c r="P16" s="327" t="s">
        <v>9</v>
      </c>
      <c r="Q16" s="328" t="s">
        <v>25</v>
      </c>
      <c r="R16" s="350">
        <f>Ⅺ民間消費支出!D15</f>
        <v>-1.3704348013496038E-4</v>
      </c>
      <c r="S16" s="20"/>
      <c r="T16" s="357">
        <f>Ⅸ自給率!E15</f>
        <v>1.3740120936528433E-3</v>
      </c>
      <c r="U16" s="20"/>
      <c r="V16" s="360">
        <f t="shared" si="0"/>
        <v>0</v>
      </c>
      <c r="X16" s="327" t="s">
        <v>9</v>
      </c>
      <c r="Y16" s="328" t="s">
        <v>25</v>
      </c>
      <c r="Z16" s="368">
        <f>Ⅷ逆行列係数表!C16</f>
        <v>3.2599999999999998E-7</v>
      </c>
      <c r="AA16" s="368">
        <f>Ⅷ逆行列係数表!D16</f>
        <v>1.5600000000000001E-6</v>
      </c>
      <c r="AB16" s="368">
        <f>Ⅷ逆行列係数表!E16</f>
        <v>6.3499999999999996E-7</v>
      </c>
      <c r="AC16" s="368">
        <f>Ⅷ逆行列係数表!F16</f>
        <v>3.72E-7</v>
      </c>
      <c r="AD16" s="368">
        <f>Ⅷ逆行列係数表!G16</f>
        <v>1.5500000000000001E-5</v>
      </c>
      <c r="AE16" s="368">
        <f>Ⅷ逆行列係数表!H16</f>
        <v>5.2200000000000004E-7</v>
      </c>
      <c r="AF16" s="368">
        <f>Ⅷ逆行列係数表!I16</f>
        <v>3.4299999999999999E-7</v>
      </c>
      <c r="AG16" s="368">
        <f>Ⅷ逆行列係数表!J16</f>
        <v>3.27E-6</v>
      </c>
      <c r="AH16" s="368">
        <f>Ⅷ逆行列係数表!K16</f>
        <v>4.7299999999999996E-6</v>
      </c>
      <c r="AI16" s="368">
        <f>Ⅷ逆行列係数表!L16</f>
        <v>1.0004759999999999</v>
      </c>
      <c r="AJ16" s="368">
        <f>Ⅷ逆行列係数表!M16</f>
        <v>3.3799999999999998E-6</v>
      </c>
      <c r="AK16" s="368">
        <f>Ⅷ逆行列係数表!N16</f>
        <v>3.0049999999999999E-4</v>
      </c>
      <c r="AL16" s="368">
        <f>Ⅷ逆行列係数表!O16</f>
        <v>1.5809999999999999E-4</v>
      </c>
      <c r="AM16" s="368">
        <f>Ⅷ逆行列係数表!P16</f>
        <v>8.3900000000000006E-5</v>
      </c>
      <c r="AN16" s="368">
        <f>Ⅷ逆行列係数表!Q16</f>
        <v>2.3600000000000001E-5</v>
      </c>
      <c r="AO16" s="368">
        <f>Ⅷ逆行列係数表!R16</f>
        <v>1.01E-5</v>
      </c>
      <c r="AP16" s="368">
        <f>Ⅷ逆行列係数表!S16</f>
        <v>2.27E-5</v>
      </c>
      <c r="AQ16" s="368">
        <f>Ⅷ逆行列係数表!T16</f>
        <v>8.9500000000000007E-6</v>
      </c>
      <c r="AR16" s="368">
        <f>Ⅷ逆行列係数表!U16</f>
        <v>6.8499999999999998E-5</v>
      </c>
      <c r="AS16" s="368">
        <f>Ⅷ逆行列係数表!V16</f>
        <v>6.0000000000000002E-6</v>
      </c>
      <c r="AT16" s="368">
        <f>Ⅷ逆行列係数表!W16</f>
        <v>3.1699999999999998E-5</v>
      </c>
      <c r="AU16" s="368">
        <f>Ⅷ逆行列係数表!X16</f>
        <v>9.9999999999999995E-7</v>
      </c>
      <c r="AV16" s="368">
        <f>Ⅷ逆行列係数表!Y16</f>
        <v>1.9700000000000002E-6</v>
      </c>
      <c r="AW16" s="368">
        <f>Ⅷ逆行列係数表!Z16</f>
        <v>4.3700000000000001E-7</v>
      </c>
      <c r="AX16" s="368">
        <f>Ⅷ逆行列係数表!AA16</f>
        <v>3.72E-7</v>
      </c>
      <c r="AY16" s="368">
        <f>Ⅷ逆行列係数表!AB16</f>
        <v>2.6899999999999999E-7</v>
      </c>
      <c r="AZ16" s="368">
        <f>Ⅷ逆行列係数表!AC16</f>
        <v>5.1699999999999998E-7</v>
      </c>
      <c r="BA16" s="368">
        <f>Ⅷ逆行列係数表!AD16</f>
        <v>1.06E-6</v>
      </c>
      <c r="BB16" s="368">
        <f>Ⅷ逆行列係数表!AE16</f>
        <v>4.0499999999999999E-7</v>
      </c>
      <c r="BC16" s="368">
        <f>Ⅷ逆行列係数表!AF16</f>
        <v>6.8700000000000005E-7</v>
      </c>
      <c r="BD16" s="368">
        <f>Ⅷ逆行列係数表!AG16</f>
        <v>3.96E-7</v>
      </c>
      <c r="BE16" s="368">
        <f>Ⅷ逆行列係数表!AH16</f>
        <v>2.5800000000000001E-7</v>
      </c>
      <c r="BF16" s="368">
        <f>Ⅷ逆行列係数表!AI16</f>
        <v>3.3299999999999998E-7</v>
      </c>
      <c r="BG16" s="368">
        <f>Ⅷ逆行列係数表!AJ16</f>
        <v>6.13E-7</v>
      </c>
      <c r="BH16" s="368">
        <f>Ⅷ逆行列係数表!AK16</f>
        <v>3.39E-7</v>
      </c>
      <c r="BI16" s="368">
        <f>Ⅷ逆行列係数表!AL16</f>
        <v>5.2E-7</v>
      </c>
      <c r="BJ16" s="368">
        <f>Ⅷ逆行列係数表!AM16</f>
        <v>7.1899999999999998E-6</v>
      </c>
      <c r="BL16" s="37">
        <f t="shared" si="1"/>
        <v>0</v>
      </c>
      <c r="BN16" s="303">
        <v>0</v>
      </c>
      <c r="BP16" s="364">
        <f>Ⅱ入力シート!H34+Ⅲ一次波及!BC18+BN16</f>
        <v>0</v>
      </c>
      <c r="BQ16" s="42"/>
      <c r="BR16" s="42"/>
      <c r="BS16" s="42"/>
      <c r="BT16" s="363">
        <f>Ⅹ雇用者所得率・雇用者数!H14</f>
        <v>230</v>
      </c>
      <c r="BV16" s="371">
        <f>Ⅵ取引基本表!BH16</f>
        <v>6407</v>
      </c>
      <c r="BX16" s="37">
        <f t="shared" si="2"/>
        <v>3.5898236304042451E-2</v>
      </c>
      <c r="BZ16" s="43">
        <f t="shared" si="3"/>
        <v>0</v>
      </c>
      <c r="CB16" s="372">
        <f t="shared" si="4"/>
        <v>0</v>
      </c>
    </row>
    <row r="17" spans="1:80" ht="18.75" customHeight="1">
      <c r="A17" s="327" t="s">
        <v>10</v>
      </c>
      <c r="B17" s="328" t="s">
        <v>26</v>
      </c>
      <c r="C17" s="421">
        <f>Ⅳ一次附属!M$49</f>
        <v>0</v>
      </c>
      <c r="D17" s="422"/>
      <c r="E17" s="421">
        <f>Ⅲ一次波及!BC19</f>
        <v>0</v>
      </c>
      <c r="F17" s="422"/>
      <c r="G17" s="421">
        <f>Ⅹ雇用者所得率・雇用者数!E15</f>
        <v>0.16973674948003567</v>
      </c>
      <c r="H17" s="422"/>
      <c r="I17" s="425">
        <f t="shared" si="5"/>
        <v>0</v>
      </c>
      <c r="J17" s="428"/>
      <c r="K17" s="422"/>
      <c r="L17" s="422"/>
      <c r="P17" s="327" t="s">
        <v>10</v>
      </c>
      <c r="Q17" s="328" t="s">
        <v>26</v>
      </c>
      <c r="R17" s="350">
        <f>Ⅺ民間消費支出!D16</f>
        <v>1.0664207259722065E-5</v>
      </c>
      <c r="S17" s="20"/>
      <c r="T17" s="357">
        <f>Ⅸ自給率!E16</f>
        <v>7.5263297404364993E-2</v>
      </c>
      <c r="U17" s="20"/>
      <c r="V17" s="360">
        <f t="shared" si="0"/>
        <v>0</v>
      </c>
      <c r="X17" s="327" t="s">
        <v>10</v>
      </c>
      <c r="Y17" s="328" t="s">
        <v>26</v>
      </c>
      <c r="Z17" s="368">
        <f>Ⅷ逆行列係数表!C17</f>
        <v>1.9199999999999999E-5</v>
      </c>
      <c r="AA17" s="368">
        <f>Ⅷ逆行列係数表!D17</f>
        <v>2.1399999999999998E-5</v>
      </c>
      <c r="AB17" s="368">
        <f>Ⅷ逆行列係数表!E17</f>
        <v>1.673E-4</v>
      </c>
      <c r="AC17" s="368">
        <f>Ⅷ逆行列係数表!F17</f>
        <v>2.9300000000000001E-5</v>
      </c>
      <c r="AD17" s="368">
        <f>Ⅷ逆行列係数表!G17</f>
        <v>2.5270000000000002E-4</v>
      </c>
      <c r="AE17" s="368">
        <f>Ⅷ逆行列係数表!H17</f>
        <v>7.2900000000000005E-4</v>
      </c>
      <c r="AF17" s="368">
        <f>Ⅷ逆行列係数表!I17</f>
        <v>1.7200000000000001E-5</v>
      </c>
      <c r="AG17" s="368">
        <f>Ⅷ逆行列係数表!J17</f>
        <v>2.3220000000000001E-4</v>
      </c>
      <c r="AH17" s="368">
        <f>Ⅷ逆行列係数表!K17</f>
        <v>8.6249999999999999E-4</v>
      </c>
      <c r="AI17" s="368">
        <f>Ⅷ逆行列係数表!L17</f>
        <v>1.661E-4</v>
      </c>
      <c r="AJ17" s="368">
        <f>Ⅷ逆行列係数表!M17</f>
        <v>1.039947</v>
      </c>
      <c r="AK17" s="368">
        <f>Ⅷ逆行列係数表!N17</f>
        <v>6.0438000000000002E-3</v>
      </c>
      <c r="AL17" s="368">
        <f>Ⅷ逆行列係数表!O17</f>
        <v>2.5546000000000002E-3</v>
      </c>
      <c r="AM17" s="368">
        <f>Ⅷ逆行列係数表!P17</f>
        <v>2.1367999999999999E-3</v>
      </c>
      <c r="AN17" s="368">
        <f>Ⅷ逆行列係数表!Q17</f>
        <v>3.8306999999999998E-3</v>
      </c>
      <c r="AO17" s="368">
        <f>Ⅷ逆行列係数表!R17</f>
        <v>3.4925999999999998E-3</v>
      </c>
      <c r="AP17" s="368">
        <f>Ⅷ逆行列係数表!S17</f>
        <v>2.7694E-3</v>
      </c>
      <c r="AQ17" s="368">
        <f>Ⅷ逆行列係数表!T17</f>
        <v>2.3332000000000001E-3</v>
      </c>
      <c r="AR17" s="368">
        <f>Ⅷ逆行列係数表!U17</f>
        <v>2.4510000000000001E-3</v>
      </c>
      <c r="AS17" s="368">
        <f>Ⅷ逆行列係数表!V17</f>
        <v>2.4294999999999998E-3</v>
      </c>
      <c r="AT17" s="368">
        <f>Ⅷ逆行列係数表!W17</f>
        <v>7.2729999999999995E-4</v>
      </c>
      <c r="AU17" s="368">
        <f>Ⅷ逆行列係数表!X17</f>
        <v>1.3799999999999999E-4</v>
      </c>
      <c r="AV17" s="368">
        <f>Ⅷ逆行列係数表!Y17</f>
        <v>8.0400000000000003E-5</v>
      </c>
      <c r="AW17" s="368">
        <f>Ⅷ逆行列係数表!Z17</f>
        <v>2.37E-5</v>
      </c>
      <c r="AX17" s="368">
        <f>Ⅷ逆行列係数表!AA17</f>
        <v>1.59E-5</v>
      </c>
      <c r="AY17" s="368">
        <f>Ⅷ逆行列係数表!AB17</f>
        <v>1.3499999999999999E-5</v>
      </c>
      <c r="AZ17" s="368">
        <f>Ⅷ逆行列係数表!AC17</f>
        <v>1.2999999999999999E-5</v>
      </c>
      <c r="BA17" s="368">
        <f>Ⅷ逆行列係数表!AD17</f>
        <v>2.2200000000000001E-5</v>
      </c>
      <c r="BB17" s="368">
        <f>Ⅷ逆行列係数表!AE17</f>
        <v>1.7799999999999999E-5</v>
      </c>
      <c r="BC17" s="368">
        <f>Ⅷ逆行列係数表!AF17</f>
        <v>3.15E-5</v>
      </c>
      <c r="BD17" s="368">
        <f>Ⅷ逆行列係数表!AG17</f>
        <v>2.65E-5</v>
      </c>
      <c r="BE17" s="368">
        <f>Ⅷ逆行列係数表!AH17</f>
        <v>1.2219999999999999E-4</v>
      </c>
      <c r="BF17" s="368">
        <f>Ⅷ逆行列係数表!AI17</f>
        <v>3.7799999999999997E-5</v>
      </c>
      <c r="BG17" s="368">
        <f>Ⅷ逆行列係数表!AJ17</f>
        <v>5.0000000000000002E-5</v>
      </c>
      <c r="BH17" s="368">
        <f>Ⅷ逆行列係数表!AK17</f>
        <v>4.5000000000000003E-5</v>
      </c>
      <c r="BI17" s="368">
        <f>Ⅷ逆行列係数表!AL17</f>
        <v>1.155E-4</v>
      </c>
      <c r="BJ17" s="368">
        <f>Ⅷ逆行列係数表!AM17</f>
        <v>3.1639999999999999E-4</v>
      </c>
      <c r="BL17" s="37">
        <f t="shared" si="1"/>
        <v>0</v>
      </c>
      <c r="BN17" s="303">
        <v>0</v>
      </c>
      <c r="BP17" s="364">
        <f>Ⅱ入力シート!H35+Ⅲ一次波及!BC19+BN17</f>
        <v>0</v>
      </c>
      <c r="BQ17" s="42"/>
      <c r="BR17" s="42"/>
      <c r="BS17" s="42"/>
      <c r="BT17" s="363">
        <f>Ⅹ雇用者所得率・雇用者数!H15</f>
        <v>1527</v>
      </c>
      <c r="BV17" s="371">
        <f>Ⅵ取引基本表!BH17</f>
        <v>43753</v>
      </c>
      <c r="BX17" s="37">
        <f t="shared" si="2"/>
        <v>3.4900463968185039E-2</v>
      </c>
      <c r="BZ17" s="43">
        <f t="shared" si="3"/>
        <v>0</v>
      </c>
      <c r="CB17" s="372">
        <f t="shared" si="4"/>
        <v>0</v>
      </c>
    </row>
    <row r="18" spans="1:80" ht="18.75" customHeight="1">
      <c r="A18" s="327" t="s">
        <v>11</v>
      </c>
      <c r="B18" s="328" t="s">
        <v>27</v>
      </c>
      <c r="C18" s="421">
        <f>Ⅳ一次附属!N$49</f>
        <v>0</v>
      </c>
      <c r="D18" s="422"/>
      <c r="E18" s="421">
        <f>Ⅲ一次波及!BC20</f>
        <v>0</v>
      </c>
      <c r="F18" s="422"/>
      <c r="G18" s="421">
        <f>Ⅹ雇用者所得率・雇用者数!E16</f>
        <v>0.236830864622804</v>
      </c>
      <c r="H18" s="422"/>
      <c r="I18" s="425">
        <f t="shared" si="5"/>
        <v>0</v>
      </c>
      <c r="J18" s="428"/>
      <c r="K18" s="422"/>
      <c r="L18" s="422"/>
      <c r="P18" s="327" t="s">
        <v>11</v>
      </c>
      <c r="Q18" s="328" t="s">
        <v>27</v>
      </c>
      <c r="R18" s="350">
        <f>Ⅺ民間消費支出!D17</f>
        <v>4.2912713491225749E-4</v>
      </c>
      <c r="S18" s="20"/>
      <c r="T18" s="357">
        <f>Ⅸ自給率!E17</f>
        <v>5.5959112216060092E-2</v>
      </c>
      <c r="U18" s="20"/>
      <c r="V18" s="360">
        <f t="shared" si="0"/>
        <v>0</v>
      </c>
      <c r="X18" s="327" t="s">
        <v>11</v>
      </c>
      <c r="Y18" s="328" t="s">
        <v>27</v>
      </c>
      <c r="Z18" s="368">
        <f>Ⅷ逆行列係数表!C18</f>
        <v>1.0349999999999999E-4</v>
      </c>
      <c r="AA18" s="368">
        <f>Ⅷ逆行列係数表!D18</f>
        <v>8.3869999999999995E-4</v>
      </c>
      <c r="AB18" s="368">
        <f>Ⅷ逆行列係数表!E18</f>
        <v>1.6203000000000001E-3</v>
      </c>
      <c r="AC18" s="368">
        <f>Ⅷ逆行列係数表!F18</f>
        <v>1.033E-4</v>
      </c>
      <c r="AD18" s="368">
        <f>Ⅷ逆行列係数表!G18</f>
        <v>9.7280000000000001E-4</v>
      </c>
      <c r="AE18" s="368">
        <f>Ⅷ逆行列係数表!H18</f>
        <v>8.8520000000000005E-4</v>
      </c>
      <c r="AF18" s="368">
        <f>Ⅷ逆行列係数表!I18</f>
        <v>7.0199999999999999E-5</v>
      </c>
      <c r="AG18" s="368">
        <f>Ⅷ逆行列係数表!J18</f>
        <v>3.8269999999999998E-4</v>
      </c>
      <c r="AH18" s="368">
        <f>Ⅷ逆行列係数表!K18</f>
        <v>4.3859999999999998E-4</v>
      </c>
      <c r="AI18" s="368">
        <f>Ⅷ逆行列係数表!L18</f>
        <v>6.4670000000000005E-4</v>
      </c>
      <c r="AJ18" s="368">
        <f>Ⅷ逆行列係数表!M18</f>
        <v>2.3460000000000001E-4</v>
      </c>
      <c r="AK18" s="368">
        <f>Ⅷ逆行列係数表!N18</f>
        <v>1.0041310000000001</v>
      </c>
      <c r="AL18" s="368">
        <f>Ⅷ逆行列係数表!O18</f>
        <v>1.5728000000000001E-3</v>
      </c>
      <c r="AM18" s="368">
        <f>Ⅷ逆行列係数表!P18</f>
        <v>1.7768E-3</v>
      </c>
      <c r="AN18" s="368">
        <f>Ⅷ逆行列係数表!Q18</f>
        <v>1.3442E-3</v>
      </c>
      <c r="AO18" s="368">
        <f>Ⅷ逆行列係数表!R18</f>
        <v>1.1785000000000001E-3</v>
      </c>
      <c r="AP18" s="368">
        <f>Ⅷ逆行列係数表!S18</f>
        <v>9.7170000000000004E-4</v>
      </c>
      <c r="AQ18" s="368">
        <f>Ⅷ逆行列係数表!T18</f>
        <v>1.1469E-3</v>
      </c>
      <c r="AR18" s="368">
        <f>Ⅷ逆行列係数表!U18</f>
        <v>6.1629999999999996E-4</v>
      </c>
      <c r="AS18" s="368">
        <f>Ⅷ逆行列係数表!V18</f>
        <v>6.8809999999999997E-4</v>
      </c>
      <c r="AT18" s="368">
        <f>Ⅷ逆行列係数表!W18</f>
        <v>4.3642000000000004E-3</v>
      </c>
      <c r="AU18" s="368">
        <f>Ⅷ逆行列係数表!X18</f>
        <v>1.953E-4</v>
      </c>
      <c r="AV18" s="368">
        <f>Ⅷ逆行列係数表!Y18</f>
        <v>3.079E-4</v>
      </c>
      <c r="AW18" s="368">
        <f>Ⅷ逆行列係数表!Z18</f>
        <v>6.3899999999999995E-5</v>
      </c>
      <c r="AX18" s="368">
        <f>Ⅷ逆行列係数表!AA18</f>
        <v>1.863E-4</v>
      </c>
      <c r="AY18" s="368">
        <f>Ⅷ逆行列係数表!AB18</f>
        <v>4.2700000000000001E-5</v>
      </c>
      <c r="AZ18" s="368">
        <f>Ⅷ逆行列係数表!AC18</f>
        <v>8.8999999999999995E-5</v>
      </c>
      <c r="BA18" s="368">
        <f>Ⅷ逆行列係数表!AD18</f>
        <v>1.527E-4</v>
      </c>
      <c r="BB18" s="368">
        <f>Ⅷ逆行列係数表!AE18</f>
        <v>8.4400000000000005E-5</v>
      </c>
      <c r="BC18" s="368">
        <f>Ⅷ逆行列係数表!AF18</f>
        <v>2.6180000000000002E-4</v>
      </c>
      <c r="BD18" s="368">
        <f>Ⅷ逆行列係数表!AG18</f>
        <v>6.3499999999999999E-5</v>
      </c>
      <c r="BE18" s="368">
        <f>Ⅷ逆行列係数表!AH18</f>
        <v>7.8700000000000002E-5</v>
      </c>
      <c r="BF18" s="368">
        <f>Ⅷ逆行列係数表!AI18</f>
        <v>1.896E-4</v>
      </c>
      <c r="BG18" s="368">
        <f>Ⅷ逆行列係数表!AJ18</f>
        <v>8.9599999999999996E-5</v>
      </c>
      <c r="BH18" s="368">
        <f>Ⅷ逆行列係数表!AK18</f>
        <v>1.7929999999999999E-4</v>
      </c>
      <c r="BI18" s="368">
        <f>Ⅷ逆行列係数表!AL18</f>
        <v>7.9400000000000006E-5</v>
      </c>
      <c r="BJ18" s="368">
        <f>Ⅷ逆行列係数表!AM18</f>
        <v>4.1629999999999998E-4</v>
      </c>
      <c r="BL18" s="37">
        <f t="shared" si="1"/>
        <v>0</v>
      </c>
      <c r="BN18" s="303">
        <v>0</v>
      </c>
      <c r="BP18" s="364">
        <f>Ⅱ入力シート!H36+Ⅲ一次波及!BC20+BN18</f>
        <v>0</v>
      </c>
      <c r="BQ18" s="42"/>
      <c r="BR18" s="42"/>
      <c r="BS18" s="42"/>
      <c r="BT18" s="363">
        <f>Ⅹ雇用者所得率・雇用者数!H16</f>
        <v>4181</v>
      </c>
      <c r="BV18" s="371">
        <f>Ⅵ取引基本表!BH18</f>
        <v>78381</v>
      </c>
      <c r="BX18" s="37">
        <f t="shared" si="2"/>
        <v>5.3342008905219375E-2</v>
      </c>
      <c r="BZ18" s="43">
        <f t="shared" si="3"/>
        <v>0</v>
      </c>
      <c r="CB18" s="372">
        <f t="shared" si="4"/>
        <v>0</v>
      </c>
    </row>
    <row r="19" spans="1:80" ht="18.75" customHeight="1">
      <c r="A19" s="327" t="s">
        <v>12</v>
      </c>
      <c r="B19" s="328" t="s">
        <v>166</v>
      </c>
      <c r="C19" s="421">
        <f>Ⅳ一次附属!O$49</f>
        <v>0</v>
      </c>
      <c r="D19" s="422"/>
      <c r="E19" s="421">
        <f>Ⅲ一次波及!BC21</f>
        <v>0</v>
      </c>
      <c r="F19" s="422"/>
      <c r="G19" s="421">
        <f>Ⅹ雇用者所得率・雇用者数!E17</f>
        <v>0.20351068603140871</v>
      </c>
      <c r="H19" s="422"/>
      <c r="I19" s="425">
        <f t="shared" si="5"/>
        <v>0</v>
      </c>
      <c r="J19" s="428"/>
      <c r="K19" s="422"/>
      <c r="L19" s="422"/>
      <c r="P19" s="327" t="s">
        <v>12</v>
      </c>
      <c r="Q19" s="328" t="s">
        <v>166</v>
      </c>
      <c r="R19" s="350">
        <f>Ⅺ民間消費支出!D18</f>
        <v>0</v>
      </c>
      <c r="S19" s="20"/>
      <c r="T19" s="357">
        <f>Ⅸ自給率!E18</f>
        <v>3.6900333947811781E-2</v>
      </c>
      <c r="U19" s="20"/>
      <c r="V19" s="360">
        <f t="shared" si="0"/>
        <v>0</v>
      </c>
      <c r="X19" s="327" t="s">
        <v>12</v>
      </c>
      <c r="Y19" s="328" t="s">
        <v>166</v>
      </c>
      <c r="Z19" s="368">
        <f>Ⅷ逆行列係数表!C19</f>
        <v>5.7100000000000004E-6</v>
      </c>
      <c r="AA19" s="368">
        <f>Ⅷ逆行列係数表!D19</f>
        <v>7.9300000000000003E-5</v>
      </c>
      <c r="AB19" s="368">
        <f>Ⅷ逆行列係数表!E19</f>
        <v>9.4700000000000008E-6</v>
      </c>
      <c r="AC19" s="368">
        <f>Ⅷ逆行列係数表!F19</f>
        <v>7.0700000000000001E-6</v>
      </c>
      <c r="AD19" s="368">
        <f>Ⅷ逆行列係数表!G19</f>
        <v>1.227E-4</v>
      </c>
      <c r="AE19" s="368">
        <f>Ⅷ逆行列係数表!H19</f>
        <v>1.49E-5</v>
      </c>
      <c r="AF19" s="368">
        <f>Ⅷ逆行列係数表!I19</f>
        <v>1.0499999999999999E-5</v>
      </c>
      <c r="AG19" s="368">
        <f>Ⅷ逆行列係数表!J19</f>
        <v>2.69E-5</v>
      </c>
      <c r="AH19" s="368">
        <f>Ⅷ逆行列係数表!K19</f>
        <v>2.1299999999999999E-5</v>
      </c>
      <c r="AI19" s="368">
        <f>Ⅷ逆行列係数表!L19</f>
        <v>7.1299999999999998E-5</v>
      </c>
      <c r="AJ19" s="368">
        <f>Ⅷ逆行列係数表!M19</f>
        <v>8.2300000000000008E-6</v>
      </c>
      <c r="AK19" s="368">
        <f>Ⅷ逆行列係数表!N19</f>
        <v>4.1900000000000002E-5</v>
      </c>
      <c r="AL19" s="368">
        <f>Ⅷ逆行列係数表!O19</f>
        <v>1.006216</v>
      </c>
      <c r="AM19" s="368">
        <f>Ⅷ逆行列係数表!P19</f>
        <v>1.9157E-3</v>
      </c>
      <c r="AN19" s="368">
        <f>Ⅷ逆行列係数表!Q19</f>
        <v>2.6420000000000003E-4</v>
      </c>
      <c r="AO19" s="368">
        <f>Ⅷ逆行列係数表!R19</f>
        <v>9.7600000000000001E-5</v>
      </c>
      <c r="AP19" s="368">
        <f>Ⅷ逆行列係数表!S19</f>
        <v>1.6780000000000001E-4</v>
      </c>
      <c r="AQ19" s="368">
        <f>Ⅷ逆行列係数表!T19</f>
        <v>1.2689999999999999E-4</v>
      </c>
      <c r="AR19" s="368">
        <f>Ⅷ逆行列係数表!U19</f>
        <v>4.3909999999999999E-4</v>
      </c>
      <c r="AS19" s="368">
        <f>Ⅷ逆行列係数表!V19</f>
        <v>8.3399999999999994E-5</v>
      </c>
      <c r="AT19" s="368">
        <f>Ⅷ逆行列係数表!W19</f>
        <v>2.1240000000000001E-4</v>
      </c>
      <c r="AU19" s="368">
        <f>Ⅷ逆行列係数表!X19</f>
        <v>4.3900000000000003E-5</v>
      </c>
      <c r="AV19" s="368">
        <f>Ⅷ逆行列係数表!Y19</f>
        <v>5.4120000000000004E-4</v>
      </c>
      <c r="AW19" s="368">
        <f>Ⅷ逆行列係数表!Z19</f>
        <v>1.7900000000000001E-5</v>
      </c>
      <c r="AX19" s="368">
        <f>Ⅷ逆行列係数表!AA19</f>
        <v>1.77E-5</v>
      </c>
      <c r="AY19" s="368">
        <f>Ⅷ逆行列係数表!AB19</f>
        <v>1.98E-5</v>
      </c>
      <c r="AZ19" s="368">
        <f>Ⅷ逆行列係数表!AC19</f>
        <v>6.81E-6</v>
      </c>
      <c r="BA19" s="368">
        <f>Ⅷ逆行列係数表!AD19</f>
        <v>3.5200000000000002E-5</v>
      </c>
      <c r="BB19" s="368">
        <f>Ⅷ逆行列係数表!AE19</f>
        <v>2.6400000000000001E-5</v>
      </c>
      <c r="BC19" s="368">
        <f>Ⅷ逆行列係数表!AF19</f>
        <v>2.72E-5</v>
      </c>
      <c r="BD19" s="368">
        <f>Ⅷ逆行列係数表!AG19</f>
        <v>1.7399999999999999E-5</v>
      </c>
      <c r="BE19" s="368">
        <f>Ⅷ逆行列係数表!AH19</f>
        <v>1.1600000000000001E-5</v>
      </c>
      <c r="BF19" s="368">
        <f>Ⅷ逆行列係数表!AI19</f>
        <v>1.63E-5</v>
      </c>
      <c r="BG19" s="368">
        <f>Ⅷ逆行列係数表!AJ19</f>
        <v>2.5060000000000002E-4</v>
      </c>
      <c r="BH19" s="368">
        <f>Ⅷ逆行列係数表!AK19</f>
        <v>1.34E-5</v>
      </c>
      <c r="BI19" s="368">
        <f>Ⅷ逆行列係数表!AL19</f>
        <v>6.8199999999999999E-6</v>
      </c>
      <c r="BJ19" s="368">
        <f>Ⅷ逆行列係数表!AM19</f>
        <v>1.6799999999999998E-5</v>
      </c>
      <c r="BL19" s="37">
        <f t="shared" si="1"/>
        <v>0</v>
      </c>
      <c r="BN19" s="303">
        <v>0</v>
      </c>
      <c r="BP19" s="364">
        <f>Ⅱ入力シート!H37+Ⅲ一次波及!BC21+BN19</f>
        <v>0</v>
      </c>
      <c r="BQ19" s="42"/>
      <c r="BR19" s="42"/>
      <c r="BS19" s="42"/>
      <c r="BT19" s="363">
        <f>Ⅹ雇用者所得率・雇用者数!H17</f>
        <v>2957</v>
      </c>
      <c r="BV19" s="371">
        <f>Ⅵ取引基本表!BH19</f>
        <v>93159</v>
      </c>
      <c r="BX19" s="37">
        <f t="shared" si="2"/>
        <v>3.1741431316351612E-2</v>
      </c>
      <c r="BZ19" s="43">
        <f t="shared" si="3"/>
        <v>0</v>
      </c>
      <c r="CB19" s="372">
        <f t="shared" si="4"/>
        <v>0</v>
      </c>
    </row>
    <row r="20" spans="1:80" ht="18.75" customHeight="1">
      <c r="A20" s="327" t="s">
        <v>13</v>
      </c>
      <c r="B20" s="328" t="s">
        <v>167</v>
      </c>
      <c r="C20" s="421">
        <f>Ⅳ一次附属!P$49</f>
        <v>0</v>
      </c>
      <c r="D20" s="422"/>
      <c r="E20" s="421">
        <f>Ⅲ一次波及!BC22</f>
        <v>0</v>
      </c>
      <c r="F20" s="422"/>
      <c r="G20" s="421">
        <f>Ⅹ雇用者所得率・雇用者数!E18</f>
        <v>9.8861271832676734E-2</v>
      </c>
      <c r="H20" s="422"/>
      <c r="I20" s="425">
        <f t="shared" si="5"/>
        <v>0</v>
      </c>
      <c r="J20" s="428"/>
      <c r="K20" s="422"/>
      <c r="L20" s="422"/>
      <c r="P20" s="327" t="s">
        <v>13</v>
      </c>
      <c r="Q20" s="328" t="s">
        <v>167</v>
      </c>
      <c r="R20" s="350">
        <f>Ⅺ民間消費支出!D19</f>
        <v>1.6673959271163546E-6</v>
      </c>
      <c r="S20" s="20"/>
      <c r="T20" s="357">
        <f>Ⅸ自給率!E19</f>
        <v>8.7743484515421688E-2</v>
      </c>
      <c r="U20" s="20"/>
      <c r="V20" s="360">
        <f t="shared" si="0"/>
        <v>0</v>
      </c>
      <c r="X20" s="327" t="s">
        <v>13</v>
      </c>
      <c r="Y20" s="328" t="s">
        <v>167</v>
      </c>
      <c r="Z20" s="368">
        <f>Ⅷ逆行列係数表!C20</f>
        <v>1.43E-5</v>
      </c>
      <c r="AA20" s="368">
        <f>Ⅷ逆行列係数表!D20</f>
        <v>1.6019999999999999E-4</v>
      </c>
      <c r="AB20" s="368">
        <f>Ⅷ逆行列係数表!E20</f>
        <v>2.87E-5</v>
      </c>
      <c r="AC20" s="368">
        <f>Ⅷ逆行列係数表!F20</f>
        <v>2.0100000000000001E-5</v>
      </c>
      <c r="AD20" s="368">
        <f>Ⅷ逆行列係数表!G20</f>
        <v>3.2799999999999998E-5</v>
      </c>
      <c r="AE20" s="368">
        <f>Ⅷ逆行列係数表!H20</f>
        <v>4.2400000000000001E-5</v>
      </c>
      <c r="AF20" s="368">
        <f>Ⅷ逆行列係数表!I20</f>
        <v>3.5800000000000003E-5</v>
      </c>
      <c r="AG20" s="368">
        <f>Ⅷ逆行列係数表!J20</f>
        <v>2.9559999999999998E-4</v>
      </c>
      <c r="AH20" s="368">
        <f>Ⅷ逆行列係数表!K20</f>
        <v>5.3699999999999997E-5</v>
      </c>
      <c r="AI20" s="368">
        <f>Ⅷ逆行列係数表!L20</f>
        <v>1.65E-4</v>
      </c>
      <c r="AJ20" s="368">
        <f>Ⅷ逆行列係数表!M20</f>
        <v>5.2099999999999999E-5</v>
      </c>
      <c r="AK20" s="368">
        <f>Ⅷ逆行列係数表!N20</f>
        <v>5.4599999999999999E-5</v>
      </c>
      <c r="AL20" s="368">
        <f>Ⅷ逆行列係数表!O20</f>
        <v>6.9160000000000001E-4</v>
      </c>
      <c r="AM20" s="368">
        <f>Ⅷ逆行列係数表!P20</f>
        <v>1.0109790000000001</v>
      </c>
      <c r="AN20" s="368">
        <f>Ⅷ逆行列係数表!Q20</f>
        <v>9.4500000000000007E-5</v>
      </c>
      <c r="AO20" s="368">
        <f>Ⅷ逆行列係数表!R20</f>
        <v>2.5460000000000001E-4</v>
      </c>
      <c r="AP20" s="368">
        <f>Ⅷ逆行列係数表!S20</f>
        <v>1.8980000000000001E-4</v>
      </c>
      <c r="AQ20" s="368">
        <f>Ⅷ逆行列係数表!T20</f>
        <v>1.181E-4</v>
      </c>
      <c r="AR20" s="368">
        <f>Ⅷ逆行列係数表!U20</f>
        <v>1.126E-4</v>
      </c>
      <c r="AS20" s="368">
        <f>Ⅷ逆行列係数表!V20</f>
        <v>5.5800000000000001E-5</v>
      </c>
      <c r="AT20" s="368">
        <f>Ⅷ逆行列係数表!W20</f>
        <v>6.4999999999999994E-5</v>
      </c>
      <c r="AU20" s="368">
        <f>Ⅷ逆行列係数表!X20</f>
        <v>1.303E-4</v>
      </c>
      <c r="AV20" s="368">
        <f>Ⅷ逆行列係数表!Y20</f>
        <v>1.2750000000000001E-4</v>
      </c>
      <c r="AW20" s="368">
        <f>Ⅷ逆行列係数表!Z20</f>
        <v>4.3399999999999998E-5</v>
      </c>
      <c r="AX20" s="368">
        <f>Ⅷ逆行列係数表!AA20</f>
        <v>5.1E-5</v>
      </c>
      <c r="AY20" s="368">
        <f>Ⅷ逆行列係数表!AB20</f>
        <v>6.2100000000000005E-5</v>
      </c>
      <c r="AZ20" s="368">
        <f>Ⅷ逆行列係数表!AC20</f>
        <v>1.26E-5</v>
      </c>
      <c r="BA20" s="368">
        <f>Ⅷ逆行列係数表!AD20</f>
        <v>9.1100000000000005E-5</v>
      </c>
      <c r="BB20" s="368">
        <f>Ⅷ逆行列係数表!AE20</f>
        <v>7.8999999999999996E-5</v>
      </c>
      <c r="BC20" s="368">
        <f>Ⅷ逆行列係数表!AF20</f>
        <v>4.9499999999999997E-5</v>
      </c>
      <c r="BD20" s="368">
        <f>Ⅷ逆行列係数表!AG20</f>
        <v>4.2500000000000003E-5</v>
      </c>
      <c r="BE20" s="368">
        <f>Ⅷ逆行列係数表!AH20</f>
        <v>2.9600000000000001E-5</v>
      </c>
      <c r="BF20" s="368">
        <f>Ⅷ逆行列係数表!AI20</f>
        <v>4.85E-5</v>
      </c>
      <c r="BG20" s="368">
        <f>Ⅷ逆行列係数表!AJ20</f>
        <v>8.6260000000000004E-4</v>
      </c>
      <c r="BH20" s="368">
        <f>Ⅷ逆行列係数表!AK20</f>
        <v>2.94E-5</v>
      </c>
      <c r="BI20" s="368">
        <f>Ⅷ逆行列係数表!AL20</f>
        <v>1.29E-5</v>
      </c>
      <c r="BJ20" s="368">
        <f>Ⅷ逆行列係数表!AM20</f>
        <v>4.2299999999999998E-5</v>
      </c>
      <c r="BL20" s="37">
        <f t="shared" si="1"/>
        <v>0</v>
      </c>
      <c r="BN20" s="303">
        <v>0</v>
      </c>
      <c r="BP20" s="364">
        <f>Ⅱ入力シート!H38+Ⅲ一次波及!BC22+BN20</f>
        <v>0</v>
      </c>
      <c r="BQ20" s="42"/>
      <c r="BR20" s="42"/>
      <c r="BS20" s="42"/>
      <c r="BT20" s="363">
        <f>Ⅹ雇用者所得率・雇用者数!H18</f>
        <v>8862</v>
      </c>
      <c r="BV20" s="371">
        <f>Ⅵ取引基本表!BH20</f>
        <v>591430</v>
      </c>
      <c r="BX20" s="37">
        <f t="shared" si="2"/>
        <v>1.4984021777725174E-2</v>
      </c>
      <c r="BZ20" s="43">
        <f t="shared" si="3"/>
        <v>0</v>
      </c>
      <c r="CB20" s="372">
        <f t="shared" si="4"/>
        <v>0</v>
      </c>
    </row>
    <row r="21" spans="1:80" ht="18.75" customHeight="1">
      <c r="A21" s="327" t="s">
        <v>14</v>
      </c>
      <c r="B21" s="328" t="s">
        <v>168</v>
      </c>
      <c r="C21" s="421">
        <f>Ⅳ一次附属!Q$49</f>
        <v>0</v>
      </c>
      <c r="D21" s="422"/>
      <c r="E21" s="421">
        <f>Ⅲ一次波及!BC23</f>
        <v>0</v>
      </c>
      <c r="F21" s="422"/>
      <c r="G21" s="421">
        <f>Ⅹ雇用者所得率・雇用者数!E19</f>
        <v>0.2372620194476015</v>
      </c>
      <c r="H21" s="422"/>
      <c r="I21" s="425">
        <f t="shared" si="5"/>
        <v>0</v>
      </c>
      <c r="J21" s="428"/>
      <c r="K21" s="422"/>
      <c r="L21" s="422"/>
      <c r="P21" s="327" t="s">
        <v>14</v>
      </c>
      <c r="Q21" s="328" t="s">
        <v>168</v>
      </c>
      <c r="R21" s="350">
        <f>Ⅺ民間消費支出!D20</f>
        <v>6.7384544098028328E-5</v>
      </c>
      <c r="S21" s="20"/>
      <c r="T21" s="357">
        <f>Ⅸ自給率!E20</f>
        <v>3.4670058622454314E-2</v>
      </c>
      <c r="U21" s="20"/>
      <c r="V21" s="360">
        <f t="shared" si="0"/>
        <v>0</v>
      </c>
      <c r="X21" s="327" t="s">
        <v>14</v>
      </c>
      <c r="Y21" s="328" t="s">
        <v>168</v>
      </c>
      <c r="Z21" s="368">
        <f>Ⅷ逆行列係数表!C21</f>
        <v>1.56E-5</v>
      </c>
      <c r="AA21" s="368">
        <f>Ⅷ逆行列係数表!D21</f>
        <v>8.3999999999999992E-6</v>
      </c>
      <c r="AB21" s="368">
        <f>Ⅷ逆行列係数表!E21</f>
        <v>7.5100000000000001E-6</v>
      </c>
      <c r="AC21" s="368">
        <f>Ⅷ逆行列係数表!F21</f>
        <v>6.4300000000000003E-6</v>
      </c>
      <c r="AD21" s="368">
        <f>Ⅷ逆行列係数表!G21</f>
        <v>7.2300000000000002E-6</v>
      </c>
      <c r="AE21" s="368">
        <f>Ⅷ逆行列係数表!H21</f>
        <v>9.02E-6</v>
      </c>
      <c r="AF21" s="368">
        <f>Ⅷ逆行列係数表!I21</f>
        <v>6.0499999999999997E-6</v>
      </c>
      <c r="AG21" s="368">
        <f>Ⅷ逆行列係数表!J21</f>
        <v>5.93E-6</v>
      </c>
      <c r="AH21" s="368">
        <f>Ⅷ逆行列係数表!K21</f>
        <v>1.03E-5</v>
      </c>
      <c r="AI21" s="368">
        <f>Ⅷ逆行列係数表!L21</f>
        <v>6.1999999999999999E-6</v>
      </c>
      <c r="AJ21" s="368">
        <f>Ⅷ逆行列係数表!M21</f>
        <v>5.3600000000000004E-6</v>
      </c>
      <c r="AK21" s="368">
        <f>Ⅷ逆行列係数表!N21</f>
        <v>5.9200000000000001E-6</v>
      </c>
      <c r="AL21" s="368">
        <f>Ⅷ逆行列係数表!O21</f>
        <v>1.153E-4</v>
      </c>
      <c r="AM21" s="368">
        <f>Ⅷ逆行列係数表!P21</f>
        <v>1.4899999999999999E-4</v>
      </c>
      <c r="AN21" s="368">
        <f>Ⅷ逆行列係数表!Q21</f>
        <v>1.002894</v>
      </c>
      <c r="AO21" s="368">
        <f>Ⅷ逆行列係数表!R21</f>
        <v>7.43E-6</v>
      </c>
      <c r="AP21" s="368">
        <f>Ⅷ逆行列係数表!S21</f>
        <v>4.2500000000000003E-5</v>
      </c>
      <c r="AQ21" s="368">
        <f>Ⅷ逆行列係数表!T21</f>
        <v>3.5200000000000002E-5</v>
      </c>
      <c r="AR21" s="368">
        <f>Ⅷ逆行列係数表!U21</f>
        <v>2.0400000000000001E-5</v>
      </c>
      <c r="AS21" s="368">
        <f>Ⅷ逆行列係数表!V21</f>
        <v>1.4100000000000001E-5</v>
      </c>
      <c r="AT21" s="368">
        <f>Ⅷ逆行列係数表!W21</f>
        <v>1.9400000000000001E-5</v>
      </c>
      <c r="AU21" s="368">
        <f>Ⅷ逆行列係数表!X21</f>
        <v>2.09E-5</v>
      </c>
      <c r="AV21" s="368">
        <f>Ⅷ逆行列係数表!Y21</f>
        <v>2.37E-5</v>
      </c>
      <c r="AW21" s="368">
        <f>Ⅷ逆行列係数表!Z21</f>
        <v>1.7E-5</v>
      </c>
      <c r="AX21" s="368">
        <f>Ⅷ逆行列係数表!AA21</f>
        <v>4.3900000000000003E-5</v>
      </c>
      <c r="AY21" s="368">
        <f>Ⅷ逆行列係数表!AB21</f>
        <v>2.0000000000000002E-5</v>
      </c>
      <c r="AZ21" s="368">
        <f>Ⅷ逆行列係数表!AC21</f>
        <v>3.1200000000000002E-6</v>
      </c>
      <c r="BA21" s="368">
        <f>Ⅷ逆行列係数表!AD21</f>
        <v>1.8499999999999999E-5</v>
      </c>
      <c r="BB21" s="368">
        <f>Ⅷ逆行列係数表!AE21</f>
        <v>2.1699999999999999E-5</v>
      </c>
      <c r="BC21" s="368">
        <f>Ⅷ逆行列係数表!AF21</f>
        <v>8.6899999999999998E-5</v>
      </c>
      <c r="BD21" s="368">
        <f>Ⅷ逆行列係数表!AG21</f>
        <v>1.77E-5</v>
      </c>
      <c r="BE21" s="368">
        <f>Ⅷ逆行列係数表!AH21</f>
        <v>3.6019999999999997E-4</v>
      </c>
      <c r="BF21" s="368">
        <f>Ⅷ逆行列係数表!AI21</f>
        <v>2.2500000000000001E-5</v>
      </c>
      <c r="BG21" s="368">
        <f>Ⅷ逆行列係数表!AJ21</f>
        <v>1.2799999999999999E-4</v>
      </c>
      <c r="BH21" s="368">
        <f>Ⅷ逆行列係数表!AK21</f>
        <v>3.1300000000000002E-5</v>
      </c>
      <c r="BI21" s="368">
        <f>Ⅷ逆行列係数表!AL21</f>
        <v>8.6530000000000005E-4</v>
      </c>
      <c r="BJ21" s="368">
        <f>Ⅷ逆行列係数表!AM21</f>
        <v>2.8399999999999999E-5</v>
      </c>
      <c r="BL21" s="37">
        <f t="shared" si="1"/>
        <v>0</v>
      </c>
      <c r="BN21" s="303">
        <v>0</v>
      </c>
      <c r="BP21" s="364">
        <f>Ⅱ入力シート!H39+Ⅲ一次波及!BC23+BN21</f>
        <v>0</v>
      </c>
      <c r="BQ21" s="42"/>
      <c r="BR21" s="42"/>
      <c r="BS21" s="42"/>
      <c r="BT21" s="363">
        <f>Ⅹ雇用者所得率・雇用者数!H19</f>
        <v>4611</v>
      </c>
      <c r="BV21" s="371">
        <f>Ⅵ取引基本表!BH21</f>
        <v>55431</v>
      </c>
      <c r="BX21" s="37">
        <f t="shared" si="2"/>
        <v>8.3184499648211285E-2</v>
      </c>
      <c r="BZ21" s="43">
        <f t="shared" si="3"/>
        <v>0</v>
      </c>
      <c r="CB21" s="372">
        <f t="shared" si="4"/>
        <v>0</v>
      </c>
    </row>
    <row r="22" spans="1:80" ht="18.75" customHeight="1">
      <c r="A22" s="327" t="s">
        <v>15</v>
      </c>
      <c r="B22" s="328" t="s">
        <v>129</v>
      </c>
      <c r="C22" s="421">
        <f>Ⅳ一次附属!R$49</f>
        <v>0</v>
      </c>
      <c r="D22" s="422"/>
      <c r="E22" s="421">
        <f>Ⅲ一次波及!BC24</f>
        <v>0</v>
      </c>
      <c r="F22" s="422"/>
      <c r="G22" s="421">
        <f>Ⅹ雇用者所得率・雇用者数!E20</f>
        <v>0.28108766945109309</v>
      </c>
      <c r="H22" s="422"/>
      <c r="I22" s="425">
        <f t="shared" si="5"/>
        <v>0</v>
      </c>
      <c r="J22" s="428"/>
      <c r="K22" s="422"/>
      <c r="L22" s="422"/>
      <c r="P22" s="327" t="s">
        <v>15</v>
      </c>
      <c r="Q22" s="328" t="s">
        <v>129</v>
      </c>
      <c r="R22" s="350">
        <f>Ⅺ民間消費支出!D21</f>
        <v>2.0709376886370273E-4</v>
      </c>
      <c r="S22" s="20"/>
      <c r="T22" s="357">
        <f>Ⅸ自給率!E21</f>
        <v>3.5402965726834656E-2</v>
      </c>
      <c r="U22" s="20"/>
      <c r="V22" s="360">
        <f t="shared" si="0"/>
        <v>0</v>
      </c>
      <c r="X22" s="327" t="s">
        <v>15</v>
      </c>
      <c r="Y22" s="328" t="s">
        <v>129</v>
      </c>
      <c r="Z22" s="368">
        <f>Ⅷ逆行列係数表!C22</f>
        <v>8.9800000000000004E-6</v>
      </c>
      <c r="AA22" s="368">
        <f>Ⅷ逆行列係数表!D22</f>
        <v>1.9199999999999999E-5</v>
      </c>
      <c r="AB22" s="368">
        <f>Ⅷ逆行列係数表!E22</f>
        <v>1.5099999999999999E-5</v>
      </c>
      <c r="AC22" s="368">
        <f>Ⅷ逆行列係数表!F22</f>
        <v>1.24E-5</v>
      </c>
      <c r="AD22" s="368">
        <f>Ⅷ逆行列係数表!G22</f>
        <v>1.47E-5</v>
      </c>
      <c r="AE22" s="368">
        <f>Ⅷ逆行列係数表!H22</f>
        <v>2.16E-5</v>
      </c>
      <c r="AF22" s="368">
        <f>Ⅷ逆行列係数表!I22</f>
        <v>1.29E-5</v>
      </c>
      <c r="AG22" s="368">
        <f>Ⅷ逆行列係数表!J22</f>
        <v>1.36E-5</v>
      </c>
      <c r="AH22" s="368">
        <f>Ⅷ逆行列係数表!K22</f>
        <v>2.0999999999999999E-5</v>
      </c>
      <c r="AI22" s="368">
        <f>Ⅷ逆行列係数表!L22</f>
        <v>1.33E-5</v>
      </c>
      <c r="AJ22" s="368">
        <f>Ⅷ逆行列係数表!M22</f>
        <v>2.3E-5</v>
      </c>
      <c r="AK22" s="368">
        <f>Ⅷ逆行列係数表!N22</f>
        <v>1.108E-4</v>
      </c>
      <c r="AL22" s="368">
        <f>Ⅷ逆行列係数表!O22</f>
        <v>5.6970000000000002E-4</v>
      </c>
      <c r="AM22" s="368">
        <f>Ⅷ逆行列係数表!P22</f>
        <v>1.4025000000000001E-3</v>
      </c>
      <c r="AN22" s="368">
        <f>Ⅷ逆行列係数表!Q22</f>
        <v>4.8779000000000001E-3</v>
      </c>
      <c r="AO22" s="368">
        <f>Ⅷ逆行列係数表!R22</f>
        <v>1.010885</v>
      </c>
      <c r="AP22" s="368">
        <f>Ⅷ逆行列係数表!S22</f>
        <v>1.26724E-2</v>
      </c>
      <c r="AQ22" s="368">
        <f>Ⅷ逆行列係数表!T22</f>
        <v>1.0415799999999999E-2</v>
      </c>
      <c r="AR22" s="368">
        <f>Ⅷ逆行列係数表!U22</f>
        <v>8.809E-4</v>
      </c>
      <c r="AS22" s="368">
        <f>Ⅷ逆行列係数表!V22</f>
        <v>4.1780000000000002E-4</v>
      </c>
      <c r="AT22" s="368">
        <f>Ⅷ逆行列係数表!W22</f>
        <v>4.5899999999999998E-5</v>
      </c>
      <c r="AU22" s="368">
        <f>Ⅷ逆行列係数表!X22</f>
        <v>5.7899999999999998E-5</v>
      </c>
      <c r="AV22" s="368">
        <f>Ⅷ逆行列係数表!Y22</f>
        <v>5.02E-5</v>
      </c>
      <c r="AW22" s="368">
        <f>Ⅷ逆行列係数表!Z22</f>
        <v>3.2299999999999999E-5</v>
      </c>
      <c r="AX22" s="368">
        <f>Ⅷ逆行列係数表!AA22</f>
        <v>3.2700000000000002E-5</v>
      </c>
      <c r="AY22" s="368">
        <f>Ⅷ逆行列係数表!AB22</f>
        <v>4.4499999999999997E-5</v>
      </c>
      <c r="AZ22" s="368">
        <f>Ⅷ逆行列係数表!AC22</f>
        <v>7.4000000000000003E-6</v>
      </c>
      <c r="BA22" s="368">
        <f>Ⅷ逆行列係数表!AD22</f>
        <v>4.4700000000000002E-5</v>
      </c>
      <c r="BB22" s="368">
        <f>Ⅷ逆行列係数表!AE22</f>
        <v>7.9900000000000004E-5</v>
      </c>
      <c r="BC22" s="368">
        <f>Ⅷ逆行列係数表!AF22</f>
        <v>8.6199999999999995E-5</v>
      </c>
      <c r="BD22" s="368">
        <f>Ⅷ逆行列係数表!AG22</f>
        <v>9.0500000000000004E-5</v>
      </c>
      <c r="BE22" s="368">
        <f>Ⅷ逆行列係数表!AH22</f>
        <v>2.5199999999999999E-5</v>
      </c>
      <c r="BF22" s="368">
        <f>Ⅷ逆行列係数表!AI22</f>
        <v>4.46E-5</v>
      </c>
      <c r="BG22" s="368">
        <f>Ⅷ逆行列係数表!AJ22</f>
        <v>3.681E-4</v>
      </c>
      <c r="BH22" s="368">
        <f>Ⅷ逆行列係数表!AK22</f>
        <v>2.23E-5</v>
      </c>
      <c r="BI22" s="368">
        <f>Ⅷ逆行列係数表!AL22</f>
        <v>1.3017E-3</v>
      </c>
      <c r="BJ22" s="368">
        <f>Ⅷ逆行列係数表!AM22</f>
        <v>3.8399999999999998E-5</v>
      </c>
      <c r="BL22" s="37">
        <f t="shared" si="1"/>
        <v>0</v>
      </c>
      <c r="BN22" s="303">
        <v>0</v>
      </c>
      <c r="BP22" s="364">
        <f>Ⅱ入力シート!H40+Ⅲ一次波及!BC24+BN22</f>
        <v>0</v>
      </c>
      <c r="BQ22" s="42"/>
      <c r="BR22" s="42"/>
      <c r="BS22" s="42"/>
      <c r="BT22" s="363">
        <f>Ⅹ雇用者所得率・雇用者数!H20</f>
        <v>8814</v>
      </c>
      <c r="BV22" s="371">
        <f>Ⅵ取引基本表!BH22</f>
        <v>187591</v>
      </c>
      <c r="BX22" s="37">
        <f t="shared" si="2"/>
        <v>4.6985196517956615E-2</v>
      </c>
      <c r="BZ22" s="43">
        <f t="shared" si="3"/>
        <v>0</v>
      </c>
      <c r="CB22" s="372">
        <f t="shared" si="4"/>
        <v>0</v>
      </c>
    </row>
    <row r="23" spans="1:80" s="10" customFormat="1" ht="18.75" customHeight="1">
      <c r="A23" s="327" t="s">
        <v>16</v>
      </c>
      <c r="B23" s="328" t="s">
        <v>28</v>
      </c>
      <c r="C23" s="421">
        <f>Ⅳ一次附属!S$49</f>
        <v>0</v>
      </c>
      <c r="D23" s="422"/>
      <c r="E23" s="421">
        <f>Ⅲ一次波及!BC25</f>
        <v>0</v>
      </c>
      <c r="F23" s="422"/>
      <c r="G23" s="421">
        <f>Ⅹ雇用者所得率・雇用者数!E21</f>
        <v>0.20252085086051996</v>
      </c>
      <c r="H23" s="428"/>
      <c r="I23" s="425">
        <f t="shared" si="5"/>
        <v>0</v>
      </c>
      <c r="J23" s="428"/>
      <c r="K23" s="428"/>
      <c r="L23" s="428"/>
      <c r="P23" s="327" t="s">
        <v>16</v>
      </c>
      <c r="Q23" s="328" t="s">
        <v>28</v>
      </c>
      <c r="R23" s="350">
        <f>Ⅺ民間消費支出!D22</f>
        <v>4.5743674080937612E-3</v>
      </c>
      <c r="S23" s="44"/>
      <c r="T23" s="357">
        <f>Ⅸ自給率!E22</f>
        <v>8.38971058449135E-2</v>
      </c>
      <c r="V23" s="361">
        <f t="shared" si="0"/>
        <v>0</v>
      </c>
      <c r="X23" s="327" t="s">
        <v>16</v>
      </c>
      <c r="Y23" s="328" t="s">
        <v>28</v>
      </c>
      <c r="Z23" s="368">
        <f>Ⅷ逆行列係数表!C23</f>
        <v>1.56E-5</v>
      </c>
      <c r="AA23" s="368">
        <f>Ⅷ逆行列係数表!D23</f>
        <v>3.4100000000000002E-5</v>
      </c>
      <c r="AB23" s="368">
        <f>Ⅷ逆行列係数表!E23</f>
        <v>2.0800000000000001E-5</v>
      </c>
      <c r="AC23" s="368">
        <f>Ⅷ逆行列係数表!F23</f>
        <v>1.6699999999999999E-5</v>
      </c>
      <c r="AD23" s="368">
        <f>Ⅷ逆行列係数表!G23</f>
        <v>4.21E-5</v>
      </c>
      <c r="AE23" s="368">
        <f>Ⅷ逆行列係数表!H23</f>
        <v>3.1399999999999998E-5</v>
      </c>
      <c r="AF23" s="368">
        <f>Ⅷ逆行列係数表!I23</f>
        <v>2.2500000000000001E-5</v>
      </c>
      <c r="AG23" s="368">
        <f>Ⅷ逆行列係数表!J23</f>
        <v>2.58E-5</v>
      </c>
      <c r="AH23" s="368">
        <f>Ⅷ逆行列係数表!K23</f>
        <v>2.7900000000000001E-5</v>
      </c>
      <c r="AI23" s="368">
        <f>Ⅷ逆行列係数表!L23</f>
        <v>2.4000000000000001E-5</v>
      </c>
      <c r="AJ23" s="368">
        <f>Ⅷ逆行列係数表!M23</f>
        <v>2.12E-5</v>
      </c>
      <c r="AK23" s="368">
        <f>Ⅷ逆行列係数表!N23</f>
        <v>1.132E-4</v>
      </c>
      <c r="AL23" s="368">
        <f>Ⅷ逆行列係数表!O23</f>
        <v>1.0805999999999999E-3</v>
      </c>
      <c r="AM23" s="368">
        <f>Ⅷ逆行列係数表!P23</f>
        <v>3.7701000000000002E-3</v>
      </c>
      <c r="AN23" s="368">
        <f>Ⅷ逆行列係数表!Q23</f>
        <v>1.3139E-3</v>
      </c>
      <c r="AO23" s="368">
        <f>Ⅷ逆行列係数表!R23</f>
        <v>3.6058000000000002E-3</v>
      </c>
      <c r="AP23" s="368">
        <f>Ⅷ逆行列係数表!S23</f>
        <v>1.0057910000000001</v>
      </c>
      <c r="AQ23" s="368">
        <f>Ⅷ逆行列係数表!T23</f>
        <v>1.0604E-3</v>
      </c>
      <c r="AR23" s="368">
        <f>Ⅷ逆行列係数表!U23</f>
        <v>2.2620000000000001E-3</v>
      </c>
      <c r="AS23" s="368">
        <f>Ⅷ逆行列係数表!V23</f>
        <v>2.8640000000000002E-4</v>
      </c>
      <c r="AT23" s="368">
        <f>Ⅷ逆行列係数表!W23</f>
        <v>5.9820000000000001E-4</v>
      </c>
      <c r="AU23" s="368">
        <f>Ⅷ逆行列係数表!X23</f>
        <v>1.009E-4</v>
      </c>
      <c r="AV23" s="368">
        <f>Ⅷ逆行列係数表!Y23</f>
        <v>1.1569999999999999E-4</v>
      </c>
      <c r="AW23" s="368">
        <f>Ⅷ逆行列係数表!Z23</f>
        <v>3.5599999999999998E-5</v>
      </c>
      <c r="AX23" s="368">
        <f>Ⅷ逆行列係数表!AA23</f>
        <v>5.5600000000000003E-5</v>
      </c>
      <c r="AY23" s="368">
        <f>Ⅷ逆行列係数表!AB23</f>
        <v>4.57E-5</v>
      </c>
      <c r="AZ23" s="368">
        <f>Ⅷ逆行列係数表!AC23</f>
        <v>1.7799999999999999E-5</v>
      </c>
      <c r="BA23" s="368">
        <f>Ⅷ逆行列係数表!AD23</f>
        <v>8.1699999999999994E-5</v>
      </c>
      <c r="BB23" s="368">
        <f>Ⅷ逆行列係数表!AE23</f>
        <v>7.1199999999999996E-5</v>
      </c>
      <c r="BC23" s="368">
        <f>Ⅷ逆行列係数表!AF23</f>
        <v>1.55E-4</v>
      </c>
      <c r="BD23" s="368">
        <f>Ⅷ逆行列係数表!AG23</f>
        <v>7.8499999999999997E-5</v>
      </c>
      <c r="BE23" s="368">
        <f>Ⅷ逆行列係数表!AH23</f>
        <v>3.01E-5</v>
      </c>
      <c r="BF23" s="368">
        <f>Ⅷ逆行列係数表!AI23</f>
        <v>3.7200000000000003E-5</v>
      </c>
      <c r="BG23" s="368">
        <f>Ⅷ逆行列係数表!AJ23</f>
        <v>5.7010000000000003E-4</v>
      </c>
      <c r="BH23" s="368">
        <f>Ⅷ逆行列係数表!AK23</f>
        <v>4.1100000000000003E-5</v>
      </c>
      <c r="BI23" s="368">
        <f>Ⅷ逆行列係数表!AL23</f>
        <v>1.8700000000000001E-5</v>
      </c>
      <c r="BJ23" s="368">
        <f>Ⅷ逆行列係数表!AM23</f>
        <v>1.5880000000000001E-4</v>
      </c>
      <c r="BL23" s="47">
        <f t="shared" si="1"/>
        <v>0</v>
      </c>
      <c r="BN23" s="303">
        <v>0</v>
      </c>
      <c r="BP23" s="364">
        <f>Ⅱ入力シート!H41+Ⅲ一次波及!BC25+BN23</f>
        <v>0</v>
      </c>
      <c r="BQ23" s="42"/>
      <c r="BR23" s="42"/>
      <c r="BS23" s="42"/>
      <c r="BT23" s="363">
        <f>Ⅹ雇用者所得率・雇用者数!H21</f>
        <v>7008</v>
      </c>
      <c r="BV23" s="371">
        <f>Ⅵ取引基本表!BH23</f>
        <v>288837</v>
      </c>
      <c r="BX23" s="37">
        <f t="shared" si="2"/>
        <v>2.4262819514120421E-2</v>
      </c>
      <c r="BZ23" s="43">
        <f t="shared" si="3"/>
        <v>0</v>
      </c>
      <c r="CA23" s="3"/>
      <c r="CB23" s="372">
        <f t="shared" si="4"/>
        <v>0</v>
      </c>
    </row>
    <row r="24" spans="1:80" ht="18.75" customHeight="1">
      <c r="A24" s="327" t="s">
        <v>17</v>
      </c>
      <c r="B24" s="328" t="s">
        <v>243</v>
      </c>
      <c r="C24" s="421">
        <f>Ⅳ一次附属!T$49</f>
        <v>0</v>
      </c>
      <c r="D24" s="422"/>
      <c r="E24" s="421">
        <f>Ⅲ一次波及!BC26</f>
        <v>0</v>
      </c>
      <c r="F24" s="422"/>
      <c r="G24" s="421">
        <f>Ⅹ雇用者所得率・雇用者数!E22</f>
        <v>0.11436406910808095</v>
      </c>
      <c r="H24" s="422"/>
      <c r="I24" s="425">
        <f t="shared" si="5"/>
        <v>0</v>
      </c>
      <c r="J24" s="428"/>
      <c r="K24" s="422"/>
      <c r="L24" s="422"/>
      <c r="O24" s="10"/>
      <c r="P24" s="327" t="s">
        <v>17</v>
      </c>
      <c r="Q24" s="328" t="s">
        <v>243</v>
      </c>
      <c r="R24" s="350">
        <f>Ⅺ民間消費支出!D23</f>
        <v>1.3283720665854101E-3</v>
      </c>
      <c r="S24" s="44"/>
      <c r="T24" s="357">
        <f>Ⅸ自給率!E23</f>
        <v>1.236515941551819E-2</v>
      </c>
      <c r="U24" s="44"/>
      <c r="V24" s="361">
        <f t="shared" si="0"/>
        <v>0</v>
      </c>
      <c r="W24" s="10"/>
      <c r="X24" s="327" t="s">
        <v>17</v>
      </c>
      <c r="Y24" s="328" t="s">
        <v>243</v>
      </c>
      <c r="Z24" s="368">
        <f>Ⅷ逆行列係数表!C24</f>
        <v>6.7800000000000001E-7</v>
      </c>
      <c r="AA24" s="368">
        <f>Ⅷ逆行列係数表!D24</f>
        <v>1.37E-6</v>
      </c>
      <c r="AB24" s="368">
        <f>Ⅷ逆行列係数表!E24</f>
        <v>1.0499999999999999E-6</v>
      </c>
      <c r="AC24" s="368">
        <f>Ⅷ逆行列係数表!F24</f>
        <v>7.8400000000000003E-7</v>
      </c>
      <c r="AD24" s="368">
        <f>Ⅷ逆行列係数表!G24</f>
        <v>8.3099999999999996E-7</v>
      </c>
      <c r="AE24" s="368">
        <f>Ⅷ逆行列係数表!H24</f>
        <v>1.8899999999999999E-6</v>
      </c>
      <c r="AF24" s="368">
        <f>Ⅷ逆行列係数表!I24</f>
        <v>9.8200000000000008E-7</v>
      </c>
      <c r="AG24" s="368">
        <f>Ⅷ逆行列係数表!J24</f>
        <v>8.5600000000000004E-7</v>
      </c>
      <c r="AH24" s="368">
        <f>Ⅷ逆行列係数表!K24</f>
        <v>1.0499999999999999E-6</v>
      </c>
      <c r="AI24" s="368">
        <f>Ⅷ逆行列係数表!L24</f>
        <v>8.5700000000000001E-7</v>
      </c>
      <c r="AJ24" s="368">
        <f>Ⅷ逆行列係数表!M24</f>
        <v>7.3799999999999996E-7</v>
      </c>
      <c r="AK24" s="368">
        <f>Ⅷ逆行列係数表!N24</f>
        <v>1.4100000000000001E-6</v>
      </c>
      <c r="AL24" s="368">
        <f>Ⅷ逆行列係数表!O24</f>
        <v>3.4100000000000002E-5</v>
      </c>
      <c r="AM24" s="368">
        <f>Ⅷ逆行列係数表!P24</f>
        <v>2.6400000000000001E-6</v>
      </c>
      <c r="AN24" s="368">
        <f>Ⅷ逆行列係数表!Q24</f>
        <v>1.04E-6</v>
      </c>
      <c r="AO24" s="368">
        <f>Ⅷ逆行列係数表!R24</f>
        <v>1.35E-6</v>
      </c>
      <c r="AP24" s="368">
        <f>Ⅷ逆行列係数表!S24</f>
        <v>1.08E-6</v>
      </c>
      <c r="AQ24" s="368">
        <f>Ⅷ逆行列係数表!T24</f>
        <v>1.0008840000000001</v>
      </c>
      <c r="AR24" s="368">
        <f>Ⅷ逆行列係数表!U24</f>
        <v>1.2899999999999999E-6</v>
      </c>
      <c r="AS24" s="368">
        <f>Ⅷ逆行列係数表!V24</f>
        <v>1.8300000000000001E-6</v>
      </c>
      <c r="AT24" s="368">
        <f>Ⅷ逆行列係数表!W24</f>
        <v>1.9300000000000002E-5</v>
      </c>
      <c r="AU24" s="368">
        <f>Ⅷ逆行列係数表!X24</f>
        <v>3.3400000000000002E-6</v>
      </c>
      <c r="AV24" s="368">
        <f>Ⅷ逆行列係数表!Y24</f>
        <v>3.19E-6</v>
      </c>
      <c r="AW24" s="368">
        <f>Ⅷ逆行列係数表!Z24</f>
        <v>1.42E-6</v>
      </c>
      <c r="AX24" s="368">
        <f>Ⅷ逆行列係数表!AA24</f>
        <v>4.78E-6</v>
      </c>
      <c r="AY24" s="368">
        <f>Ⅷ逆行列係数表!AB24</f>
        <v>3.2899999999999998E-6</v>
      </c>
      <c r="AZ24" s="368">
        <f>Ⅷ逆行列係数表!AC24</f>
        <v>1.0899999999999999E-6</v>
      </c>
      <c r="BA24" s="368">
        <f>Ⅷ逆行列係数表!AD24</f>
        <v>3.3100000000000001E-6</v>
      </c>
      <c r="BB24" s="368">
        <f>Ⅷ逆行列係数表!AE24</f>
        <v>3.9600000000000002E-6</v>
      </c>
      <c r="BC24" s="368">
        <f>Ⅷ逆行列係数表!AF24</f>
        <v>1.3900000000000001E-5</v>
      </c>
      <c r="BD24" s="368">
        <f>Ⅷ逆行列係数表!AG24</f>
        <v>2.5000000000000002E-6</v>
      </c>
      <c r="BE24" s="368">
        <f>Ⅷ逆行列係数表!AH24</f>
        <v>1.15E-6</v>
      </c>
      <c r="BF24" s="368">
        <f>Ⅷ逆行列係数表!AI24</f>
        <v>2.3E-6</v>
      </c>
      <c r="BG24" s="368">
        <f>Ⅷ逆行列係数表!AJ24</f>
        <v>1.6699999999999999E-5</v>
      </c>
      <c r="BH24" s="368">
        <f>Ⅷ逆行列係数表!AK24</f>
        <v>2.57E-6</v>
      </c>
      <c r="BI24" s="368">
        <f>Ⅷ逆行列係数表!AL24</f>
        <v>7.1200000000000002E-7</v>
      </c>
      <c r="BJ24" s="368">
        <f>Ⅷ逆行列係数表!AM24</f>
        <v>4.25E-6</v>
      </c>
      <c r="BL24" s="37">
        <f t="shared" si="1"/>
        <v>0</v>
      </c>
      <c r="BN24" s="303">
        <v>0</v>
      </c>
      <c r="BP24" s="364">
        <f>Ⅱ入力シート!H42+Ⅲ一次波及!BC26+BN24</f>
        <v>0</v>
      </c>
      <c r="BQ24" s="42"/>
      <c r="BR24" s="42"/>
      <c r="BS24" s="42"/>
      <c r="BT24" s="363">
        <f>Ⅹ雇用者所得率・雇用者数!H22</f>
        <v>2671</v>
      </c>
      <c r="BV24" s="371">
        <f>Ⅵ取引基本表!BH24</f>
        <v>158187</v>
      </c>
      <c r="BX24" s="37">
        <f t="shared" si="2"/>
        <v>1.6885079052008065E-2</v>
      </c>
      <c r="BZ24" s="43">
        <f t="shared" si="3"/>
        <v>0</v>
      </c>
      <c r="CB24" s="372">
        <f t="shared" si="4"/>
        <v>0</v>
      </c>
    </row>
    <row r="25" spans="1:80" ht="18.75" customHeight="1">
      <c r="A25" s="327" t="s">
        <v>18</v>
      </c>
      <c r="B25" s="328" t="s">
        <v>29</v>
      </c>
      <c r="C25" s="421">
        <f>Ⅳ一次附属!U$49</f>
        <v>0</v>
      </c>
      <c r="D25" s="422"/>
      <c r="E25" s="421">
        <f>Ⅲ一次波及!BC27</f>
        <v>0</v>
      </c>
      <c r="F25" s="422"/>
      <c r="G25" s="421">
        <f>Ⅹ雇用者所得率・雇用者数!E23</f>
        <v>0.15946518609217958</v>
      </c>
      <c r="H25" s="422"/>
      <c r="I25" s="425">
        <f t="shared" si="5"/>
        <v>0</v>
      </c>
      <c r="J25" s="428"/>
      <c r="K25" s="422"/>
      <c r="L25" s="422"/>
      <c r="P25" s="327" t="s">
        <v>18</v>
      </c>
      <c r="Q25" s="328" t="s">
        <v>29</v>
      </c>
      <c r="R25" s="350">
        <f>Ⅺ民間消費支出!D24</f>
        <v>2.0084113857965002E-2</v>
      </c>
      <c r="S25" s="20"/>
      <c r="T25" s="357">
        <f>Ⅸ自給率!E24</f>
        <v>4.7349930031244436E-2</v>
      </c>
      <c r="U25" s="20"/>
      <c r="V25" s="360">
        <f t="shared" si="0"/>
        <v>0</v>
      </c>
      <c r="X25" s="327" t="s">
        <v>18</v>
      </c>
      <c r="Y25" s="328" t="s">
        <v>29</v>
      </c>
      <c r="Z25" s="368">
        <f>Ⅷ逆行列係数表!C25</f>
        <v>3.6600000000000002E-5</v>
      </c>
      <c r="AA25" s="368">
        <f>Ⅷ逆行列係数表!D25</f>
        <v>1.06E-4</v>
      </c>
      <c r="AB25" s="368">
        <f>Ⅷ逆行列係数表!E25</f>
        <v>6.4300000000000004E-5</v>
      </c>
      <c r="AC25" s="368">
        <f>Ⅷ逆行列係数表!F25</f>
        <v>4.6600000000000001E-5</v>
      </c>
      <c r="AD25" s="368">
        <f>Ⅷ逆行列係数表!G25</f>
        <v>4.9100000000000001E-5</v>
      </c>
      <c r="AE25" s="368">
        <f>Ⅷ逆行列係数表!H25</f>
        <v>9.4699999999999998E-5</v>
      </c>
      <c r="AF25" s="368">
        <f>Ⅷ逆行列係数表!I25</f>
        <v>6.2100000000000005E-5</v>
      </c>
      <c r="AG25" s="368">
        <f>Ⅷ逆行列係数表!J25</f>
        <v>6.2700000000000006E-5</v>
      </c>
      <c r="AH25" s="368">
        <f>Ⅷ逆行列係数表!K25</f>
        <v>7.2299999999999996E-5</v>
      </c>
      <c r="AI25" s="368">
        <f>Ⅷ逆行列係数表!L25</f>
        <v>5.7000000000000003E-5</v>
      </c>
      <c r="AJ25" s="368">
        <f>Ⅷ逆行列係数表!M25</f>
        <v>4.6600000000000001E-5</v>
      </c>
      <c r="AK25" s="368">
        <f>Ⅷ逆行列係数表!N25</f>
        <v>4.7899999999999999E-5</v>
      </c>
      <c r="AL25" s="368">
        <f>Ⅷ逆行列係数表!O25</f>
        <v>6.7100000000000005E-5</v>
      </c>
      <c r="AM25" s="368">
        <f>Ⅷ逆行列係数表!P25</f>
        <v>6.0399999999999998E-5</v>
      </c>
      <c r="AN25" s="368">
        <f>Ⅷ逆行列係数表!Q25</f>
        <v>5.0599999999999997E-5</v>
      </c>
      <c r="AO25" s="368">
        <f>Ⅷ逆行列係数表!R25</f>
        <v>5.7399999999999999E-5</v>
      </c>
      <c r="AP25" s="368">
        <f>Ⅷ逆行列係数表!S25</f>
        <v>4.8099999999999997E-5</v>
      </c>
      <c r="AQ25" s="368">
        <f>Ⅷ逆行列係数表!T25</f>
        <v>6.6799999999999997E-5</v>
      </c>
      <c r="AR25" s="368">
        <f>Ⅷ逆行列係数表!U25</f>
        <v>1.0199549999999999</v>
      </c>
      <c r="AS25" s="368">
        <f>Ⅷ逆行列係数表!V25</f>
        <v>6.19E-5</v>
      </c>
      <c r="AT25" s="368">
        <f>Ⅷ逆行列係数表!W25</f>
        <v>1.2789999999999999E-4</v>
      </c>
      <c r="AU25" s="368">
        <f>Ⅷ逆行列係数表!X25</f>
        <v>2.9179999999999999E-4</v>
      </c>
      <c r="AV25" s="368">
        <f>Ⅷ逆行列係数表!Y25</f>
        <v>2.195E-4</v>
      </c>
      <c r="AW25" s="368">
        <f>Ⅷ逆行列係数表!Z25</f>
        <v>1.024E-4</v>
      </c>
      <c r="AX25" s="368">
        <f>Ⅷ逆行列係数表!AA25</f>
        <v>1.192E-4</v>
      </c>
      <c r="AY25" s="368">
        <f>Ⅷ逆行列係数表!AB25</f>
        <v>1.4349999999999999E-4</v>
      </c>
      <c r="AZ25" s="368">
        <f>Ⅷ逆行列係数表!AC25</f>
        <v>2.8600000000000001E-5</v>
      </c>
      <c r="BA25" s="368">
        <f>Ⅷ逆行列係数表!AD25</f>
        <v>3.2679999999999997E-4</v>
      </c>
      <c r="BB25" s="368">
        <f>Ⅷ逆行列係数表!AE25</f>
        <v>1.8039999999999999E-4</v>
      </c>
      <c r="BC25" s="368">
        <f>Ⅷ逆行列係数表!AF25</f>
        <v>2.7950000000000002E-4</v>
      </c>
      <c r="BD25" s="368">
        <f>Ⅷ逆行列係数表!AG25</f>
        <v>1.0119999999999999E-4</v>
      </c>
      <c r="BE25" s="368">
        <f>Ⅷ逆行列係数表!AH25</f>
        <v>6.7999999999999999E-5</v>
      </c>
      <c r="BF25" s="368">
        <f>Ⅷ逆行列係数表!AI25</f>
        <v>1.1230000000000001E-4</v>
      </c>
      <c r="BG25" s="368">
        <f>Ⅷ逆行列係数表!AJ25</f>
        <v>1.9542000000000001E-3</v>
      </c>
      <c r="BH25" s="368">
        <f>Ⅷ逆行列係数表!AK25</f>
        <v>6.97E-5</v>
      </c>
      <c r="BI25" s="368">
        <f>Ⅷ逆行列係数表!AL25</f>
        <v>2.6800000000000001E-5</v>
      </c>
      <c r="BJ25" s="368">
        <f>Ⅷ逆行列係数表!AM25</f>
        <v>1.4420000000000001E-4</v>
      </c>
      <c r="BL25" s="37">
        <f t="shared" si="1"/>
        <v>0</v>
      </c>
      <c r="BN25" s="303">
        <v>0</v>
      </c>
      <c r="BP25" s="364">
        <f>Ⅱ入力シート!H43+Ⅲ一次波及!BC27+BN25</f>
        <v>0</v>
      </c>
      <c r="BQ25" s="42"/>
      <c r="BR25" s="42"/>
      <c r="BS25" s="42"/>
      <c r="BT25" s="363">
        <f>Ⅹ雇用者所得率・雇用者数!H23</f>
        <v>4034</v>
      </c>
      <c r="BV25" s="371">
        <f>Ⅵ取引基本表!BH25</f>
        <v>96884.914999999994</v>
      </c>
      <c r="BX25" s="37">
        <f t="shared" si="2"/>
        <v>4.1637028839835388E-2</v>
      </c>
      <c r="BZ25" s="43">
        <f t="shared" si="3"/>
        <v>0</v>
      </c>
      <c r="CB25" s="372">
        <f t="shared" si="4"/>
        <v>0</v>
      </c>
    </row>
    <row r="26" spans="1:80" ht="18.75" customHeight="1">
      <c r="A26" s="327" t="s">
        <v>19</v>
      </c>
      <c r="B26" s="328" t="s">
        <v>40</v>
      </c>
      <c r="C26" s="421">
        <f>Ⅳ一次附属!V$49</f>
        <v>0</v>
      </c>
      <c r="D26" s="422"/>
      <c r="E26" s="421">
        <f>Ⅲ一次波及!BC28</f>
        <v>0</v>
      </c>
      <c r="F26" s="422"/>
      <c r="G26" s="421">
        <f>Ⅹ雇用者所得率・雇用者数!E24</f>
        <v>0.23659128458496456</v>
      </c>
      <c r="H26" s="422"/>
      <c r="I26" s="425">
        <f t="shared" si="5"/>
        <v>0</v>
      </c>
      <c r="J26" s="428"/>
      <c r="K26" s="422"/>
      <c r="L26" s="422"/>
      <c r="P26" s="327" t="s">
        <v>19</v>
      </c>
      <c r="Q26" s="328" t="s">
        <v>40</v>
      </c>
      <c r="R26" s="350">
        <f>Ⅺ民間消費支出!D25</f>
        <v>7.9000930273609386E-3</v>
      </c>
      <c r="S26" s="20"/>
      <c r="T26" s="357">
        <f>Ⅸ自給率!E25</f>
        <v>6.4427295377744498E-2</v>
      </c>
      <c r="U26" s="20"/>
      <c r="V26" s="360">
        <f t="shared" si="0"/>
        <v>0</v>
      </c>
      <c r="X26" s="327" t="s">
        <v>19</v>
      </c>
      <c r="Y26" s="328" t="s">
        <v>40</v>
      </c>
      <c r="Z26" s="368">
        <f>Ⅷ逆行列係数表!C26</f>
        <v>1.306E-4</v>
      </c>
      <c r="AA26" s="368">
        <f>Ⅷ逆行列係数表!D26</f>
        <v>3.414E-4</v>
      </c>
      <c r="AB26" s="368">
        <f>Ⅷ逆行列係数表!E26</f>
        <v>6.1749999999999999E-4</v>
      </c>
      <c r="AC26" s="368">
        <f>Ⅷ逆行列係数表!F26</f>
        <v>4.7580000000000002E-4</v>
      </c>
      <c r="AD26" s="368">
        <f>Ⅷ逆行列係数表!G26</f>
        <v>1.0920000000000001E-3</v>
      </c>
      <c r="AE26" s="368">
        <f>Ⅷ逆行列係数表!H26</f>
        <v>4.0069999999999998E-4</v>
      </c>
      <c r="AF26" s="368">
        <f>Ⅷ逆行列係数表!I26</f>
        <v>1.5750000000000001E-4</v>
      </c>
      <c r="AG26" s="368">
        <f>Ⅷ逆行列係数表!J26</f>
        <v>2.2580000000000001E-4</v>
      </c>
      <c r="AH26" s="368">
        <f>Ⅷ逆行列係数表!K26</f>
        <v>1.2097E-3</v>
      </c>
      <c r="AI26" s="368">
        <f>Ⅷ逆行列係数表!L26</f>
        <v>6.7239999999999997E-4</v>
      </c>
      <c r="AJ26" s="368">
        <f>Ⅷ逆行列係数表!M26</f>
        <v>9.951999999999999E-4</v>
      </c>
      <c r="AK26" s="368">
        <f>Ⅷ逆行列係数表!N26</f>
        <v>2.6350000000000001E-4</v>
      </c>
      <c r="AL26" s="368">
        <f>Ⅷ逆行列係数表!O26</f>
        <v>1.727E-4</v>
      </c>
      <c r="AM26" s="368">
        <f>Ⅷ逆行列係数表!P26</f>
        <v>1.994E-4</v>
      </c>
      <c r="AN26" s="368">
        <f>Ⅷ逆行列係数表!Q26</f>
        <v>5.5570000000000001E-4</v>
      </c>
      <c r="AO26" s="368">
        <f>Ⅷ逆行列係数表!R26</f>
        <v>3.9409999999999998E-4</v>
      </c>
      <c r="AP26" s="368">
        <f>Ⅷ逆行列係数表!S26</f>
        <v>2.1249999999999999E-4</v>
      </c>
      <c r="AQ26" s="368">
        <f>Ⅷ逆行列係数表!T26</f>
        <v>5.2229999999999996E-4</v>
      </c>
      <c r="AR26" s="368">
        <f>Ⅷ逆行列係数表!U26</f>
        <v>1.5430000000000001E-4</v>
      </c>
      <c r="AS26" s="368">
        <f>Ⅷ逆行列係数表!V26</f>
        <v>1.0050650000000001</v>
      </c>
      <c r="AT26" s="368">
        <f>Ⅷ逆行列係数表!W26</f>
        <v>3.6249999999999998E-4</v>
      </c>
      <c r="AU26" s="368">
        <f>Ⅷ逆行列係数表!X26</f>
        <v>5.7830000000000002E-4</v>
      </c>
      <c r="AV26" s="368">
        <f>Ⅷ逆行列係数表!Y26</f>
        <v>5.241E-4</v>
      </c>
      <c r="AW26" s="368">
        <f>Ⅷ逆行列係数表!Z26</f>
        <v>4.6139999999999999E-4</v>
      </c>
      <c r="AX26" s="368">
        <f>Ⅷ逆行列係数表!AA26</f>
        <v>5.6530000000000003E-4</v>
      </c>
      <c r="AY26" s="368">
        <f>Ⅷ逆行列係数表!AB26</f>
        <v>1.2351E-3</v>
      </c>
      <c r="AZ26" s="368">
        <f>Ⅷ逆行列係数表!AC26</f>
        <v>8.8900000000000006E-5</v>
      </c>
      <c r="BA26" s="368">
        <f>Ⅷ逆行列係数表!AD26</f>
        <v>3.1770000000000002E-4</v>
      </c>
      <c r="BB26" s="368">
        <f>Ⅷ逆行列係数表!AE26</f>
        <v>1.0748999999999999E-3</v>
      </c>
      <c r="BC26" s="368">
        <f>Ⅷ逆行列係数表!AF26</f>
        <v>7.113E-4</v>
      </c>
      <c r="BD26" s="368">
        <f>Ⅷ逆行列係数表!AG26</f>
        <v>1.3313000000000001E-3</v>
      </c>
      <c r="BE26" s="368">
        <f>Ⅷ逆行列係数表!AH26</f>
        <v>4.2499999999999998E-4</v>
      </c>
      <c r="BF26" s="368">
        <f>Ⅷ逆行列係数表!AI26</f>
        <v>3.0596999999999998E-3</v>
      </c>
      <c r="BG26" s="368">
        <f>Ⅷ逆行列係数表!AJ26</f>
        <v>6.3909999999999998E-4</v>
      </c>
      <c r="BH26" s="368">
        <f>Ⅷ逆行列係数表!AK26</f>
        <v>5.4520000000000002E-4</v>
      </c>
      <c r="BI26" s="368">
        <f>Ⅷ逆行列係数表!AL26</f>
        <v>9.6091000000000006E-3</v>
      </c>
      <c r="BJ26" s="368">
        <f>Ⅷ逆行列係数表!AM26</f>
        <v>3.9110000000000002E-4</v>
      </c>
      <c r="BL26" s="37">
        <f t="shared" si="1"/>
        <v>0</v>
      </c>
      <c r="BN26" s="303">
        <v>0</v>
      </c>
      <c r="BP26" s="364">
        <f>Ⅱ入力シート!H44+Ⅲ一次波及!BC28+BN26</f>
        <v>0</v>
      </c>
      <c r="BQ26" s="42"/>
      <c r="BR26" s="42"/>
      <c r="BS26" s="42"/>
      <c r="BT26" s="363">
        <f>Ⅹ雇用者所得率・雇用者数!H24</f>
        <v>5810</v>
      </c>
      <c r="BV26" s="371">
        <f>Ⅵ取引基本表!BH26</f>
        <v>101006.32</v>
      </c>
      <c r="BX26" s="37">
        <f t="shared" si="2"/>
        <v>5.7521153131804025E-2</v>
      </c>
      <c r="BZ26" s="43">
        <f t="shared" si="3"/>
        <v>0</v>
      </c>
      <c r="CB26" s="372">
        <f t="shared" si="4"/>
        <v>0</v>
      </c>
    </row>
    <row r="27" spans="1:80" ht="18.75" customHeight="1">
      <c r="A27" s="327" t="s">
        <v>131</v>
      </c>
      <c r="B27" s="328" t="s">
        <v>30</v>
      </c>
      <c r="C27" s="421">
        <f>Ⅳ一次附属!W$49</f>
        <v>0</v>
      </c>
      <c r="D27" s="422"/>
      <c r="E27" s="421">
        <f>Ⅲ一次波及!BC29</f>
        <v>0</v>
      </c>
      <c r="F27" s="422"/>
      <c r="G27" s="421">
        <f>Ⅹ雇用者所得率・雇用者数!E25</f>
        <v>0.24685556172086359</v>
      </c>
      <c r="H27" s="422"/>
      <c r="I27" s="425">
        <f t="shared" si="5"/>
        <v>0</v>
      </c>
      <c r="J27" s="428"/>
      <c r="K27" s="422"/>
      <c r="L27" s="422"/>
      <c r="P27" s="327" t="s">
        <v>131</v>
      </c>
      <c r="Q27" s="328" t="s">
        <v>30</v>
      </c>
      <c r="R27" s="350">
        <f>Ⅺ民間消費支出!D26</f>
        <v>0</v>
      </c>
      <c r="S27" s="20"/>
      <c r="T27" s="357">
        <f>Ⅸ自給率!E26</f>
        <v>1</v>
      </c>
      <c r="U27" s="20"/>
      <c r="V27" s="360">
        <f t="shared" si="0"/>
        <v>0</v>
      </c>
      <c r="X27" s="327" t="s">
        <v>131</v>
      </c>
      <c r="Y27" s="328" t="s">
        <v>30</v>
      </c>
      <c r="Z27" s="368">
        <f>Ⅷ逆行列係数表!C27</f>
        <v>5.7045000000000004E-3</v>
      </c>
      <c r="AA27" s="368">
        <f>Ⅷ逆行列係数表!D27</f>
        <v>9.9518999999999996E-3</v>
      </c>
      <c r="AB27" s="368">
        <f>Ⅷ逆行列係数表!E27</f>
        <v>1.9846999999999998E-3</v>
      </c>
      <c r="AC27" s="368">
        <f>Ⅷ逆行列係数表!F27</f>
        <v>4.4425000000000003E-3</v>
      </c>
      <c r="AD27" s="368">
        <f>Ⅷ逆行列係数表!G27</f>
        <v>5.3318999999999997E-3</v>
      </c>
      <c r="AE27" s="368">
        <f>Ⅷ逆行列係数表!H27</f>
        <v>5.2104999999999999E-3</v>
      </c>
      <c r="AF27" s="368">
        <f>Ⅷ逆行列係数表!I27</f>
        <v>7.5211000000000002E-3</v>
      </c>
      <c r="AG27" s="368">
        <f>Ⅷ逆行列係数表!J27</f>
        <v>6.6195000000000004E-3</v>
      </c>
      <c r="AH27" s="368">
        <f>Ⅷ逆行列係数表!K27</f>
        <v>9.2677000000000002E-3</v>
      </c>
      <c r="AI27" s="368">
        <f>Ⅷ逆行列係数表!L27</f>
        <v>9.5505999999999994E-3</v>
      </c>
      <c r="AJ27" s="368">
        <f>Ⅷ逆行列係数表!M27</f>
        <v>6.6220000000000003E-3</v>
      </c>
      <c r="AK27" s="368">
        <f>Ⅷ逆行列係数表!N27</f>
        <v>7.6978000000000003E-3</v>
      </c>
      <c r="AL27" s="368">
        <f>Ⅷ逆行列係数表!O27</f>
        <v>3.6973000000000002E-3</v>
      </c>
      <c r="AM27" s="368">
        <f>Ⅷ逆行列係数表!P27</f>
        <v>2.859E-3</v>
      </c>
      <c r="AN27" s="368">
        <f>Ⅷ逆行列係数表!Q27</f>
        <v>2.8628999999999998E-3</v>
      </c>
      <c r="AO27" s="368">
        <f>Ⅷ逆行列係数表!R27</f>
        <v>6.5922000000000003E-3</v>
      </c>
      <c r="AP27" s="368">
        <f>Ⅷ逆行列係数表!S27</f>
        <v>3.0433999999999999E-3</v>
      </c>
      <c r="AQ27" s="368">
        <f>Ⅷ逆行列係数表!T27</f>
        <v>3.2035000000000002E-3</v>
      </c>
      <c r="AR27" s="368">
        <f>Ⅷ逆行列係数表!U27</f>
        <v>1.5724999999999999E-3</v>
      </c>
      <c r="AS27" s="368">
        <f>Ⅷ逆行列係数表!V27</f>
        <v>3.4428000000000002E-3</v>
      </c>
      <c r="AT27" s="368">
        <f>Ⅷ逆行列係数表!W27</f>
        <v>1.002181</v>
      </c>
      <c r="AU27" s="368">
        <f>Ⅷ逆行列係数表!X27</f>
        <v>2.5846399999999999E-2</v>
      </c>
      <c r="AV27" s="368">
        <f>Ⅷ逆行列係数表!Y27</f>
        <v>5.2106399999999997E-2</v>
      </c>
      <c r="AW27" s="368">
        <f>Ⅷ逆行列係数表!Z27</f>
        <v>7.1475999999999996E-3</v>
      </c>
      <c r="AX27" s="368">
        <f>Ⅷ逆行列係数表!AA27</f>
        <v>6.7118999999999998E-3</v>
      </c>
      <c r="AY27" s="368">
        <f>Ⅷ逆行列係数表!AB27</f>
        <v>5.2513000000000004E-3</v>
      </c>
      <c r="AZ27" s="368">
        <f>Ⅷ逆行列係数表!AC27</f>
        <v>1.55993E-2</v>
      </c>
      <c r="BA27" s="368">
        <f>Ⅷ逆行列係数表!AD27</f>
        <v>1.5873999999999999E-2</v>
      </c>
      <c r="BB27" s="368">
        <f>Ⅷ逆行列係数表!AE27</f>
        <v>9.3085000000000008E-3</v>
      </c>
      <c r="BC27" s="368">
        <f>Ⅷ逆行列係数表!AF27</f>
        <v>1.6572199999999999E-2</v>
      </c>
      <c r="BD27" s="368">
        <f>Ⅷ逆行列係数表!AG27</f>
        <v>8.5036E-3</v>
      </c>
      <c r="BE27" s="368">
        <f>Ⅷ逆行列係数表!AH27</f>
        <v>5.0581000000000003E-3</v>
      </c>
      <c r="BF27" s="368">
        <f>Ⅷ逆行列係数表!AI27</f>
        <v>4.8986000000000003E-3</v>
      </c>
      <c r="BG27" s="368">
        <f>Ⅷ逆行列係数表!AJ27</f>
        <v>2.7515E-3</v>
      </c>
      <c r="BH27" s="368">
        <f>Ⅷ逆行列係数表!AK27</f>
        <v>5.8284000000000001E-3</v>
      </c>
      <c r="BI27" s="368">
        <f>Ⅷ逆行列係数表!AL27</f>
        <v>1.5037E-3</v>
      </c>
      <c r="BJ27" s="368">
        <f>Ⅷ逆行列係数表!AM27</f>
        <v>6.1583999999999996E-3</v>
      </c>
      <c r="BL27" s="37">
        <f t="shared" si="1"/>
        <v>0</v>
      </c>
      <c r="BN27" s="303">
        <v>0</v>
      </c>
      <c r="BP27" s="364">
        <f>Ⅱ入力シート!H45+Ⅲ一次波及!BC29+BN27</f>
        <v>0</v>
      </c>
      <c r="BQ27" s="42"/>
      <c r="BR27" s="42"/>
      <c r="BS27" s="42"/>
      <c r="BT27" s="363">
        <f>Ⅹ雇用者所得率・雇用者数!H25</f>
        <v>18822</v>
      </c>
      <c r="BV27" s="371">
        <f>Ⅵ取引基本表!BH27</f>
        <v>381750.77500000002</v>
      </c>
      <c r="BX27" s="37">
        <f t="shared" si="2"/>
        <v>4.9304418569942651E-2</v>
      </c>
      <c r="BZ27" s="43">
        <f t="shared" si="3"/>
        <v>0</v>
      </c>
      <c r="CB27" s="372">
        <f t="shared" si="4"/>
        <v>0</v>
      </c>
    </row>
    <row r="28" spans="1:80" ht="18.75" customHeight="1">
      <c r="A28" s="327" t="s">
        <v>133</v>
      </c>
      <c r="B28" s="328" t="s">
        <v>41</v>
      </c>
      <c r="C28" s="421">
        <f>Ⅳ一次附属!X$49</f>
        <v>0</v>
      </c>
      <c r="D28" s="422"/>
      <c r="E28" s="421">
        <f>Ⅲ一次波及!BC30</f>
        <v>0</v>
      </c>
      <c r="F28" s="422"/>
      <c r="G28" s="421">
        <f>Ⅹ雇用者所得率・雇用者数!E26</f>
        <v>0.19401505275055089</v>
      </c>
      <c r="H28" s="422"/>
      <c r="I28" s="425">
        <f t="shared" si="5"/>
        <v>0</v>
      </c>
      <c r="J28" s="428"/>
      <c r="K28" s="422"/>
      <c r="L28" s="422"/>
      <c r="P28" s="327" t="s">
        <v>133</v>
      </c>
      <c r="Q28" s="328" t="s">
        <v>41</v>
      </c>
      <c r="R28" s="350">
        <f>Ⅺ民間消費支出!D27</f>
        <v>2.4824082434064081E-2</v>
      </c>
      <c r="S28" s="20"/>
      <c r="T28" s="357">
        <f>Ⅸ自給率!E27</f>
        <v>0.63752530449045519</v>
      </c>
      <c r="U28" s="20"/>
      <c r="V28" s="360">
        <f t="shared" si="0"/>
        <v>0</v>
      </c>
      <c r="X28" s="327" t="s">
        <v>133</v>
      </c>
      <c r="Y28" s="328" t="s">
        <v>41</v>
      </c>
      <c r="Z28" s="368">
        <f>Ⅷ逆行列係数表!C28</f>
        <v>5.6368E-3</v>
      </c>
      <c r="AA28" s="368">
        <f>Ⅷ逆行列係数表!D28</f>
        <v>1.10866E-2</v>
      </c>
      <c r="AB28" s="368">
        <f>Ⅷ逆行列係数表!E28</f>
        <v>9.5496000000000001E-3</v>
      </c>
      <c r="AC28" s="368">
        <f>Ⅷ逆行列係数表!F28</f>
        <v>2.4789200000000001E-2</v>
      </c>
      <c r="AD28" s="368">
        <f>Ⅷ逆行列係数表!G28</f>
        <v>1.2715000000000001E-2</v>
      </c>
      <c r="AE28" s="368">
        <f>Ⅷ逆行列係数表!H28</f>
        <v>1.74465E-2</v>
      </c>
      <c r="AF28" s="368">
        <f>Ⅷ逆行列係数表!I28</f>
        <v>1.6466000000000001E-2</v>
      </c>
      <c r="AG28" s="368">
        <f>Ⅷ逆行列係数表!J28</f>
        <v>2.19904E-2</v>
      </c>
      <c r="AH28" s="368">
        <f>Ⅷ逆行列係数表!K28</f>
        <v>2.9809599999999999E-2</v>
      </c>
      <c r="AI28" s="368">
        <f>Ⅷ逆行列係数表!L28</f>
        <v>5.8428099999999997E-2</v>
      </c>
      <c r="AJ28" s="368">
        <f>Ⅷ逆行列係数表!M28</f>
        <v>2.8629000000000002E-2</v>
      </c>
      <c r="AK28" s="368">
        <f>Ⅷ逆行列係数表!N28</f>
        <v>1.4942799999999999E-2</v>
      </c>
      <c r="AL28" s="368">
        <f>Ⅷ逆行列係数表!O28</f>
        <v>9.8668000000000002E-3</v>
      </c>
      <c r="AM28" s="368">
        <f>Ⅷ逆行列係数表!P28</f>
        <v>8.1577000000000004E-3</v>
      </c>
      <c r="AN28" s="368">
        <f>Ⅷ逆行列係数表!Q28</f>
        <v>8.3733000000000002E-3</v>
      </c>
      <c r="AO28" s="368">
        <f>Ⅷ逆行列係数表!R28</f>
        <v>1.55748E-2</v>
      </c>
      <c r="AP28" s="368">
        <f>Ⅷ逆行列係数表!S28</f>
        <v>4.6493999999999997E-3</v>
      </c>
      <c r="AQ28" s="368">
        <f>Ⅷ逆行列係数表!T28</f>
        <v>4.3557999999999999E-3</v>
      </c>
      <c r="AR28" s="368">
        <f>Ⅷ逆行列係数表!U28</f>
        <v>8.4854000000000006E-3</v>
      </c>
      <c r="AS28" s="368">
        <f>Ⅷ逆行列係数表!V28</f>
        <v>1.0269E-2</v>
      </c>
      <c r="AT28" s="368">
        <f>Ⅷ逆行列係数表!W28</f>
        <v>3.1580000000000002E-3</v>
      </c>
      <c r="AU28" s="368">
        <f>Ⅷ逆行列係数表!X28</f>
        <v>1.0976680000000001</v>
      </c>
      <c r="AV28" s="368">
        <f>Ⅷ逆行列係数表!Y28</f>
        <v>3.69231E-2</v>
      </c>
      <c r="AW28" s="368">
        <f>Ⅷ逆行列係数表!Z28</f>
        <v>4.6695E-2</v>
      </c>
      <c r="AX28" s="368">
        <f>Ⅷ逆行列係数表!AA28</f>
        <v>1.64663E-2</v>
      </c>
      <c r="AY28" s="368">
        <f>Ⅷ逆行列係数表!AB28</f>
        <v>3.9091999999999998E-3</v>
      </c>
      <c r="AZ28" s="368">
        <f>Ⅷ逆行列係数表!AC28</f>
        <v>1.859E-3</v>
      </c>
      <c r="BA28" s="368">
        <f>Ⅷ逆行列係数表!AD28</f>
        <v>6.6604000000000003E-3</v>
      </c>
      <c r="BB28" s="368">
        <f>Ⅷ逆行列係数表!AE28</f>
        <v>6.5015000000000003E-3</v>
      </c>
      <c r="BC28" s="368">
        <f>Ⅷ逆行列係数表!AF28</f>
        <v>8.4375000000000006E-3</v>
      </c>
      <c r="BD28" s="368">
        <f>Ⅷ逆行列係数表!AG28</f>
        <v>1.22132E-2</v>
      </c>
      <c r="BE28" s="368">
        <f>Ⅷ逆行列係数表!AH28</f>
        <v>8.7230999999999993E-3</v>
      </c>
      <c r="BF28" s="368">
        <f>Ⅷ逆行列係数表!AI28</f>
        <v>3.5906000000000002E-3</v>
      </c>
      <c r="BG28" s="368">
        <f>Ⅷ逆行列係数表!AJ28</f>
        <v>3.9658999999999996E-3</v>
      </c>
      <c r="BH28" s="368">
        <f>Ⅷ逆行列係数表!AK28</f>
        <v>2.4872600000000002E-2</v>
      </c>
      <c r="BI28" s="368">
        <f>Ⅷ逆行列係数表!AL28</f>
        <v>2.7196999999999998E-3</v>
      </c>
      <c r="BJ28" s="368">
        <f>Ⅷ逆行列係数表!AM28</f>
        <v>6.7663999999999997E-3</v>
      </c>
      <c r="BL28" s="37">
        <f t="shared" si="1"/>
        <v>0</v>
      </c>
      <c r="BN28" s="303">
        <v>0</v>
      </c>
      <c r="BP28" s="364">
        <f>Ⅱ入力シート!H46+Ⅲ一次波及!BC30+BN28</f>
        <v>0</v>
      </c>
      <c r="BQ28" s="42"/>
      <c r="BR28" s="42"/>
      <c r="BS28" s="42"/>
      <c r="BT28" s="363">
        <f>Ⅹ雇用者所得率・雇用者数!H26</f>
        <v>1334</v>
      </c>
      <c r="BV28" s="371">
        <f>Ⅵ取引基本表!BH28</f>
        <v>85553.134999999995</v>
      </c>
      <c r="BX28" s="37">
        <f t="shared" si="2"/>
        <v>1.559264894267171E-2</v>
      </c>
      <c r="BZ28" s="43">
        <f t="shared" si="3"/>
        <v>0</v>
      </c>
      <c r="CB28" s="372">
        <f t="shared" si="4"/>
        <v>0</v>
      </c>
    </row>
    <row r="29" spans="1:80" ht="18.75" customHeight="1">
      <c r="A29" s="327" t="s">
        <v>151</v>
      </c>
      <c r="B29" s="328" t="s">
        <v>169</v>
      </c>
      <c r="C29" s="421">
        <f>Ⅳ一次附属!Y$49</f>
        <v>0</v>
      </c>
      <c r="D29" s="422"/>
      <c r="E29" s="421">
        <f>Ⅲ一次波及!BC31</f>
        <v>0</v>
      </c>
      <c r="F29" s="422"/>
      <c r="G29" s="421">
        <f>Ⅹ雇用者所得率・雇用者数!E27</f>
        <v>0.15192980139772461</v>
      </c>
      <c r="H29" s="422"/>
      <c r="I29" s="425">
        <f t="shared" si="5"/>
        <v>0</v>
      </c>
      <c r="J29" s="428"/>
      <c r="K29" s="422"/>
      <c r="L29" s="422"/>
      <c r="P29" s="327" t="s">
        <v>151</v>
      </c>
      <c r="Q29" s="328" t="s">
        <v>169</v>
      </c>
      <c r="R29" s="350">
        <f>Ⅺ民間消費支出!D28</f>
        <v>9.3025419533848616E-3</v>
      </c>
      <c r="S29" s="20"/>
      <c r="T29" s="357">
        <f>Ⅸ自給率!E28</f>
        <v>0.9997578104860585</v>
      </c>
      <c r="U29" s="20"/>
      <c r="V29" s="360">
        <f t="shared" si="0"/>
        <v>0</v>
      </c>
      <c r="X29" s="327" t="s">
        <v>151</v>
      </c>
      <c r="Y29" s="328" t="s">
        <v>169</v>
      </c>
      <c r="Z29" s="368">
        <f>Ⅷ逆行列係数表!C29</f>
        <v>6.2920000000000001E-4</v>
      </c>
      <c r="AA29" s="368">
        <f>Ⅷ逆行列係数表!D29</f>
        <v>2.4117000000000001E-3</v>
      </c>
      <c r="AB29" s="368">
        <f>Ⅷ逆行列係数表!E29</f>
        <v>1.7227E-3</v>
      </c>
      <c r="AC29" s="368">
        <f>Ⅷ逆行列係数表!F29</f>
        <v>7.316E-4</v>
      </c>
      <c r="AD29" s="368">
        <f>Ⅷ逆行列係数表!G29</f>
        <v>7.2530000000000001E-4</v>
      </c>
      <c r="AE29" s="368">
        <f>Ⅷ逆行列係数表!H29</f>
        <v>1.6856E-3</v>
      </c>
      <c r="AF29" s="368">
        <f>Ⅷ逆行列係数表!I29</f>
        <v>7.9980000000000003E-4</v>
      </c>
      <c r="AG29" s="368">
        <f>Ⅷ逆行列係数表!J29</f>
        <v>6.7980000000000004E-4</v>
      </c>
      <c r="AH29" s="368">
        <f>Ⅷ逆行列係数表!K29</f>
        <v>8.7370000000000004E-4</v>
      </c>
      <c r="AI29" s="368">
        <f>Ⅷ逆行列係数表!L29</f>
        <v>5.6930000000000001E-4</v>
      </c>
      <c r="AJ29" s="368">
        <f>Ⅷ逆行列係数表!M29</f>
        <v>6.4119999999999997E-4</v>
      </c>
      <c r="AK29" s="368">
        <f>Ⅷ逆行列係数表!N29</f>
        <v>6.0150000000000004E-4</v>
      </c>
      <c r="AL29" s="368">
        <f>Ⅷ逆行列係数表!O29</f>
        <v>5.7580000000000001E-4</v>
      </c>
      <c r="AM29" s="368">
        <f>Ⅷ逆行列係数表!P29</f>
        <v>4.3760000000000001E-4</v>
      </c>
      <c r="AN29" s="368">
        <f>Ⅷ逆行列係数表!Q29</f>
        <v>4.9770000000000001E-4</v>
      </c>
      <c r="AO29" s="368">
        <f>Ⅷ逆行列係数表!R29</f>
        <v>6.9410000000000001E-4</v>
      </c>
      <c r="AP29" s="368">
        <f>Ⅷ逆行列係数表!S29</f>
        <v>3.7750000000000001E-4</v>
      </c>
      <c r="AQ29" s="368">
        <f>Ⅷ逆行列係数表!T29</f>
        <v>5.1270000000000005E-4</v>
      </c>
      <c r="AR29" s="368">
        <f>Ⅷ逆行列係数表!U29</f>
        <v>3.2279999999999999E-4</v>
      </c>
      <c r="AS29" s="368">
        <f>Ⅷ逆行列係数表!V29</f>
        <v>9.1799999999999998E-4</v>
      </c>
      <c r="AT29" s="368">
        <f>Ⅷ逆行列係数表!W29</f>
        <v>8.8650000000000003E-4</v>
      </c>
      <c r="AU29" s="368">
        <f>Ⅷ逆行列係数表!X29</f>
        <v>1.3370000000000001E-3</v>
      </c>
      <c r="AV29" s="368">
        <f>Ⅷ逆行列係数表!Y29</f>
        <v>1.0483549999999999</v>
      </c>
      <c r="AW29" s="368">
        <f>Ⅷ逆行列係数表!Z29</f>
        <v>8.1978999999999993E-3</v>
      </c>
      <c r="AX29" s="368">
        <f>Ⅷ逆行列係数表!AA29</f>
        <v>2.9077E-3</v>
      </c>
      <c r="AY29" s="368">
        <f>Ⅷ逆行列係数表!AB29</f>
        <v>1.3795999999999999E-3</v>
      </c>
      <c r="AZ29" s="368">
        <f>Ⅷ逆行列係数表!AC29</f>
        <v>2.766E-4</v>
      </c>
      <c r="BA29" s="368">
        <f>Ⅷ逆行列係数表!AD29</f>
        <v>5.0451000000000003E-3</v>
      </c>
      <c r="BB29" s="368">
        <f>Ⅷ逆行列係数表!AE29</f>
        <v>3.1646999999999999E-3</v>
      </c>
      <c r="BC29" s="368">
        <f>Ⅷ逆行列係数表!AF29</f>
        <v>3.5046000000000001E-3</v>
      </c>
      <c r="BD29" s="368">
        <f>Ⅷ逆行列係数表!AG29</f>
        <v>6.8744000000000001E-3</v>
      </c>
      <c r="BE29" s="368">
        <f>Ⅷ逆行列係数表!AH29</f>
        <v>4.0099999999999997E-3</v>
      </c>
      <c r="BF29" s="368">
        <f>Ⅷ逆行列係数表!AI29</f>
        <v>2.1351E-3</v>
      </c>
      <c r="BG29" s="368">
        <f>Ⅷ逆行列係数表!AJ29</f>
        <v>7.67E-4</v>
      </c>
      <c r="BH29" s="368">
        <f>Ⅷ逆行列係数表!AK29</f>
        <v>7.7245999999999999E-3</v>
      </c>
      <c r="BI29" s="368">
        <f>Ⅷ逆行列係数表!AL29</f>
        <v>5.3479999999999999E-4</v>
      </c>
      <c r="BJ29" s="368">
        <f>Ⅷ逆行列係数表!AM29</f>
        <v>2.5904999999999999E-3</v>
      </c>
      <c r="BL29" s="37">
        <f t="shared" si="1"/>
        <v>0</v>
      </c>
      <c r="BN29" s="303">
        <v>0</v>
      </c>
      <c r="BP29" s="364">
        <f>Ⅱ入力シート!H47+Ⅲ一次波及!BC31+BN29</f>
        <v>0</v>
      </c>
      <c r="BQ29" s="42"/>
      <c r="BR29" s="42"/>
      <c r="BS29" s="42"/>
      <c r="BT29" s="363">
        <f>Ⅹ雇用者所得率・雇用者数!H27</f>
        <v>678</v>
      </c>
      <c r="BV29" s="371">
        <f>Ⅵ取引基本表!BH29</f>
        <v>27947.564999999999</v>
      </c>
      <c r="BX29" s="37">
        <f t="shared" si="2"/>
        <v>2.4259716365271897E-2</v>
      </c>
      <c r="BZ29" s="43">
        <f t="shared" si="3"/>
        <v>0</v>
      </c>
      <c r="CB29" s="372">
        <f t="shared" si="4"/>
        <v>0</v>
      </c>
    </row>
    <row r="30" spans="1:80" ht="18.75" customHeight="1">
      <c r="A30" s="327" t="s">
        <v>152</v>
      </c>
      <c r="B30" s="328" t="s">
        <v>170</v>
      </c>
      <c r="C30" s="421">
        <f>Ⅳ一次附属!Z$49</f>
        <v>0</v>
      </c>
      <c r="D30" s="422"/>
      <c r="E30" s="421">
        <f>Ⅲ一次波及!BC32</f>
        <v>0</v>
      </c>
      <c r="F30" s="422"/>
      <c r="G30" s="421">
        <f>Ⅹ雇用者所得率・雇用者数!E28</f>
        <v>0.27933663287116245</v>
      </c>
      <c r="H30" s="422"/>
      <c r="I30" s="425">
        <f t="shared" si="5"/>
        <v>0</v>
      </c>
      <c r="J30" s="428"/>
      <c r="K30" s="422"/>
      <c r="L30" s="422"/>
      <c r="P30" s="327" t="s">
        <v>152</v>
      </c>
      <c r="Q30" s="328" t="s">
        <v>170</v>
      </c>
      <c r="R30" s="350">
        <f>Ⅺ民間消費支出!D29</f>
        <v>1.11048322998576E-3</v>
      </c>
      <c r="S30" s="20"/>
      <c r="T30" s="357">
        <f>Ⅸ自給率!E29</f>
        <v>0.8495121052738599</v>
      </c>
      <c r="U30" s="20"/>
      <c r="V30" s="360">
        <f t="shared" si="0"/>
        <v>0</v>
      </c>
      <c r="X30" s="327" t="s">
        <v>152</v>
      </c>
      <c r="Y30" s="328" t="s">
        <v>170</v>
      </c>
      <c r="Z30" s="368">
        <f>Ⅷ逆行列係数表!C30</f>
        <v>8.3250000000000002E-4</v>
      </c>
      <c r="AA30" s="368">
        <f>Ⅷ逆行列係数表!D30</f>
        <v>2.5068999999999998E-3</v>
      </c>
      <c r="AB30" s="368">
        <f>Ⅷ逆行列係数表!E30</f>
        <v>1.3894000000000001E-3</v>
      </c>
      <c r="AC30" s="368">
        <f>Ⅷ逆行列係数表!F30</f>
        <v>1.3733E-3</v>
      </c>
      <c r="AD30" s="368">
        <f>Ⅷ逆行列係数表!G30</f>
        <v>1.2455000000000001E-3</v>
      </c>
      <c r="AE30" s="368">
        <f>Ⅷ逆行列係数表!H30</f>
        <v>3.4064999999999998E-3</v>
      </c>
      <c r="AF30" s="368">
        <f>Ⅷ逆行列係数表!I30</f>
        <v>1.0685E-3</v>
      </c>
      <c r="AG30" s="368">
        <f>Ⅷ逆行列係数表!J30</f>
        <v>1.2324E-3</v>
      </c>
      <c r="AH30" s="368">
        <f>Ⅷ逆行列係数表!K30</f>
        <v>2.8663999999999999E-3</v>
      </c>
      <c r="AI30" s="368">
        <f>Ⅷ逆行列係数表!L30</f>
        <v>2.8324999999999999E-3</v>
      </c>
      <c r="AJ30" s="368">
        <f>Ⅷ逆行列係数表!M30</f>
        <v>1.859E-3</v>
      </c>
      <c r="AK30" s="368">
        <f>Ⅷ逆行列係数表!N30</f>
        <v>9.477E-4</v>
      </c>
      <c r="AL30" s="368">
        <f>Ⅷ逆行列係数表!O30</f>
        <v>8.9860000000000005E-4</v>
      </c>
      <c r="AM30" s="368">
        <f>Ⅷ逆行列係数表!P30</f>
        <v>6.2480000000000001E-4</v>
      </c>
      <c r="AN30" s="368">
        <f>Ⅷ逆行列係数表!Q30</f>
        <v>6.8070000000000001E-4</v>
      </c>
      <c r="AO30" s="368">
        <f>Ⅷ逆行列係数表!R30</f>
        <v>1.2634E-3</v>
      </c>
      <c r="AP30" s="368">
        <f>Ⅷ逆行列係数表!S30</f>
        <v>5.1079999999999995E-4</v>
      </c>
      <c r="AQ30" s="368">
        <f>Ⅷ逆行列係数表!T30</f>
        <v>6.2830000000000004E-4</v>
      </c>
      <c r="AR30" s="368">
        <f>Ⅷ逆行列係数表!U30</f>
        <v>6.669E-4</v>
      </c>
      <c r="AS30" s="368">
        <f>Ⅷ逆行列係数表!V30</f>
        <v>9.771999999999999E-4</v>
      </c>
      <c r="AT30" s="368">
        <f>Ⅷ逆行列係数表!W30</f>
        <v>2.8592999999999999E-3</v>
      </c>
      <c r="AU30" s="368">
        <f>Ⅷ逆行列係数表!X30</f>
        <v>4.4139200000000003E-2</v>
      </c>
      <c r="AV30" s="368">
        <f>Ⅷ逆行列係数表!Y30</f>
        <v>4.1254999999999998E-3</v>
      </c>
      <c r="AW30" s="368">
        <f>Ⅷ逆行列係数表!Z30</f>
        <v>1.0025980000000001</v>
      </c>
      <c r="AX30" s="368">
        <f>Ⅷ逆行列係数表!AA30</f>
        <v>2.2878E-3</v>
      </c>
      <c r="AY30" s="368">
        <f>Ⅷ逆行列係数表!AB30</f>
        <v>3.2176000000000001E-3</v>
      </c>
      <c r="AZ30" s="368">
        <f>Ⅷ逆行列係数表!AC30</f>
        <v>3.2979999999999999E-4</v>
      </c>
      <c r="BA30" s="368">
        <f>Ⅷ逆行列係数表!AD30</f>
        <v>4.1675000000000002E-3</v>
      </c>
      <c r="BB30" s="368">
        <f>Ⅷ逆行列係数表!AE30</f>
        <v>6.7457000000000003E-3</v>
      </c>
      <c r="BC30" s="368">
        <f>Ⅷ逆行列係数表!AF30</f>
        <v>2.6541800000000001E-2</v>
      </c>
      <c r="BD30" s="368">
        <f>Ⅷ逆行列係数表!AG30</f>
        <v>4.9356000000000001E-3</v>
      </c>
      <c r="BE30" s="368">
        <f>Ⅷ逆行列係数表!AH30</f>
        <v>3.8549000000000001E-3</v>
      </c>
      <c r="BF30" s="368">
        <f>Ⅷ逆行列係数表!AI30</f>
        <v>7.6429999999999998E-4</v>
      </c>
      <c r="BG30" s="368">
        <f>Ⅷ逆行列係数表!AJ30</f>
        <v>8.25E-4</v>
      </c>
      <c r="BH30" s="368">
        <f>Ⅷ逆行列係数表!AK30</f>
        <v>2.0691000000000001E-2</v>
      </c>
      <c r="BI30" s="368">
        <f>Ⅷ逆行列係数表!AL30</f>
        <v>4.6220000000000001E-4</v>
      </c>
      <c r="BJ30" s="368">
        <f>Ⅷ逆行列係数表!AM30</f>
        <v>1.9536299999999999E-2</v>
      </c>
      <c r="BL30" s="37">
        <f t="shared" si="1"/>
        <v>0</v>
      </c>
      <c r="BN30" s="303">
        <v>0</v>
      </c>
      <c r="BP30" s="364">
        <f>Ⅱ入力シート!H48+Ⅲ一次波及!BC32+BN30</f>
        <v>0</v>
      </c>
      <c r="BQ30" s="42"/>
      <c r="BR30" s="42"/>
      <c r="BS30" s="42"/>
      <c r="BT30" s="363">
        <f>Ⅹ雇用者所得率・雇用者数!H28</f>
        <v>2045</v>
      </c>
      <c r="BV30" s="371">
        <f>Ⅵ取引基本表!BH30</f>
        <v>32682.355</v>
      </c>
      <c r="BX30" s="37">
        <f t="shared" si="2"/>
        <v>6.2571990298740707E-2</v>
      </c>
      <c r="BZ30" s="43">
        <f t="shared" si="3"/>
        <v>0</v>
      </c>
      <c r="CB30" s="372">
        <f t="shared" si="4"/>
        <v>0</v>
      </c>
    </row>
    <row r="31" spans="1:80" ht="18.75" customHeight="1">
      <c r="A31" s="327" t="s">
        <v>153</v>
      </c>
      <c r="B31" s="328" t="s">
        <v>31</v>
      </c>
      <c r="C31" s="421">
        <f>Ⅳ一次附属!AA$49</f>
        <v>0</v>
      </c>
      <c r="D31" s="422"/>
      <c r="E31" s="421">
        <f>Ⅲ一次波及!BC33</f>
        <v>0</v>
      </c>
      <c r="F31" s="422"/>
      <c r="G31" s="421">
        <f>Ⅹ雇用者所得率・雇用者数!E29</f>
        <v>0.29028947269330929</v>
      </c>
      <c r="H31" s="422"/>
      <c r="I31" s="425">
        <f t="shared" si="5"/>
        <v>0</v>
      </c>
      <c r="J31" s="428"/>
      <c r="K31" s="422"/>
      <c r="L31" s="422"/>
      <c r="P31" s="327" t="s">
        <v>153</v>
      </c>
      <c r="Q31" s="328" t="s">
        <v>31</v>
      </c>
      <c r="R31" s="350">
        <f>Ⅺ民間消費支出!D30</f>
        <v>0.16267014277145206</v>
      </c>
      <c r="S31" s="20"/>
      <c r="T31" s="357">
        <f>Ⅸ自給率!E30</f>
        <v>0.514551244306936</v>
      </c>
      <c r="U31" s="20"/>
      <c r="V31" s="360">
        <f t="shared" si="0"/>
        <v>0</v>
      </c>
      <c r="X31" s="327" t="s">
        <v>153</v>
      </c>
      <c r="Y31" s="328" t="s">
        <v>31</v>
      </c>
      <c r="Z31" s="368">
        <f>Ⅷ逆行列係数表!C31</f>
        <v>3.5237299999999999E-2</v>
      </c>
      <c r="AA31" s="368">
        <f>Ⅷ逆行列係数表!D31</f>
        <v>1.41742E-2</v>
      </c>
      <c r="AB31" s="368">
        <f>Ⅷ逆行列係数表!E31</f>
        <v>4.2297399999999999E-2</v>
      </c>
      <c r="AC31" s="368">
        <f>Ⅷ逆行列係数表!F31</f>
        <v>3.4879E-2</v>
      </c>
      <c r="AD31" s="368">
        <f>Ⅷ逆行列係数表!G31</f>
        <v>4.19403E-2</v>
      </c>
      <c r="AE31" s="368">
        <f>Ⅷ逆行列係数表!H31</f>
        <v>2.72646E-2</v>
      </c>
      <c r="AF31" s="368">
        <f>Ⅷ逆行列係数表!I31</f>
        <v>3.0887600000000001E-2</v>
      </c>
      <c r="AG31" s="368">
        <f>Ⅷ逆行列係数表!J31</f>
        <v>3.2892299999999999E-2</v>
      </c>
      <c r="AH31" s="368">
        <f>Ⅷ逆行列係数表!K31</f>
        <v>2.33136E-2</v>
      </c>
      <c r="AI31" s="368">
        <f>Ⅷ逆行列係数表!L31</f>
        <v>2.9375499999999999E-2</v>
      </c>
      <c r="AJ31" s="368">
        <f>Ⅷ逆行列係数表!M31</f>
        <v>2.7916199999999999E-2</v>
      </c>
      <c r="AK31" s="368">
        <f>Ⅷ逆行列係数表!N31</f>
        <v>2.4543599999999999E-2</v>
      </c>
      <c r="AL31" s="368">
        <f>Ⅷ逆行列係数表!O31</f>
        <v>2.33686E-2</v>
      </c>
      <c r="AM31" s="368">
        <f>Ⅷ逆行列係数表!P31</f>
        <v>2.3601899999999999E-2</v>
      </c>
      <c r="AN31" s="368">
        <f>Ⅷ逆行列係数表!Q31</f>
        <v>2.7318700000000001E-2</v>
      </c>
      <c r="AO31" s="368">
        <f>Ⅷ逆行列係数表!R31</f>
        <v>2.13426E-2</v>
      </c>
      <c r="AP31" s="368">
        <f>Ⅷ逆行列係数表!S31</f>
        <v>2.0491700000000002E-2</v>
      </c>
      <c r="AQ31" s="368">
        <f>Ⅷ逆行列係数表!T31</f>
        <v>2.1841599999999999E-2</v>
      </c>
      <c r="AR31" s="368">
        <f>Ⅷ逆行列係数表!U31</f>
        <v>2.7137600000000001E-2</v>
      </c>
      <c r="AS31" s="368">
        <f>Ⅷ逆行列係数表!V31</f>
        <v>5.5551499999999997E-2</v>
      </c>
      <c r="AT31" s="368">
        <f>Ⅷ逆行列係数表!W31</f>
        <v>2.9421599999999999E-2</v>
      </c>
      <c r="AU31" s="368">
        <f>Ⅷ逆行列係数表!X31</f>
        <v>7.6154999999999999E-3</v>
      </c>
      <c r="AV31" s="368">
        <f>Ⅷ逆行列係数表!Y31</f>
        <v>1.6556999999999999E-2</v>
      </c>
      <c r="AW31" s="368">
        <f>Ⅷ逆行列係数表!Z31</f>
        <v>1.14059E-2</v>
      </c>
      <c r="AX31" s="368">
        <f>Ⅷ逆行列係数表!AA31</f>
        <v>1.0083420000000001</v>
      </c>
      <c r="AY31" s="368">
        <f>Ⅷ逆行列係数表!AB31</f>
        <v>6.1291999999999996E-3</v>
      </c>
      <c r="AZ31" s="368">
        <f>Ⅷ逆行列係数表!AC31</f>
        <v>1.5541000000000001E-3</v>
      </c>
      <c r="BA31" s="368">
        <f>Ⅷ逆行列係数表!AD31</f>
        <v>2.4694000000000001E-2</v>
      </c>
      <c r="BB31" s="368">
        <f>Ⅷ逆行列係数表!AE31</f>
        <v>7.2709999999999997E-3</v>
      </c>
      <c r="BC31" s="368">
        <f>Ⅷ逆行列係数表!AF31</f>
        <v>8.0470000000000003E-3</v>
      </c>
      <c r="BD31" s="368">
        <f>Ⅷ逆行列係数表!AG31</f>
        <v>1.29888E-2</v>
      </c>
      <c r="BE31" s="368">
        <f>Ⅷ逆行列係数表!AH31</f>
        <v>2.96387E-2</v>
      </c>
      <c r="BF31" s="368">
        <f>Ⅷ逆行列係数表!AI31</f>
        <v>2.4468400000000001E-2</v>
      </c>
      <c r="BG31" s="368">
        <f>Ⅷ逆行列係数表!AJ31</f>
        <v>1.2874200000000001E-2</v>
      </c>
      <c r="BH31" s="368">
        <f>Ⅷ逆行列係数表!AK31</f>
        <v>4.2278400000000001E-2</v>
      </c>
      <c r="BI31" s="368">
        <f>Ⅷ逆行列係数表!AL31</f>
        <v>0.1201451</v>
      </c>
      <c r="BJ31" s="368">
        <f>Ⅷ逆行列係数表!AM31</f>
        <v>9.9778999999999996E-3</v>
      </c>
      <c r="BL31" s="37">
        <f t="shared" si="1"/>
        <v>0</v>
      </c>
      <c r="BN31" s="303">
        <v>0</v>
      </c>
      <c r="BP31" s="364">
        <f>Ⅱ入力シート!H49+Ⅲ一次波及!BC33+BN31</f>
        <v>0</v>
      </c>
      <c r="BQ31" s="42"/>
      <c r="BR31" s="42"/>
      <c r="BS31" s="42"/>
      <c r="BT31" s="363">
        <f>Ⅹ雇用者所得率・雇用者数!H29</f>
        <v>54789</v>
      </c>
      <c r="BV31" s="371">
        <f>Ⅵ取引基本表!BH31</f>
        <v>522729.89299999998</v>
      </c>
      <c r="BX31" s="37">
        <f t="shared" si="2"/>
        <v>0.10481321373369401</v>
      </c>
      <c r="BZ31" s="43">
        <f t="shared" si="3"/>
        <v>0</v>
      </c>
      <c r="CB31" s="372">
        <f t="shared" si="4"/>
        <v>0</v>
      </c>
    </row>
    <row r="32" spans="1:80" ht="18.75" customHeight="1">
      <c r="A32" s="327" t="s">
        <v>154</v>
      </c>
      <c r="B32" s="328" t="s">
        <v>32</v>
      </c>
      <c r="C32" s="421">
        <f>Ⅳ一次附属!AB$49</f>
        <v>0</v>
      </c>
      <c r="D32" s="422"/>
      <c r="E32" s="421">
        <f>Ⅲ一次波及!BC34</f>
        <v>0</v>
      </c>
      <c r="F32" s="422"/>
      <c r="G32" s="421">
        <f>Ⅹ雇用者所得率・雇用者数!E30</f>
        <v>0.18916608069712371</v>
      </c>
      <c r="H32" s="422"/>
      <c r="I32" s="425">
        <f t="shared" si="5"/>
        <v>0</v>
      </c>
      <c r="J32" s="428"/>
      <c r="K32" s="422"/>
      <c r="L32" s="422"/>
      <c r="P32" s="327" t="s">
        <v>154</v>
      </c>
      <c r="Q32" s="328" t="s">
        <v>32</v>
      </c>
      <c r="R32" s="350">
        <f>Ⅺ民間消費支出!D31</f>
        <v>6.0827910797229996E-2</v>
      </c>
      <c r="S32" s="20"/>
      <c r="T32" s="357">
        <f>Ⅸ自給率!E31</f>
        <v>0.74582608344331236</v>
      </c>
      <c r="U32" s="20"/>
      <c r="V32" s="360">
        <f t="shared" si="0"/>
        <v>0</v>
      </c>
      <c r="X32" s="327" t="s">
        <v>154</v>
      </c>
      <c r="Y32" s="328" t="s">
        <v>32</v>
      </c>
      <c r="Z32" s="368">
        <f>Ⅷ逆行列係数表!C32</f>
        <v>5.6045000000000001E-3</v>
      </c>
      <c r="AA32" s="368">
        <f>Ⅷ逆行列係数表!D32</f>
        <v>2.7603200000000001E-2</v>
      </c>
      <c r="AB32" s="368">
        <f>Ⅷ逆行列係数表!E32</f>
        <v>7.7146999999999997E-3</v>
      </c>
      <c r="AC32" s="368">
        <f>Ⅷ逆行列係数表!F32</f>
        <v>1.55423E-2</v>
      </c>
      <c r="AD32" s="368">
        <f>Ⅷ逆行列係数表!G32</f>
        <v>1.06023E-2</v>
      </c>
      <c r="AE32" s="368">
        <f>Ⅷ逆行列係数表!H32</f>
        <v>7.1212999999999997E-3</v>
      </c>
      <c r="AF32" s="368">
        <f>Ⅷ逆行列係数表!I32</f>
        <v>4.1213999999999999E-3</v>
      </c>
      <c r="AG32" s="368">
        <f>Ⅷ逆行列係数表!J32</f>
        <v>4.9635E-3</v>
      </c>
      <c r="AH32" s="368">
        <f>Ⅷ逆行列係数表!K32</f>
        <v>1.09607E-2</v>
      </c>
      <c r="AI32" s="368">
        <f>Ⅷ逆行列係数表!L32</f>
        <v>8.3297000000000006E-3</v>
      </c>
      <c r="AJ32" s="368">
        <f>Ⅷ逆行列係数表!M32</f>
        <v>7.6994999999999997E-3</v>
      </c>
      <c r="AK32" s="368">
        <f>Ⅷ逆行列係数表!N32</f>
        <v>1.07884E-2</v>
      </c>
      <c r="AL32" s="368">
        <f>Ⅷ逆行列係数表!O32</f>
        <v>7.0419000000000002E-3</v>
      </c>
      <c r="AM32" s="368">
        <f>Ⅷ逆行列係数表!P32</f>
        <v>6.8189000000000001E-3</v>
      </c>
      <c r="AN32" s="368">
        <f>Ⅷ逆行列係数表!Q32</f>
        <v>1.0681299999999999E-2</v>
      </c>
      <c r="AO32" s="368">
        <f>Ⅷ逆行列係数表!R32</f>
        <v>5.1726000000000003E-3</v>
      </c>
      <c r="AP32" s="368">
        <f>Ⅷ逆行列係数表!S32</f>
        <v>6.6563999999999998E-3</v>
      </c>
      <c r="AQ32" s="368">
        <f>Ⅷ逆行列係数表!T32</f>
        <v>8.6739999999999994E-3</v>
      </c>
      <c r="AR32" s="368">
        <f>Ⅷ逆行列係数表!U32</f>
        <v>3.6183999999999999E-3</v>
      </c>
      <c r="AS32" s="368">
        <f>Ⅷ逆行列係数表!V32</f>
        <v>1.30931E-2</v>
      </c>
      <c r="AT32" s="368">
        <f>Ⅷ逆行列係数表!W32</f>
        <v>1.2844400000000001E-2</v>
      </c>
      <c r="AU32" s="368">
        <f>Ⅷ逆行列係数表!X32</f>
        <v>2.27031E-2</v>
      </c>
      <c r="AV32" s="368">
        <f>Ⅷ逆行列係数表!Y32</f>
        <v>2.6678899999999998E-2</v>
      </c>
      <c r="AW32" s="368">
        <f>Ⅷ逆行列係数表!Z32</f>
        <v>2.60255E-2</v>
      </c>
      <c r="AX32" s="368">
        <f>Ⅷ逆行列係数表!AA32</f>
        <v>1.54159E-2</v>
      </c>
      <c r="AY32" s="368">
        <f>Ⅷ逆行列係数表!AB32</f>
        <v>1.0384329999999999</v>
      </c>
      <c r="AZ32" s="368">
        <f>Ⅷ逆行列係数表!AC32</f>
        <v>5.6523499999999997E-2</v>
      </c>
      <c r="BA32" s="368">
        <f>Ⅷ逆行列係数表!AD32</f>
        <v>1.9862399999999999E-2</v>
      </c>
      <c r="BB32" s="368">
        <f>Ⅷ逆行列係数表!AE32</f>
        <v>8.8645000000000009E-3</v>
      </c>
      <c r="BC32" s="368">
        <f>Ⅷ逆行列係数表!AF32</f>
        <v>1.66199E-2</v>
      </c>
      <c r="BD32" s="368">
        <f>Ⅷ逆行列係数表!AG32</f>
        <v>7.4757000000000001E-3</v>
      </c>
      <c r="BE32" s="368">
        <f>Ⅷ逆行列係数表!AH32</f>
        <v>1.0385500000000001E-2</v>
      </c>
      <c r="BF32" s="368">
        <f>Ⅷ逆行列係数表!AI32</f>
        <v>2.0383399999999999E-2</v>
      </c>
      <c r="BG32" s="368">
        <f>Ⅷ逆行列係数表!AJ32</f>
        <v>9.3133000000000001E-3</v>
      </c>
      <c r="BH32" s="368">
        <f>Ⅷ逆行列係数表!AK32</f>
        <v>1.08205E-2</v>
      </c>
      <c r="BI32" s="368">
        <f>Ⅷ逆行列係数表!AL32</f>
        <v>2.8341E-3</v>
      </c>
      <c r="BJ32" s="368">
        <f>Ⅷ逆行列係数表!AM32</f>
        <v>1.01274E-2</v>
      </c>
      <c r="BL32" s="37">
        <f t="shared" si="1"/>
        <v>0</v>
      </c>
      <c r="BN32" s="303">
        <v>0</v>
      </c>
      <c r="BP32" s="364">
        <f>Ⅱ入力シート!H50+Ⅲ一次波及!BC34+BN32</f>
        <v>0</v>
      </c>
      <c r="BQ32" s="42"/>
      <c r="BR32" s="42"/>
      <c r="BS32" s="42"/>
      <c r="BT32" s="363">
        <f>Ⅹ雇用者所得率・雇用者数!H30</f>
        <v>8181</v>
      </c>
      <c r="BV32" s="371">
        <f>Ⅵ取引基本表!BH32</f>
        <v>234710.72</v>
      </c>
      <c r="BX32" s="37">
        <f t="shared" si="2"/>
        <v>3.4855672548744256E-2</v>
      </c>
      <c r="BZ32" s="43">
        <f t="shared" si="3"/>
        <v>0</v>
      </c>
      <c r="CB32" s="372">
        <f t="shared" si="4"/>
        <v>0</v>
      </c>
    </row>
    <row r="33" spans="1:80" ht="18.75" customHeight="1">
      <c r="A33" s="327" t="s">
        <v>155</v>
      </c>
      <c r="B33" s="328" t="s">
        <v>33</v>
      </c>
      <c r="C33" s="421">
        <f>Ⅳ一次附属!AC$49</f>
        <v>0</v>
      </c>
      <c r="D33" s="422"/>
      <c r="E33" s="421">
        <f>Ⅲ一次波及!BC35</f>
        <v>0</v>
      </c>
      <c r="F33" s="422"/>
      <c r="G33" s="421">
        <f>Ⅹ雇用者所得率・雇用者数!E31</f>
        <v>2.5082090882862767E-2</v>
      </c>
      <c r="H33" s="422"/>
      <c r="I33" s="425">
        <f t="shared" si="5"/>
        <v>0</v>
      </c>
      <c r="J33" s="428"/>
      <c r="K33" s="422"/>
      <c r="L33" s="422"/>
      <c r="P33" s="327" t="s">
        <v>155</v>
      </c>
      <c r="Q33" s="328" t="s">
        <v>33</v>
      </c>
      <c r="R33" s="350">
        <f>Ⅺ民間消費支出!D32</f>
        <v>0.2888961927738728</v>
      </c>
      <c r="S33" s="20"/>
      <c r="T33" s="357">
        <f>Ⅸ自給率!E32</f>
        <v>0.99473113138041125</v>
      </c>
      <c r="U33" s="20"/>
      <c r="V33" s="360">
        <f t="shared" si="0"/>
        <v>0</v>
      </c>
      <c r="X33" s="327" t="s">
        <v>155</v>
      </c>
      <c r="Y33" s="328" t="s">
        <v>33</v>
      </c>
      <c r="Z33" s="368">
        <f>Ⅷ逆行列係数表!C33</f>
        <v>3.2842000000000001E-3</v>
      </c>
      <c r="AA33" s="368">
        <f>Ⅷ逆行列係数表!D33</f>
        <v>9.2452000000000003E-3</v>
      </c>
      <c r="AB33" s="368">
        <f>Ⅷ逆行列係数表!E33</f>
        <v>3.7442E-3</v>
      </c>
      <c r="AC33" s="368">
        <f>Ⅷ逆行列係数表!F33</f>
        <v>4.0778999999999998E-3</v>
      </c>
      <c r="AD33" s="368">
        <f>Ⅷ逆行列係数表!G33</f>
        <v>4.0138999999999999E-3</v>
      </c>
      <c r="AE33" s="368">
        <f>Ⅷ逆行列係数表!H33</f>
        <v>4.3907E-3</v>
      </c>
      <c r="AF33" s="368">
        <f>Ⅷ逆行列係数表!I33</f>
        <v>3.2355999999999999E-3</v>
      </c>
      <c r="AG33" s="368">
        <f>Ⅷ逆行列係数表!J33</f>
        <v>4.5823000000000001E-3</v>
      </c>
      <c r="AH33" s="368">
        <f>Ⅷ逆行列係数表!K33</f>
        <v>4.8805999999999997E-3</v>
      </c>
      <c r="AI33" s="368">
        <f>Ⅷ逆行列係数表!L33</f>
        <v>4.6233999999999997E-3</v>
      </c>
      <c r="AJ33" s="368">
        <f>Ⅷ逆行列係数表!M33</f>
        <v>3.1213999999999999E-3</v>
      </c>
      <c r="AK33" s="368">
        <f>Ⅷ逆行列係数表!N33</f>
        <v>4.6722999999999999E-3</v>
      </c>
      <c r="AL33" s="368">
        <f>Ⅷ逆行列係数表!O33</f>
        <v>4.0695999999999996E-3</v>
      </c>
      <c r="AM33" s="368">
        <f>Ⅷ逆行列係数表!P33</f>
        <v>4.2046999999999996E-3</v>
      </c>
      <c r="AN33" s="368">
        <f>Ⅷ逆行列係数表!Q33</f>
        <v>2.8086999999999999E-3</v>
      </c>
      <c r="AO33" s="368">
        <f>Ⅷ逆行列係数表!R33</f>
        <v>2.3246999999999999E-3</v>
      </c>
      <c r="AP33" s="368">
        <f>Ⅷ逆行列係数表!S33</f>
        <v>2.7745000000000001E-3</v>
      </c>
      <c r="AQ33" s="368">
        <f>Ⅷ逆行列係数表!T33</f>
        <v>5.7153999999999998E-3</v>
      </c>
      <c r="AR33" s="368">
        <f>Ⅷ逆行列係数表!U33</f>
        <v>1.4586E-3</v>
      </c>
      <c r="AS33" s="368">
        <f>Ⅷ逆行列係数表!V33</f>
        <v>4.3103999999999998E-3</v>
      </c>
      <c r="AT33" s="368">
        <f>Ⅷ逆行列係数表!W33</f>
        <v>5.2630999999999997E-3</v>
      </c>
      <c r="AU33" s="368">
        <f>Ⅷ逆行列係数表!X33</f>
        <v>1.2193300000000001E-2</v>
      </c>
      <c r="AV33" s="368">
        <f>Ⅷ逆行列係数表!Y33</f>
        <v>4.5018999999999997E-3</v>
      </c>
      <c r="AW33" s="368">
        <f>Ⅷ逆行列係数表!Z33</f>
        <v>4.4768999999999998E-3</v>
      </c>
      <c r="AX33" s="368">
        <f>Ⅷ逆行列係数表!AA33</f>
        <v>2.34083E-2</v>
      </c>
      <c r="AY33" s="368">
        <f>Ⅷ逆行列係数表!AB33</f>
        <v>1.52417E-2</v>
      </c>
      <c r="AZ33" s="368">
        <f>Ⅷ逆行列係数表!AC33</f>
        <v>1.0184880000000001</v>
      </c>
      <c r="BA33" s="368">
        <f>Ⅷ逆行列係数表!AD33</f>
        <v>1.5655800000000001E-2</v>
      </c>
      <c r="BB33" s="368">
        <f>Ⅷ逆行列係数表!AE33</f>
        <v>1.48728E-2</v>
      </c>
      <c r="BC33" s="368">
        <f>Ⅷ逆行列係数表!AF33</f>
        <v>2.5693000000000001E-3</v>
      </c>
      <c r="BD33" s="368">
        <f>Ⅷ逆行列係数表!AG33</f>
        <v>8.1516000000000002E-3</v>
      </c>
      <c r="BE33" s="368">
        <f>Ⅷ逆行列係数表!AH33</f>
        <v>1.42679E-2</v>
      </c>
      <c r="BF33" s="368">
        <f>Ⅷ逆行列係数表!AI33</f>
        <v>1.8760099999999998E-2</v>
      </c>
      <c r="BG33" s="368">
        <f>Ⅷ逆行列係数表!AJ33</f>
        <v>9.6544999999999999E-3</v>
      </c>
      <c r="BH33" s="368">
        <f>Ⅷ逆行列係数表!AK33</f>
        <v>1.40021E-2</v>
      </c>
      <c r="BI33" s="368">
        <f>Ⅷ逆行列係数表!AL33</f>
        <v>3.4150000000000001E-3</v>
      </c>
      <c r="BJ33" s="368">
        <f>Ⅷ逆行列係数表!AM33</f>
        <v>2.8005100000000002E-2</v>
      </c>
      <c r="BL33" s="37">
        <f t="shared" si="1"/>
        <v>0</v>
      </c>
      <c r="BN33" s="303">
        <v>0</v>
      </c>
      <c r="BP33" s="364">
        <f>Ⅱ入力シート!H51+Ⅲ一次波及!BC35+BN33</f>
        <v>0</v>
      </c>
      <c r="BQ33" s="42"/>
      <c r="BR33" s="42"/>
      <c r="BS33" s="42"/>
      <c r="BT33" s="363">
        <f>Ⅹ雇用者所得率・雇用者数!H31</f>
        <v>2032</v>
      </c>
      <c r="BV33" s="371">
        <f>Ⅵ取引基本表!BH33</f>
        <v>524980.95400000003</v>
      </c>
      <c r="BX33" s="37">
        <f t="shared" si="2"/>
        <v>3.8706166090741643E-3</v>
      </c>
      <c r="BZ33" s="43">
        <f t="shared" si="3"/>
        <v>0</v>
      </c>
      <c r="CB33" s="372">
        <f t="shared" si="4"/>
        <v>0</v>
      </c>
    </row>
    <row r="34" spans="1:80" ht="18.75" customHeight="1">
      <c r="A34" s="327" t="s">
        <v>156</v>
      </c>
      <c r="B34" s="328" t="s">
        <v>171</v>
      </c>
      <c r="C34" s="421">
        <f>Ⅳ一次附属!AD$49</f>
        <v>0</v>
      </c>
      <c r="D34" s="422"/>
      <c r="E34" s="421">
        <f>Ⅲ一次波及!BC36</f>
        <v>0</v>
      </c>
      <c r="F34" s="422"/>
      <c r="G34" s="421">
        <f>Ⅹ雇用者所得率・雇用者数!E32</f>
        <v>0.18016881730232512</v>
      </c>
      <c r="H34" s="422"/>
      <c r="I34" s="425">
        <f t="shared" si="5"/>
        <v>0</v>
      </c>
      <c r="J34" s="428"/>
      <c r="K34" s="422"/>
      <c r="L34" s="422"/>
      <c r="P34" s="327" t="s">
        <v>156</v>
      </c>
      <c r="Q34" s="328" t="s">
        <v>171</v>
      </c>
      <c r="R34" s="350">
        <f>Ⅺ民間消費支出!D33</f>
        <v>3.2216476133250106E-2</v>
      </c>
      <c r="S34" s="20"/>
      <c r="T34" s="357">
        <f>Ⅸ自給率!E33</f>
        <v>0.63246344361980733</v>
      </c>
      <c r="U34" s="20"/>
      <c r="V34" s="360">
        <f t="shared" si="0"/>
        <v>0</v>
      </c>
      <c r="X34" s="327" t="s">
        <v>156</v>
      </c>
      <c r="Y34" s="328" t="s">
        <v>171</v>
      </c>
      <c r="Z34" s="368">
        <f>Ⅷ逆行列係数表!C34</f>
        <v>5.4197599999999999E-2</v>
      </c>
      <c r="AA34" s="368">
        <f>Ⅷ逆行列係数表!D34</f>
        <v>0.24401990000000001</v>
      </c>
      <c r="AB34" s="368">
        <f>Ⅷ逆行列係数表!E34</f>
        <v>2.8212500000000001E-2</v>
      </c>
      <c r="AC34" s="368">
        <f>Ⅷ逆行列係数表!F34</f>
        <v>2.2067199999999999E-2</v>
      </c>
      <c r="AD34" s="368">
        <f>Ⅷ逆行列係数表!G34</f>
        <v>3.2117199999999999E-2</v>
      </c>
      <c r="AE34" s="368">
        <f>Ⅷ逆行列係数表!H34</f>
        <v>2.3424E-2</v>
      </c>
      <c r="AF34" s="368">
        <f>Ⅷ逆行列係数表!I34</f>
        <v>4.9074100000000002E-2</v>
      </c>
      <c r="AG34" s="368">
        <f>Ⅷ逆行列係数表!J34</f>
        <v>1.7870799999999999E-2</v>
      </c>
      <c r="AH34" s="368">
        <f>Ⅷ逆行列係数表!K34</f>
        <v>5.0071900000000003E-2</v>
      </c>
      <c r="AI34" s="368">
        <f>Ⅷ逆行列係数表!L34</f>
        <v>3.5631299999999998E-2</v>
      </c>
      <c r="AJ34" s="368">
        <f>Ⅷ逆行列係数表!M34</f>
        <v>2.73604E-2</v>
      </c>
      <c r="AK34" s="368">
        <f>Ⅷ逆行列係数表!N34</f>
        <v>2.4117799999999998E-2</v>
      </c>
      <c r="AL34" s="368">
        <f>Ⅷ逆行列係数表!O34</f>
        <v>1.8776600000000001E-2</v>
      </c>
      <c r="AM34" s="368">
        <f>Ⅷ逆行列係数表!P34</f>
        <v>1.6735E-2</v>
      </c>
      <c r="AN34" s="368">
        <f>Ⅷ逆行列係数表!Q34</f>
        <v>2.0367400000000001E-2</v>
      </c>
      <c r="AO34" s="368">
        <f>Ⅷ逆行列係数表!R34</f>
        <v>1.39297E-2</v>
      </c>
      <c r="AP34" s="368">
        <f>Ⅷ逆行列係数表!S34</f>
        <v>1.6341100000000001E-2</v>
      </c>
      <c r="AQ34" s="368">
        <f>Ⅷ逆行列係数表!T34</f>
        <v>2.0304099999999999E-2</v>
      </c>
      <c r="AR34" s="368">
        <f>Ⅷ逆行列係数表!U34</f>
        <v>1.17003E-2</v>
      </c>
      <c r="AS34" s="368">
        <f>Ⅷ逆行列係数表!V34</f>
        <v>5.3764399999999997E-2</v>
      </c>
      <c r="AT34" s="368">
        <f>Ⅷ逆行列係数表!W34</f>
        <v>3.8659699999999998E-2</v>
      </c>
      <c r="AU34" s="368">
        <f>Ⅷ逆行列係数表!X34</f>
        <v>2.8925099999999999E-2</v>
      </c>
      <c r="AV34" s="368">
        <f>Ⅷ逆行列係数表!Y34</f>
        <v>2.6187599999999998E-2</v>
      </c>
      <c r="AW34" s="368">
        <f>Ⅷ逆行列係数表!Z34</f>
        <v>5.1271600000000001E-2</v>
      </c>
      <c r="AX34" s="368">
        <f>Ⅷ逆行列係数表!AA34</f>
        <v>4.5725000000000002E-2</v>
      </c>
      <c r="AY34" s="368">
        <f>Ⅷ逆行列係数表!AB34</f>
        <v>2.9272900000000001E-2</v>
      </c>
      <c r="AZ34" s="368">
        <f>Ⅷ逆行列係数表!AC34</f>
        <v>4.0809000000000002E-3</v>
      </c>
      <c r="BA34" s="368">
        <f>Ⅷ逆行列係数表!AD34</f>
        <v>1.0506040000000001</v>
      </c>
      <c r="BB34" s="368">
        <f>Ⅷ逆行列係数表!AE34</f>
        <v>2.3070500000000001E-2</v>
      </c>
      <c r="BC34" s="368">
        <f>Ⅷ逆行列係数表!AF34</f>
        <v>2.8483700000000001E-2</v>
      </c>
      <c r="BD34" s="368">
        <f>Ⅷ逆行列係数表!AG34</f>
        <v>2.39007E-2</v>
      </c>
      <c r="BE34" s="368">
        <f>Ⅷ逆行列係数表!AH34</f>
        <v>1.5932600000000002E-2</v>
      </c>
      <c r="BF34" s="368">
        <f>Ⅷ逆行列係数表!AI34</f>
        <v>3.3227899999999998E-2</v>
      </c>
      <c r="BG34" s="368">
        <f>Ⅷ逆行列係数表!AJ34</f>
        <v>1.6272399999999999E-2</v>
      </c>
      <c r="BH34" s="368">
        <f>Ⅷ逆行列係数表!AK34</f>
        <v>4.2931499999999997E-2</v>
      </c>
      <c r="BI34" s="368">
        <f>Ⅷ逆行列係数表!AL34</f>
        <v>4.0440999999999998E-2</v>
      </c>
      <c r="BJ34" s="368">
        <f>Ⅷ逆行列係数表!AM34</f>
        <v>7.6103199999999996E-2</v>
      </c>
      <c r="BL34" s="37">
        <f t="shared" si="1"/>
        <v>0</v>
      </c>
      <c r="BN34" s="303">
        <v>0</v>
      </c>
      <c r="BP34" s="364">
        <f>Ⅱ入力シート!H52+Ⅲ一次波及!BC36+BN34</f>
        <v>0</v>
      </c>
      <c r="BQ34" s="42"/>
      <c r="BR34" s="42"/>
      <c r="BS34" s="42"/>
      <c r="BT34" s="363">
        <f>Ⅹ雇用者所得率・雇用者数!H32</f>
        <v>17335</v>
      </c>
      <c r="BV34" s="371">
        <f>Ⅵ取引基本表!BH34</f>
        <v>292598.91800000001</v>
      </c>
      <c r="BX34" s="37">
        <f t="shared" si="2"/>
        <v>5.9244921746429695E-2</v>
      </c>
      <c r="BZ34" s="43">
        <f t="shared" si="3"/>
        <v>0</v>
      </c>
      <c r="CB34" s="372">
        <f t="shared" si="4"/>
        <v>0</v>
      </c>
    </row>
    <row r="35" spans="1:80" ht="18.75" customHeight="1">
      <c r="A35" s="327" t="s">
        <v>157</v>
      </c>
      <c r="B35" s="328" t="s">
        <v>130</v>
      </c>
      <c r="C35" s="421">
        <f>Ⅳ一次附属!AE$49</f>
        <v>0</v>
      </c>
      <c r="D35" s="422"/>
      <c r="E35" s="421">
        <f>Ⅲ一次波及!BC37</f>
        <v>0</v>
      </c>
      <c r="F35" s="422"/>
      <c r="G35" s="421">
        <f>Ⅹ雇用者所得率・雇用者数!E33</f>
        <v>0.13405057344516197</v>
      </c>
      <c r="H35" s="422"/>
      <c r="I35" s="425">
        <f t="shared" si="5"/>
        <v>0</v>
      </c>
      <c r="J35" s="428"/>
      <c r="K35" s="422"/>
      <c r="L35" s="422"/>
      <c r="P35" s="327" t="s">
        <v>157</v>
      </c>
      <c r="Q35" s="328" t="s">
        <v>130</v>
      </c>
      <c r="R35" s="350">
        <f>Ⅺ民間消費支出!D34</f>
        <v>5.5354738345261112E-2</v>
      </c>
      <c r="S35" s="20"/>
      <c r="T35" s="357">
        <f>Ⅸ自給率!E34</f>
        <v>0.40484344988506915</v>
      </c>
      <c r="U35" s="20"/>
      <c r="V35" s="360">
        <f t="shared" si="0"/>
        <v>0</v>
      </c>
      <c r="X35" s="327" t="s">
        <v>157</v>
      </c>
      <c r="Y35" s="328" t="s">
        <v>130</v>
      </c>
      <c r="Z35" s="368">
        <f>Ⅷ逆行列係数表!C35</f>
        <v>3.5411000000000002E-3</v>
      </c>
      <c r="AA35" s="368">
        <f>Ⅷ逆行列係数表!D35</f>
        <v>4.2329999999999998E-3</v>
      </c>
      <c r="AB35" s="368">
        <f>Ⅷ逆行列係数表!E35</f>
        <v>4.6154999999999998E-3</v>
      </c>
      <c r="AC35" s="368">
        <f>Ⅷ逆行列係数表!F35</f>
        <v>4.4408E-3</v>
      </c>
      <c r="AD35" s="368">
        <f>Ⅷ逆行列係数表!G35</f>
        <v>4.8519000000000001E-3</v>
      </c>
      <c r="AE35" s="368">
        <f>Ⅷ逆行列係数表!H35</f>
        <v>1.1977E-2</v>
      </c>
      <c r="AF35" s="368">
        <f>Ⅷ逆行列係数表!I35</f>
        <v>3.6887000000000001E-3</v>
      </c>
      <c r="AG35" s="368">
        <f>Ⅷ逆行列係数表!J35</f>
        <v>4.9382000000000002E-3</v>
      </c>
      <c r="AH35" s="368">
        <f>Ⅷ逆行列係数表!K35</f>
        <v>4.5415999999999998E-3</v>
      </c>
      <c r="AI35" s="368">
        <f>Ⅷ逆行列係数表!L35</f>
        <v>5.0758000000000001E-3</v>
      </c>
      <c r="AJ35" s="368">
        <f>Ⅷ逆行列係数表!M35</f>
        <v>4.2924E-3</v>
      </c>
      <c r="AK35" s="368">
        <f>Ⅷ逆行列係数表!N35</f>
        <v>4.3373999999999999E-3</v>
      </c>
      <c r="AL35" s="368">
        <f>Ⅷ逆行列係数表!O35</f>
        <v>5.0791999999999999E-3</v>
      </c>
      <c r="AM35" s="368">
        <f>Ⅷ逆行列係数表!P35</f>
        <v>6.1866999999999998E-3</v>
      </c>
      <c r="AN35" s="368">
        <f>Ⅷ逆行列係数表!Q35</f>
        <v>4.7212E-3</v>
      </c>
      <c r="AO35" s="368">
        <f>Ⅷ逆行列係数表!R35</f>
        <v>5.1193999999999996E-3</v>
      </c>
      <c r="AP35" s="368">
        <f>Ⅷ逆行列係数表!S35</f>
        <v>7.7047000000000001E-3</v>
      </c>
      <c r="AQ35" s="368">
        <f>Ⅷ逆行列係数表!T35</f>
        <v>1.3892699999999999E-2</v>
      </c>
      <c r="AR35" s="368">
        <f>Ⅷ逆行列係数表!U35</f>
        <v>2.5994E-3</v>
      </c>
      <c r="AS35" s="368">
        <f>Ⅷ逆行列係数表!V35</f>
        <v>4.9995999999999999E-3</v>
      </c>
      <c r="AT35" s="368">
        <f>Ⅷ逆行列係数表!W35</f>
        <v>6.4348000000000001E-3</v>
      </c>
      <c r="AU35" s="368">
        <f>Ⅷ逆行列係数表!X35</f>
        <v>1.5805300000000001E-2</v>
      </c>
      <c r="AV35" s="368">
        <f>Ⅷ逆行列係数表!Y35</f>
        <v>2.68766E-2</v>
      </c>
      <c r="AW35" s="368">
        <f>Ⅷ逆行列係数表!Z35</f>
        <v>7.8189000000000002E-3</v>
      </c>
      <c r="AX35" s="368">
        <f>Ⅷ逆行列係数表!AA35</f>
        <v>1.8868699999999999E-2</v>
      </c>
      <c r="AY35" s="368">
        <f>Ⅷ逆行列係数表!AB35</f>
        <v>2.7925499999999999E-2</v>
      </c>
      <c r="AZ35" s="368">
        <f>Ⅷ逆行列係数表!AC35</f>
        <v>2.7393999999999999E-3</v>
      </c>
      <c r="BA35" s="368">
        <f>Ⅷ逆行列係数表!AD35</f>
        <v>7.8826E-3</v>
      </c>
      <c r="BB35" s="368">
        <f>Ⅷ逆行列係数表!AE35</f>
        <v>1.0962400000000001</v>
      </c>
      <c r="BC35" s="368">
        <f>Ⅷ逆行列係数表!AF35</f>
        <v>1.45104E-2</v>
      </c>
      <c r="BD35" s="368">
        <f>Ⅷ逆行列係数表!AG35</f>
        <v>1.53778E-2</v>
      </c>
      <c r="BE35" s="368">
        <f>Ⅷ逆行列係数表!AH35</f>
        <v>7.3967E-3</v>
      </c>
      <c r="BF35" s="368">
        <f>Ⅷ逆行列係数表!AI35</f>
        <v>3.4562700000000002E-2</v>
      </c>
      <c r="BG35" s="368">
        <f>Ⅷ逆行列係数表!AJ35</f>
        <v>2.1956799999999999E-2</v>
      </c>
      <c r="BH35" s="368">
        <f>Ⅷ逆行列係数表!AK35</f>
        <v>1.20064E-2</v>
      </c>
      <c r="BI35" s="368">
        <f>Ⅷ逆行列係数表!AL35</f>
        <v>2.6849E-3</v>
      </c>
      <c r="BJ35" s="368">
        <f>Ⅷ逆行列係数表!AM35</f>
        <v>3.8902899999999997E-2</v>
      </c>
      <c r="BL35" s="37">
        <f t="shared" si="1"/>
        <v>0</v>
      </c>
      <c r="BN35" s="303">
        <v>0</v>
      </c>
      <c r="BP35" s="364">
        <f>Ⅱ入力シート!H53+Ⅲ一次波及!BC37+BN35</f>
        <v>0</v>
      </c>
      <c r="BQ35" s="42"/>
      <c r="BR35" s="42"/>
      <c r="BS35" s="42"/>
      <c r="BT35" s="363">
        <f>Ⅹ雇用者所得率・雇用者数!H33</f>
        <v>5628</v>
      </c>
      <c r="BV35" s="371">
        <f>Ⅵ取引基本表!BH35</f>
        <v>153730.48000000001</v>
      </c>
      <c r="BX35" s="37">
        <f t="shared" si="2"/>
        <v>3.6609525970386615E-2</v>
      </c>
      <c r="BZ35" s="43">
        <f t="shared" si="3"/>
        <v>0</v>
      </c>
      <c r="CB35" s="372">
        <f t="shared" si="4"/>
        <v>0</v>
      </c>
    </row>
    <row r="36" spans="1:80" ht="18.75" customHeight="1">
      <c r="A36" s="327" t="s">
        <v>158</v>
      </c>
      <c r="B36" s="328" t="s">
        <v>34</v>
      </c>
      <c r="C36" s="421">
        <f>Ⅳ一次附属!AF$49</f>
        <v>0</v>
      </c>
      <c r="D36" s="422"/>
      <c r="E36" s="421">
        <f>Ⅲ一次波及!BC38</f>
        <v>0</v>
      </c>
      <c r="F36" s="422"/>
      <c r="G36" s="421">
        <f>Ⅹ雇用者所得率・雇用者数!E34</f>
        <v>0.36733880541298569</v>
      </c>
      <c r="H36" s="422"/>
      <c r="I36" s="425">
        <f t="shared" si="5"/>
        <v>0</v>
      </c>
      <c r="J36" s="428"/>
      <c r="K36" s="422"/>
      <c r="L36" s="422"/>
      <c r="P36" s="327" t="s">
        <v>158</v>
      </c>
      <c r="Q36" s="328" t="s">
        <v>34</v>
      </c>
      <c r="R36" s="350">
        <f>Ⅺ民間消費支出!D35</f>
        <v>5.9917774341976928E-3</v>
      </c>
      <c r="S36" s="20"/>
      <c r="T36" s="357">
        <f>Ⅸ自給率!E35</f>
        <v>1</v>
      </c>
      <c r="U36" s="20"/>
      <c r="V36" s="360">
        <f t="shared" si="0"/>
        <v>0</v>
      </c>
      <c r="X36" s="327" t="s">
        <v>158</v>
      </c>
      <c r="Y36" s="328" t="s">
        <v>34</v>
      </c>
      <c r="Z36" s="368">
        <f>Ⅷ逆行列係数表!C36</f>
        <v>1.3904E-3</v>
      </c>
      <c r="AA36" s="368">
        <f>Ⅷ逆行列係数表!D36</f>
        <v>2.2745E-3</v>
      </c>
      <c r="AB36" s="368">
        <f>Ⅷ逆行列係数表!E36</f>
        <v>8.8259999999999999E-4</v>
      </c>
      <c r="AC36" s="368">
        <f>Ⅷ逆行列係数表!F36</f>
        <v>8.0309999999999995E-4</v>
      </c>
      <c r="AD36" s="368">
        <f>Ⅷ逆行列係数表!G36</f>
        <v>8.6919999999999999E-4</v>
      </c>
      <c r="AE36" s="368">
        <f>Ⅷ逆行列係数表!H36</f>
        <v>6.5780000000000005E-4</v>
      </c>
      <c r="AF36" s="368">
        <f>Ⅷ逆行列係数表!I36</f>
        <v>1.4423999999999999E-3</v>
      </c>
      <c r="AG36" s="368">
        <f>Ⅷ逆行列係数表!J36</f>
        <v>6.8179999999999998E-4</v>
      </c>
      <c r="AH36" s="368">
        <f>Ⅷ逆行列係数表!K36</f>
        <v>1.7859E-3</v>
      </c>
      <c r="AI36" s="368">
        <f>Ⅷ逆行列係数表!L36</f>
        <v>3.1684999999999999E-3</v>
      </c>
      <c r="AJ36" s="368">
        <f>Ⅷ逆行列係数表!M36</f>
        <v>1.8247000000000001E-3</v>
      </c>
      <c r="AK36" s="368">
        <f>Ⅷ逆行列係数表!N36</f>
        <v>1.1050000000000001E-3</v>
      </c>
      <c r="AL36" s="368">
        <f>Ⅷ逆行列係数表!O36</f>
        <v>2.0779000000000001E-3</v>
      </c>
      <c r="AM36" s="368">
        <f>Ⅷ逆行列係数表!P36</f>
        <v>1.5334000000000001E-3</v>
      </c>
      <c r="AN36" s="368">
        <f>Ⅷ逆行列係数表!Q36</f>
        <v>7.5339999999999999E-4</v>
      </c>
      <c r="AO36" s="368">
        <f>Ⅷ逆行列係数表!R36</f>
        <v>4.5140000000000002E-4</v>
      </c>
      <c r="AP36" s="368">
        <f>Ⅷ逆行列係数表!S36</f>
        <v>4.7120000000000002E-4</v>
      </c>
      <c r="AQ36" s="368">
        <f>Ⅷ逆行列係数表!T36</f>
        <v>7.2139999999999997E-4</v>
      </c>
      <c r="AR36" s="368">
        <f>Ⅷ逆行列係数表!U36</f>
        <v>2.5579999999999998E-4</v>
      </c>
      <c r="AS36" s="368">
        <f>Ⅷ逆行列係数表!V36</f>
        <v>7.3110000000000004E-4</v>
      </c>
      <c r="AT36" s="368">
        <f>Ⅷ逆行列係数表!W36</f>
        <v>3.2743999999999998E-3</v>
      </c>
      <c r="AU36" s="368">
        <f>Ⅷ逆行列係数表!X36</f>
        <v>2.2177999999999998E-3</v>
      </c>
      <c r="AV36" s="368">
        <f>Ⅷ逆行列係数表!Y36</f>
        <v>3.1312000000000002E-3</v>
      </c>
      <c r="AW36" s="368">
        <f>Ⅷ逆行列係数表!Z36</f>
        <v>5.1468E-3</v>
      </c>
      <c r="AX36" s="368">
        <f>Ⅷ逆行列係数表!AA36</f>
        <v>1.9201000000000001E-3</v>
      </c>
      <c r="AY36" s="368">
        <f>Ⅷ逆行列係数表!AB36</f>
        <v>1.3531999999999999E-3</v>
      </c>
      <c r="AZ36" s="368">
        <f>Ⅷ逆行列係数表!AC36</f>
        <v>3.567E-4</v>
      </c>
      <c r="BA36" s="368">
        <f>Ⅷ逆行列係数表!AD36</f>
        <v>2.2339999999999999E-3</v>
      </c>
      <c r="BB36" s="368">
        <f>Ⅷ逆行列係数表!AE36</f>
        <v>1.1818E-3</v>
      </c>
      <c r="BC36" s="368">
        <f>Ⅷ逆行列係数表!AF36</f>
        <v>1.000561</v>
      </c>
      <c r="BD36" s="368">
        <f>Ⅷ逆行列係数表!AG36</f>
        <v>2.4223000000000001E-3</v>
      </c>
      <c r="BE36" s="368">
        <f>Ⅷ逆行列係数表!AH36</f>
        <v>1.2229999999999999E-3</v>
      </c>
      <c r="BF36" s="368">
        <f>Ⅷ逆行列係数表!AI36</f>
        <v>1.6052E-3</v>
      </c>
      <c r="BG36" s="368">
        <f>Ⅷ逆行列係数表!AJ36</f>
        <v>1.1949E-3</v>
      </c>
      <c r="BH36" s="368">
        <f>Ⅷ逆行列係数表!AK36</f>
        <v>1.168E-3</v>
      </c>
      <c r="BI36" s="368">
        <f>Ⅷ逆行列係数表!AL36</f>
        <v>4.4989999999999999E-4</v>
      </c>
      <c r="BJ36" s="368">
        <f>Ⅷ逆行列係数表!AM36</f>
        <v>0.24705360000000001</v>
      </c>
      <c r="BL36" s="37">
        <f t="shared" si="1"/>
        <v>0</v>
      </c>
      <c r="BN36" s="303">
        <v>0</v>
      </c>
      <c r="BP36" s="364">
        <f>Ⅱ入力シート!H54+Ⅲ一次波及!BC38+BN36</f>
        <v>0</v>
      </c>
      <c r="BQ36" s="42"/>
      <c r="BR36" s="42"/>
      <c r="BS36" s="42"/>
      <c r="BT36" s="363">
        <f>Ⅹ雇用者所得率・雇用者数!H34</f>
        <v>15324</v>
      </c>
      <c r="BV36" s="371">
        <f>Ⅵ取引基本表!BH36</f>
        <v>279609.234</v>
      </c>
      <c r="BX36" s="37">
        <f t="shared" si="2"/>
        <v>5.4805056974620514E-2</v>
      </c>
      <c r="BZ36" s="43">
        <f t="shared" si="3"/>
        <v>0</v>
      </c>
      <c r="CB36" s="372">
        <f t="shared" si="4"/>
        <v>0</v>
      </c>
    </row>
    <row r="37" spans="1:80" ht="18.75" customHeight="1">
      <c r="A37" s="327" t="s">
        <v>159</v>
      </c>
      <c r="B37" s="328" t="s">
        <v>35</v>
      </c>
      <c r="C37" s="421">
        <f>Ⅳ一次附属!AG49</f>
        <v>0</v>
      </c>
      <c r="D37" s="422"/>
      <c r="E37" s="421">
        <f>Ⅲ一次波及!BC39</f>
        <v>0</v>
      </c>
      <c r="F37" s="422"/>
      <c r="G37" s="421">
        <f>Ⅹ雇用者所得率・雇用者数!E35</f>
        <v>0.33197714200071765</v>
      </c>
      <c r="H37" s="422"/>
      <c r="I37" s="425">
        <f t="shared" si="5"/>
        <v>0</v>
      </c>
      <c r="J37" s="428"/>
      <c r="K37" s="422"/>
      <c r="L37" s="422"/>
      <c r="P37" s="327" t="s">
        <v>159</v>
      </c>
      <c r="Q37" s="328" t="s">
        <v>35</v>
      </c>
      <c r="R37" s="350">
        <f>Ⅺ民間消費支出!D36</f>
        <v>3.3070136155932781E-2</v>
      </c>
      <c r="S37" s="20"/>
      <c r="T37" s="357">
        <f>Ⅸ自給率!E36</f>
        <v>0.65522909588700162</v>
      </c>
      <c r="U37" s="20"/>
      <c r="V37" s="360">
        <f t="shared" si="0"/>
        <v>0</v>
      </c>
      <c r="X37" s="327" t="s">
        <v>159</v>
      </c>
      <c r="Y37" s="328" t="s">
        <v>35</v>
      </c>
      <c r="Z37" s="368">
        <f>Ⅷ逆行列係数表!C37</f>
        <v>7.4300000000000004E-5</v>
      </c>
      <c r="AA37" s="368">
        <f>Ⅷ逆行列係数表!D37</f>
        <v>1.4129999999999999E-4</v>
      </c>
      <c r="AB37" s="368">
        <f>Ⅷ逆行列係数表!E37</f>
        <v>2.254E-4</v>
      </c>
      <c r="AC37" s="368">
        <f>Ⅷ逆行列係数表!F37</f>
        <v>7.6799999999999997E-5</v>
      </c>
      <c r="AD37" s="368">
        <f>Ⅷ逆行列係数表!G37</f>
        <v>1.5559999999999999E-4</v>
      </c>
      <c r="AE37" s="368">
        <f>Ⅷ逆行列係数表!H37</f>
        <v>2.9280000000000002E-4</v>
      </c>
      <c r="AF37" s="368">
        <f>Ⅷ逆行列係数表!I37</f>
        <v>6.2000000000000003E-5</v>
      </c>
      <c r="AG37" s="368">
        <f>Ⅷ逆行列係数表!J37</f>
        <v>1.5970000000000001E-4</v>
      </c>
      <c r="AH37" s="368">
        <f>Ⅷ逆行列係数表!K37</f>
        <v>1.161E-4</v>
      </c>
      <c r="AI37" s="368">
        <f>Ⅷ逆行列係数表!L37</f>
        <v>3.6059999999999998E-4</v>
      </c>
      <c r="AJ37" s="368">
        <f>Ⅷ逆行列係数表!M37</f>
        <v>1.054E-4</v>
      </c>
      <c r="AK37" s="368">
        <f>Ⅷ逆行列係数表!N37</f>
        <v>2.8130000000000001E-4</v>
      </c>
      <c r="AL37" s="368">
        <f>Ⅷ逆行列係数表!O37</f>
        <v>6.334E-4</v>
      </c>
      <c r="AM37" s="368">
        <f>Ⅷ逆行列係数表!P37</f>
        <v>2.5569999999999998E-4</v>
      </c>
      <c r="AN37" s="368">
        <f>Ⅷ逆行列係数表!Q37</f>
        <v>2.4939999999999999E-4</v>
      </c>
      <c r="AO37" s="368">
        <f>Ⅷ逆行列係数表!R37</f>
        <v>7.5120000000000004E-4</v>
      </c>
      <c r="AP37" s="368">
        <f>Ⅷ逆行列係数表!S37</f>
        <v>5.6700000000000001E-4</v>
      </c>
      <c r="AQ37" s="368">
        <f>Ⅷ逆行列係数表!T37</f>
        <v>6.0579999999999998E-4</v>
      </c>
      <c r="AR37" s="368">
        <f>Ⅷ逆行列係数表!U37</f>
        <v>1.18E-4</v>
      </c>
      <c r="AS37" s="368">
        <f>Ⅷ逆行列係数表!V37</f>
        <v>1.2659999999999999E-4</v>
      </c>
      <c r="AT37" s="368">
        <f>Ⅷ逆行列係数表!W37</f>
        <v>1.7239999999999999E-4</v>
      </c>
      <c r="AU37" s="368">
        <f>Ⅷ逆行列係数表!X37</f>
        <v>1.137E-3</v>
      </c>
      <c r="AV37" s="368">
        <f>Ⅷ逆行列係数表!Y37</f>
        <v>2.5050000000000002E-4</v>
      </c>
      <c r="AW37" s="368">
        <f>Ⅷ逆行列係数表!Z37</f>
        <v>2.0330000000000001E-4</v>
      </c>
      <c r="AX37" s="368">
        <f>Ⅷ逆行列係数表!AA37</f>
        <v>2.4800000000000001E-4</v>
      </c>
      <c r="AY37" s="368">
        <f>Ⅷ逆行列係数表!AB37</f>
        <v>2.6120000000000001E-4</v>
      </c>
      <c r="AZ37" s="368">
        <f>Ⅷ逆行列係数表!AC37</f>
        <v>2.5999999999999998E-5</v>
      </c>
      <c r="BA37" s="368">
        <f>Ⅷ逆行列係数表!AD37</f>
        <v>4.7320000000000001E-4</v>
      </c>
      <c r="BB37" s="368">
        <f>Ⅷ逆行列係数表!AE37</f>
        <v>3.1541999999999998E-3</v>
      </c>
      <c r="BC37" s="368">
        <f>Ⅷ逆行列係数表!AF37</f>
        <v>1.3679999999999999E-4</v>
      </c>
      <c r="BD37" s="368">
        <f>Ⅷ逆行列係数表!AG37</f>
        <v>1.0000869999999999</v>
      </c>
      <c r="BE37" s="368">
        <f>Ⅷ逆行列係数表!AH37</f>
        <v>1.149E-4</v>
      </c>
      <c r="BF37" s="368">
        <f>Ⅷ逆行列係数表!AI37</f>
        <v>1.406E-4</v>
      </c>
      <c r="BG37" s="368">
        <f>Ⅷ逆行列係数表!AJ37</f>
        <v>3.949E-4</v>
      </c>
      <c r="BH37" s="368">
        <f>Ⅷ逆行列係数表!AK37</f>
        <v>3.635E-4</v>
      </c>
      <c r="BI37" s="368">
        <f>Ⅷ逆行列係数表!AL37</f>
        <v>5.1400000000000003E-5</v>
      </c>
      <c r="BJ37" s="368">
        <f>Ⅷ逆行列係数表!AM37</f>
        <v>2.8380000000000001E-4</v>
      </c>
      <c r="BL37" s="37">
        <f t="shared" si="1"/>
        <v>0</v>
      </c>
      <c r="BN37" s="303">
        <v>0</v>
      </c>
      <c r="BP37" s="364">
        <f>Ⅱ入力シート!H55+Ⅲ一次波及!BC39+BN37</f>
        <v>0</v>
      </c>
      <c r="BQ37" s="42"/>
      <c r="BR37" s="42"/>
      <c r="BS37" s="42"/>
      <c r="BT37" s="363">
        <f>Ⅹ雇用者所得率・雇用者数!H35</f>
        <v>19803</v>
      </c>
      <c r="BV37" s="371">
        <f>Ⅵ取引基本表!BH37</f>
        <v>352828.78</v>
      </c>
      <c r="BX37" s="37">
        <f t="shared" si="2"/>
        <v>5.6126373817918136E-2</v>
      </c>
      <c r="BZ37" s="43">
        <f t="shared" si="3"/>
        <v>0</v>
      </c>
      <c r="CB37" s="372">
        <f t="shared" si="4"/>
        <v>0</v>
      </c>
    </row>
    <row r="38" spans="1:80" ht="18.75" customHeight="1">
      <c r="A38" s="327" t="s">
        <v>160</v>
      </c>
      <c r="B38" s="328" t="s">
        <v>172</v>
      </c>
      <c r="C38" s="421">
        <f>Ⅳ一次附属!AH$49</f>
        <v>0</v>
      </c>
      <c r="D38" s="422"/>
      <c r="E38" s="421">
        <f>Ⅲ一次波及!BC40</f>
        <v>0</v>
      </c>
      <c r="F38" s="422"/>
      <c r="G38" s="421">
        <f>Ⅹ雇用者所得率・雇用者数!E36</f>
        <v>0.41284088413449532</v>
      </c>
      <c r="H38" s="422"/>
      <c r="I38" s="425">
        <f t="shared" si="5"/>
        <v>0</v>
      </c>
      <c r="J38" s="428"/>
      <c r="K38" s="422"/>
      <c r="L38" s="422"/>
      <c r="P38" s="327" t="s">
        <v>160</v>
      </c>
      <c r="Q38" s="328" t="s">
        <v>172</v>
      </c>
      <c r="R38" s="350">
        <f>Ⅺ民間消費支出!D37</f>
        <v>5.4013957879434721E-2</v>
      </c>
      <c r="S38" s="20"/>
      <c r="T38" s="357">
        <f>Ⅸ自給率!E37</f>
        <v>0.9718155255763048</v>
      </c>
      <c r="U38" s="49"/>
      <c r="V38" s="360">
        <f t="shared" si="0"/>
        <v>0</v>
      </c>
      <c r="X38" s="327" t="s">
        <v>160</v>
      </c>
      <c r="Y38" s="328" t="s">
        <v>172</v>
      </c>
      <c r="Z38" s="368">
        <f>Ⅷ逆行列係数表!C38</f>
        <v>3.9050000000000001E-4</v>
      </c>
      <c r="AA38" s="368">
        <f>Ⅷ逆行列係数表!D38</f>
        <v>5.8E-5</v>
      </c>
      <c r="AB38" s="368">
        <f>Ⅷ逆行列係数表!E38</f>
        <v>3.1699999999999998E-5</v>
      </c>
      <c r="AC38" s="368">
        <f>Ⅷ逆行列係数表!F38</f>
        <v>2.69E-5</v>
      </c>
      <c r="AD38" s="368">
        <f>Ⅷ逆行列係数表!G38</f>
        <v>2.7100000000000001E-5</v>
      </c>
      <c r="AE38" s="368">
        <f>Ⅷ逆行列係数表!H38</f>
        <v>6.3800000000000006E-5</v>
      </c>
      <c r="AF38" s="368">
        <f>Ⅷ逆行列係数表!I38</f>
        <v>2.9799999999999999E-5</v>
      </c>
      <c r="AG38" s="368">
        <f>Ⅷ逆行列係数表!J38</f>
        <v>2.5000000000000001E-5</v>
      </c>
      <c r="AH38" s="368">
        <f>Ⅷ逆行列係数表!K38</f>
        <v>3.9199999999999997E-5</v>
      </c>
      <c r="AI38" s="368">
        <f>Ⅷ逆行列係数表!L38</f>
        <v>5.94E-5</v>
      </c>
      <c r="AJ38" s="368">
        <f>Ⅷ逆行列係数表!M38</f>
        <v>3.5800000000000003E-5</v>
      </c>
      <c r="AK38" s="368">
        <f>Ⅷ逆行列係数表!N38</f>
        <v>2.48E-5</v>
      </c>
      <c r="AL38" s="368">
        <f>Ⅷ逆行列係数表!O38</f>
        <v>3.29E-5</v>
      </c>
      <c r="AM38" s="368">
        <f>Ⅷ逆行列係数表!P38</f>
        <v>2.76E-5</v>
      </c>
      <c r="AN38" s="368">
        <f>Ⅷ逆行列係数表!Q38</f>
        <v>1.9599999999999999E-5</v>
      </c>
      <c r="AO38" s="368">
        <f>Ⅷ逆行列係数表!R38</f>
        <v>1.77E-5</v>
      </c>
      <c r="AP38" s="368">
        <f>Ⅷ逆行列係数表!S38</f>
        <v>1.7200000000000001E-5</v>
      </c>
      <c r="AQ38" s="368">
        <f>Ⅷ逆行列係数表!T38</f>
        <v>2.6400000000000001E-5</v>
      </c>
      <c r="AR38" s="368">
        <f>Ⅷ逆行列係数表!U38</f>
        <v>1.0699999999999999E-5</v>
      </c>
      <c r="AS38" s="368">
        <f>Ⅷ逆行列係数表!V38</f>
        <v>3.5299999999999997E-5</v>
      </c>
      <c r="AT38" s="368">
        <f>Ⅷ逆行列係数表!W38</f>
        <v>4.9799999999999998E-5</v>
      </c>
      <c r="AU38" s="368">
        <f>Ⅷ逆行列係数表!X38</f>
        <v>3.6989999999999999E-4</v>
      </c>
      <c r="AV38" s="368">
        <f>Ⅷ逆行列係数表!Y38</f>
        <v>4.1060000000000001E-4</v>
      </c>
      <c r="AW38" s="368">
        <f>Ⅷ逆行列係数表!Z38</f>
        <v>8.4900000000000004E-5</v>
      </c>
      <c r="AX38" s="368">
        <f>Ⅷ逆行列係数表!AA38</f>
        <v>7.6799999999999997E-5</v>
      </c>
      <c r="AY38" s="368">
        <f>Ⅷ逆行列係数表!AB38</f>
        <v>2.0210000000000001E-4</v>
      </c>
      <c r="AZ38" s="368">
        <f>Ⅷ逆行列係数表!AC38</f>
        <v>2.0000000000000002E-5</v>
      </c>
      <c r="BA38" s="368">
        <f>Ⅷ逆行列係数表!AD38</f>
        <v>1.3329999999999999E-4</v>
      </c>
      <c r="BB38" s="368">
        <f>Ⅷ逆行列係数表!AE38</f>
        <v>1.0299E-3</v>
      </c>
      <c r="BC38" s="368">
        <f>Ⅷ逆行列係数表!AF38</f>
        <v>5.2099999999999999E-5</v>
      </c>
      <c r="BD38" s="368">
        <f>Ⅷ逆行列係数表!AG38</f>
        <v>7.08E-5</v>
      </c>
      <c r="BE38" s="368">
        <f>Ⅷ逆行列係数表!AH38</f>
        <v>1.0146269999999999</v>
      </c>
      <c r="BF38" s="368">
        <f>Ⅷ逆行列係数表!AI38</f>
        <v>7.1199999999999996E-5</v>
      </c>
      <c r="BG38" s="368">
        <f>Ⅷ逆行列係数表!AJ38</f>
        <v>7.5900000000000002E-5</v>
      </c>
      <c r="BH38" s="368">
        <f>Ⅷ逆行列係数表!AK38</f>
        <v>1.07E-4</v>
      </c>
      <c r="BI38" s="368">
        <f>Ⅷ逆行列係数表!AL38</f>
        <v>1.5699999999999999E-5</v>
      </c>
      <c r="BJ38" s="368">
        <f>Ⅷ逆行列係数表!AM38</f>
        <v>2.4778999999999999E-3</v>
      </c>
      <c r="BL38" s="37">
        <f t="shared" si="1"/>
        <v>0</v>
      </c>
      <c r="BN38" s="303">
        <v>0</v>
      </c>
      <c r="BP38" s="364">
        <f>Ⅱ入力シート!H56+Ⅲ一次波及!BC40+BN38</f>
        <v>0</v>
      </c>
      <c r="BQ38" s="42"/>
      <c r="BR38" s="42"/>
      <c r="BS38" s="42"/>
      <c r="BT38" s="363">
        <f>Ⅹ雇用者所得率・雇用者数!H36</f>
        <v>46336</v>
      </c>
      <c r="BV38" s="371">
        <f>Ⅵ取引基本表!BH38</f>
        <v>450485.39799999999</v>
      </c>
      <c r="BX38" s="37">
        <f t="shared" si="2"/>
        <v>0.10285793991484714</v>
      </c>
      <c r="BZ38" s="43">
        <f t="shared" si="3"/>
        <v>0</v>
      </c>
      <c r="CB38" s="372">
        <f t="shared" si="4"/>
        <v>0</v>
      </c>
    </row>
    <row r="39" spans="1:80" ht="18.75" customHeight="1">
      <c r="A39" s="327" t="s">
        <v>161</v>
      </c>
      <c r="B39" s="328" t="s">
        <v>244</v>
      </c>
      <c r="C39" s="421">
        <f>Ⅳ一次附属!AI$49</f>
        <v>0</v>
      </c>
      <c r="D39" s="422"/>
      <c r="E39" s="421">
        <f>Ⅲ一次波及!BC41</f>
        <v>0</v>
      </c>
      <c r="F39" s="422"/>
      <c r="G39" s="421">
        <f>Ⅹ雇用者所得率・雇用者数!E37</f>
        <v>1.5059188984421472</v>
      </c>
      <c r="H39" s="422"/>
      <c r="I39" s="425">
        <f t="shared" si="5"/>
        <v>0</v>
      </c>
      <c r="J39" s="428"/>
      <c r="K39" s="422"/>
      <c r="L39" s="422"/>
      <c r="P39" s="327" t="s">
        <v>161</v>
      </c>
      <c r="Q39" s="328" t="s">
        <v>244</v>
      </c>
      <c r="R39" s="350">
        <f>Ⅺ民間消費支出!D38</f>
        <v>1.6555100482276455E-2</v>
      </c>
      <c r="S39" s="20"/>
      <c r="T39" s="357">
        <f>Ⅸ自給率!E38</f>
        <v>0.98378873863380156</v>
      </c>
      <c r="U39" s="49"/>
      <c r="V39" s="360">
        <f t="shared" si="0"/>
        <v>0</v>
      </c>
      <c r="X39" s="327" t="s">
        <v>161</v>
      </c>
      <c r="Y39" s="328" t="s">
        <v>244</v>
      </c>
      <c r="Z39" s="368">
        <f>Ⅷ逆行列係数表!C39</f>
        <v>3.7490000000000001E-4</v>
      </c>
      <c r="AA39" s="368">
        <f>Ⅷ逆行列係数表!D39</f>
        <v>1.8185E-3</v>
      </c>
      <c r="AB39" s="368">
        <f>Ⅷ逆行列係数表!E39</f>
        <v>1.2114999999999999E-3</v>
      </c>
      <c r="AC39" s="368">
        <f>Ⅷ逆行列係数表!F39</f>
        <v>7.3320000000000004E-4</v>
      </c>
      <c r="AD39" s="368">
        <f>Ⅷ逆行列係数表!G39</f>
        <v>1.9155999999999999E-3</v>
      </c>
      <c r="AE39" s="368">
        <f>Ⅷ逆行列係数表!H39</f>
        <v>3.9819E-3</v>
      </c>
      <c r="AF39" s="368">
        <f>Ⅷ逆行列係数表!I39</f>
        <v>1.2306000000000001E-3</v>
      </c>
      <c r="AG39" s="368">
        <f>Ⅷ逆行列係数表!J39</f>
        <v>8.3920000000000002E-4</v>
      </c>
      <c r="AH39" s="368">
        <f>Ⅷ逆行列係数表!K39</f>
        <v>1.0472000000000001E-3</v>
      </c>
      <c r="AI39" s="368">
        <f>Ⅷ逆行列係数表!L39</f>
        <v>1.0681E-3</v>
      </c>
      <c r="AJ39" s="368">
        <f>Ⅷ逆行列係数表!M39</f>
        <v>6.9019999999999997E-4</v>
      </c>
      <c r="AK39" s="368">
        <f>Ⅷ逆行列係数表!N39</f>
        <v>9.8839999999999996E-4</v>
      </c>
      <c r="AL39" s="368">
        <f>Ⅷ逆行列係数表!O39</f>
        <v>1.9005000000000001E-3</v>
      </c>
      <c r="AM39" s="368">
        <f>Ⅷ逆行列係数表!P39</f>
        <v>1.4415000000000001E-3</v>
      </c>
      <c r="AN39" s="368">
        <f>Ⅷ逆行列係数表!Q39</f>
        <v>1.0755999999999999E-3</v>
      </c>
      <c r="AO39" s="368">
        <f>Ⅷ逆行列係数表!R39</f>
        <v>8.7259999999999996E-4</v>
      </c>
      <c r="AP39" s="368">
        <f>Ⅷ逆行列係数表!S39</f>
        <v>9.1379999999999999E-4</v>
      </c>
      <c r="AQ39" s="368">
        <f>Ⅷ逆行列係数表!T39</f>
        <v>3.1392999999999998E-3</v>
      </c>
      <c r="AR39" s="368">
        <f>Ⅷ逆行列係数表!U39</f>
        <v>2.498E-4</v>
      </c>
      <c r="AS39" s="368">
        <f>Ⅷ逆行列係数表!V39</f>
        <v>8.118E-4</v>
      </c>
      <c r="AT39" s="368">
        <f>Ⅷ逆行列係数表!W39</f>
        <v>1.4269E-3</v>
      </c>
      <c r="AU39" s="368">
        <f>Ⅷ逆行列係数表!X39</f>
        <v>3.8482999999999998E-3</v>
      </c>
      <c r="AV39" s="368">
        <f>Ⅷ逆行列係数表!Y39</f>
        <v>1.0987800000000001E-2</v>
      </c>
      <c r="AW39" s="368">
        <f>Ⅷ逆行列係数表!Z39</f>
        <v>2.4751E-3</v>
      </c>
      <c r="AX39" s="368">
        <f>Ⅷ逆行列係数表!AA39</f>
        <v>9.9130000000000008E-4</v>
      </c>
      <c r="AY39" s="368">
        <f>Ⅷ逆行列係数表!AB39</f>
        <v>3.2031E-3</v>
      </c>
      <c r="AZ39" s="368">
        <f>Ⅷ逆行列係数表!AC39</f>
        <v>4.1429999999999999E-4</v>
      </c>
      <c r="BA39" s="368">
        <f>Ⅷ逆行列係数表!AD39</f>
        <v>1.7195000000000001E-3</v>
      </c>
      <c r="BB39" s="368">
        <f>Ⅷ逆行列係数表!AE39</f>
        <v>1.7688000000000001E-3</v>
      </c>
      <c r="BC39" s="368">
        <f>Ⅷ逆行列係数表!AF39</f>
        <v>3.837E-4</v>
      </c>
      <c r="BD39" s="368">
        <f>Ⅷ逆行列係数表!AG39</f>
        <v>2.0852000000000002E-3</v>
      </c>
      <c r="BE39" s="368">
        <f>Ⅷ逆行列係数表!AH39</f>
        <v>1.3041000000000001E-3</v>
      </c>
      <c r="BF39" s="368">
        <f>Ⅷ逆行列係数表!AI39</f>
        <v>1.0003770000000001</v>
      </c>
      <c r="BG39" s="368">
        <f>Ⅷ逆行列係数表!AJ39</f>
        <v>2.6134000000000001E-3</v>
      </c>
      <c r="BH39" s="368">
        <f>Ⅷ逆行列係数表!AK39</f>
        <v>2.7204999999999998E-3</v>
      </c>
      <c r="BI39" s="368">
        <f>Ⅷ逆行列係数表!AL39</f>
        <v>2.3269999999999999E-4</v>
      </c>
      <c r="BJ39" s="368">
        <f>Ⅷ逆行列係数表!AM39</f>
        <v>5.1757000000000001E-3</v>
      </c>
      <c r="BL39" s="37">
        <f t="shared" si="1"/>
        <v>0</v>
      </c>
      <c r="BN39" s="303">
        <v>0</v>
      </c>
      <c r="BP39" s="364">
        <f>Ⅱ入力シート!H57+Ⅲ一次波及!BC41+BN39</f>
        <v>0</v>
      </c>
      <c r="BQ39" s="42"/>
      <c r="BR39" s="42"/>
      <c r="BS39" s="42"/>
      <c r="BT39" s="363">
        <f>Ⅹ雇用者所得率・雇用者数!H37</f>
        <v>13105</v>
      </c>
      <c r="BV39" s="371">
        <f>Ⅵ取引基本表!BH39</f>
        <v>41184.436999999998</v>
      </c>
      <c r="BX39" s="37">
        <f t="shared" si="2"/>
        <v>0.31820272303346042</v>
      </c>
      <c r="BZ39" s="43">
        <f t="shared" si="3"/>
        <v>0</v>
      </c>
      <c r="CB39" s="372">
        <f t="shared" si="4"/>
        <v>0</v>
      </c>
    </row>
    <row r="40" spans="1:80" ht="18.75" customHeight="1">
      <c r="A40" s="327" t="s">
        <v>162</v>
      </c>
      <c r="B40" s="328" t="s">
        <v>42</v>
      </c>
      <c r="C40" s="421">
        <f>Ⅳ一次附属!AJ$49</f>
        <v>0</v>
      </c>
      <c r="D40" s="422"/>
      <c r="E40" s="421">
        <f>Ⅲ一次波及!BC42</f>
        <v>0</v>
      </c>
      <c r="F40" s="422"/>
      <c r="G40" s="421">
        <f>Ⅹ雇用者所得率・雇用者数!E38</f>
        <v>0.22760602885967673</v>
      </c>
      <c r="H40" s="422"/>
      <c r="I40" s="425">
        <f t="shared" si="5"/>
        <v>0</v>
      </c>
      <c r="J40" s="428"/>
      <c r="K40" s="422"/>
      <c r="L40" s="422"/>
      <c r="P40" s="327" t="s">
        <v>162</v>
      </c>
      <c r="Q40" s="328" t="s">
        <v>42</v>
      </c>
      <c r="R40" s="350">
        <f>Ⅺ民間消費支出!D39</f>
        <v>5.4605815853033413E-3</v>
      </c>
      <c r="S40" s="20"/>
      <c r="T40" s="357">
        <f>Ⅸ自給率!E39</f>
        <v>0.56060993512098078</v>
      </c>
      <c r="U40" s="49"/>
      <c r="V40" s="360">
        <f t="shared" si="0"/>
        <v>0</v>
      </c>
      <c r="X40" s="327" t="s">
        <v>162</v>
      </c>
      <c r="Y40" s="328" t="s">
        <v>42</v>
      </c>
      <c r="Z40" s="368">
        <f>Ⅷ逆行列係数表!C40</f>
        <v>1.6313000000000001E-2</v>
      </c>
      <c r="AA40" s="368">
        <f>Ⅷ逆行列係数表!D40</f>
        <v>4.0825599999999997E-2</v>
      </c>
      <c r="AB40" s="368">
        <f>Ⅷ逆行列係数表!E40</f>
        <v>3.35803E-2</v>
      </c>
      <c r="AC40" s="368">
        <f>Ⅷ逆行列係数表!F40</f>
        <v>2.4199999999999999E-2</v>
      </c>
      <c r="AD40" s="368">
        <f>Ⅷ逆行列係数表!G40</f>
        <v>2.48764E-2</v>
      </c>
      <c r="AE40" s="368">
        <f>Ⅷ逆行列係数表!H40</f>
        <v>5.0710999999999999E-2</v>
      </c>
      <c r="AF40" s="368">
        <f>Ⅷ逆行列係数表!I40</f>
        <v>3.0855799999999999E-2</v>
      </c>
      <c r="AG40" s="368">
        <f>Ⅷ逆行列係数表!J40</f>
        <v>3.3386100000000002E-2</v>
      </c>
      <c r="AH40" s="368">
        <f>Ⅷ逆行列係数表!K40</f>
        <v>3.6384100000000003E-2</v>
      </c>
      <c r="AI40" s="368">
        <f>Ⅷ逆行列係数表!L40</f>
        <v>2.8794299999999998E-2</v>
      </c>
      <c r="AJ40" s="368">
        <f>Ⅷ逆行列係数表!M40</f>
        <v>2.37412E-2</v>
      </c>
      <c r="AK40" s="368">
        <f>Ⅷ逆行列係数表!N40</f>
        <v>2.4742900000000002E-2</v>
      </c>
      <c r="AL40" s="368">
        <f>Ⅷ逆行列係数表!O40</f>
        <v>3.5645999999999997E-2</v>
      </c>
      <c r="AM40" s="368">
        <f>Ⅷ逆行列係数表!P40</f>
        <v>3.1640300000000003E-2</v>
      </c>
      <c r="AN40" s="368">
        <f>Ⅷ逆行列係数表!Q40</f>
        <v>2.6537000000000002E-2</v>
      </c>
      <c r="AO40" s="368">
        <f>Ⅷ逆行列係数表!R40</f>
        <v>3.07266E-2</v>
      </c>
      <c r="AP40" s="368">
        <f>Ⅷ逆行列係数表!S40</f>
        <v>2.5448700000000001E-2</v>
      </c>
      <c r="AQ40" s="368">
        <f>Ⅷ逆行列係数表!T40</f>
        <v>3.5496699999999999E-2</v>
      </c>
      <c r="AR40" s="368">
        <f>Ⅷ逆行列係数表!U40</f>
        <v>2.1851599999999999E-2</v>
      </c>
      <c r="AS40" s="368">
        <f>Ⅷ逆行列係数表!V40</f>
        <v>3.0481899999999999E-2</v>
      </c>
      <c r="AT40" s="368">
        <f>Ⅷ逆行列係数表!W40</f>
        <v>6.7811800000000005E-2</v>
      </c>
      <c r="AU40" s="368">
        <f>Ⅷ逆行列係数表!X40</f>
        <v>0.15919459999999999</v>
      </c>
      <c r="AV40" s="368">
        <f>Ⅷ逆行列係数表!Y40</f>
        <v>0.1193144</v>
      </c>
      <c r="AW40" s="368">
        <f>Ⅷ逆行列係数表!Z40</f>
        <v>5.2635300000000003E-2</v>
      </c>
      <c r="AX40" s="368">
        <f>Ⅷ逆行列係数表!AA40</f>
        <v>6.2605099999999997E-2</v>
      </c>
      <c r="AY40" s="368">
        <f>Ⅷ逆行列係数表!AB40</f>
        <v>7.7217499999999994E-2</v>
      </c>
      <c r="AZ40" s="368">
        <f>Ⅷ逆行列係数表!AC40</f>
        <v>1.55319E-2</v>
      </c>
      <c r="BA40" s="368">
        <f>Ⅷ逆行列係数表!AD40</f>
        <v>0.10900600000000001</v>
      </c>
      <c r="BB40" s="368">
        <f>Ⅷ逆行列係数表!AE40</f>
        <v>9.8052100000000003E-2</v>
      </c>
      <c r="BC40" s="368">
        <f>Ⅷ逆行列係数表!AF40</f>
        <v>5.9874200000000002E-2</v>
      </c>
      <c r="BD40" s="368">
        <f>Ⅷ逆行列係数表!AG40</f>
        <v>5.22684E-2</v>
      </c>
      <c r="BE40" s="368">
        <f>Ⅷ逆行列係数表!AH40</f>
        <v>3.6413899999999999E-2</v>
      </c>
      <c r="BF40" s="368">
        <f>Ⅷ逆行列係数表!AI40</f>
        <v>5.97057E-2</v>
      </c>
      <c r="BG40" s="368">
        <f>Ⅷ逆行列係数表!AJ40</f>
        <v>1.0794859999999999</v>
      </c>
      <c r="BH40" s="368">
        <f>Ⅷ逆行列係数表!AK40</f>
        <v>3.5132499999999997E-2</v>
      </c>
      <c r="BI40" s="368">
        <f>Ⅷ逆行列係数表!AL40</f>
        <v>1.20144E-2</v>
      </c>
      <c r="BJ40" s="368">
        <f>Ⅷ逆行列係数表!AM40</f>
        <v>5.16531E-2</v>
      </c>
      <c r="BL40" s="37">
        <f t="shared" si="1"/>
        <v>0</v>
      </c>
      <c r="BN40" s="303">
        <v>0</v>
      </c>
      <c r="BP40" s="364">
        <f>Ⅱ入力シート!H58+Ⅲ一次波及!BC42+BN40</f>
        <v>0</v>
      </c>
      <c r="BQ40" s="42"/>
      <c r="BR40" s="42"/>
      <c r="BS40" s="42"/>
      <c r="BT40" s="363">
        <f>Ⅹ雇用者所得率・雇用者数!H38</f>
        <v>17555</v>
      </c>
      <c r="BV40" s="371">
        <f>Ⅵ取引基本表!BH40</f>
        <v>279571.80800000002</v>
      </c>
      <c r="BX40" s="37">
        <f t="shared" si="2"/>
        <v>6.2792454380807952E-2</v>
      </c>
      <c r="BZ40" s="43">
        <f t="shared" si="3"/>
        <v>0</v>
      </c>
      <c r="CB40" s="372">
        <f t="shared" si="4"/>
        <v>0</v>
      </c>
    </row>
    <row r="41" spans="1:80" ht="18.75" customHeight="1">
      <c r="A41" s="327" t="s">
        <v>163</v>
      </c>
      <c r="B41" s="328" t="s">
        <v>36</v>
      </c>
      <c r="C41" s="421">
        <f>Ⅳ一次附属!AK$49</f>
        <v>0</v>
      </c>
      <c r="D41" s="422"/>
      <c r="E41" s="421">
        <f>Ⅲ一次波及!BC43</f>
        <v>0</v>
      </c>
      <c r="F41" s="422"/>
      <c r="G41" s="421">
        <f>Ⅹ雇用者所得率・雇用者数!E39</f>
        <v>0.24472103727456723</v>
      </c>
      <c r="H41" s="422"/>
      <c r="I41" s="425">
        <f>C41+E41*G41</f>
        <v>0</v>
      </c>
      <c r="J41" s="428"/>
      <c r="K41" s="422"/>
      <c r="L41" s="422"/>
      <c r="P41" s="327" t="s">
        <v>163</v>
      </c>
      <c r="Q41" s="328" t="s">
        <v>36</v>
      </c>
      <c r="R41" s="350">
        <f>Ⅺ民間消費支出!D40</f>
        <v>9.1918244063506044E-2</v>
      </c>
      <c r="S41" s="20"/>
      <c r="T41" s="357">
        <f>Ⅸ自給率!E40</f>
        <v>0.90751909826989552</v>
      </c>
      <c r="U41" s="49"/>
      <c r="V41" s="360">
        <f>L$7*N$7*R41*T41</f>
        <v>0</v>
      </c>
      <c r="X41" s="327" t="s">
        <v>163</v>
      </c>
      <c r="Y41" s="328" t="s">
        <v>36</v>
      </c>
      <c r="Z41" s="368">
        <f>Ⅷ逆行列係数表!C41</f>
        <v>1.9550000000000001E-4</v>
      </c>
      <c r="AA41" s="368">
        <f>Ⅷ逆行列係数表!D41</f>
        <v>3.0219999999999997E-4</v>
      </c>
      <c r="AB41" s="368">
        <f>Ⅷ逆行列係数表!E41</f>
        <v>3.0420000000000002E-4</v>
      </c>
      <c r="AC41" s="368">
        <f>Ⅷ逆行列係数表!F41</f>
        <v>2.4169999999999999E-4</v>
      </c>
      <c r="AD41" s="368">
        <f>Ⅷ逆行列係数表!G41</f>
        <v>2.086E-4</v>
      </c>
      <c r="AE41" s="368">
        <f>Ⅷ逆行列係数表!H41</f>
        <v>3.2459999999999998E-4</v>
      </c>
      <c r="AF41" s="368">
        <f>Ⅷ逆行列係数表!I41</f>
        <v>2.1159999999999999E-4</v>
      </c>
      <c r="AG41" s="368">
        <f>Ⅷ逆行列係数表!J41</f>
        <v>2.0430000000000001E-4</v>
      </c>
      <c r="AH41" s="368">
        <f>Ⅷ逆行列係数表!K41</f>
        <v>1.9680000000000001E-4</v>
      </c>
      <c r="AI41" s="368">
        <f>Ⅷ逆行列係数表!L41</f>
        <v>2.1350000000000001E-4</v>
      </c>
      <c r="AJ41" s="368">
        <f>Ⅷ逆行列係数表!M41</f>
        <v>2.085E-4</v>
      </c>
      <c r="AK41" s="368">
        <f>Ⅷ逆行列係数表!N41</f>
        <v>1.8670000000000001E-4</v>
      </c>
      <c r="AL41" s="368">
        <f>Ⅷ逆行列係数表!O41</f>
        <v>2.4220000000000001E-4</v>
      </c>
      <c r="AM41" s="368">
        <f>Ⅷ逆行列係数表!P41</f>
        <v>1.83E-4</v>
      </c>
      <c r="AN41" s="368">
        <f>Ⅷ逆行列係数表!Q41</f>
        <v>2.154E-4</v>
      </c>
      <c r="AO41" s="368">
        <f>Ⅷ逆行列係数表!R41</f>
        <v>2.3680000000000001E-4</v>
      </c>
      <c r="AP41" s="368">
        <f>Ⅷ逆行列係数表!S41</f>
        <v>1.9479999999999999E-4</v>
      </c>
      <c r="AQ41" s="368">
        <f>Ⅷ逆行列係数表!T41</f>
        <v>4.6329999999999999E-4</v>
      </c>
      <c r="AR41" s="368">
        <f>Ⅷ逆行列係数表!U41</f>
        <v>1.728E-4</v>
      </c>
      <c r="AS41" s="368">
        <f>Ⅷ逆行列係数表!V41</f>
        <v>2.989E-4</v>
      </c>
      <c r="AT41" s="368">
        <f>Ⅷ逆行列係数表!W41</f>
        <v>4.3179999999999998E-4</v>
      </c>
      <c r="AU41" s="368">
        <f>Ⅷ逆行列係数表!X41</f>
        <v>5.2340000000000004E-4</v>
      </c>
      <c r="AV41" s="368">
        <f>Ⅷ逆行列係数表!Y41</f>
        <v>7.3450000000000002E-4</v>
      </c>
      <c r="AW41" s="368">
        <f>Ⅷ逆行列係数表!Z41</f>
        <v>2.4479999999999999E-4</v>
      </c>
      <c r="AX41" s="368">
        <f>Ⅷ逆行列係数表!AA41</f>
        <v>9.6889999999999997E-4</v>
      </c>
      <c r="AY41" s="368">
        <f>Ⅷ逆行列係数表!AB41</f>
        <v>5.1369999999999996E-4</v>
      </c>
      <c r="AZ41" s="368">
        <f>Ⅷ逆行列係数表!AC41</f>
        <v>4.3429999999999999E-4</v>
      </c>
      <c r="BA41" s="368">
        <f>Ⅷ逆行列係数表!AD41</f>
        <v>6.1830000000000001E-4</v>
      </c>
      <c r="BB41" s="368">
        <f>Ⅷ逆行列係数表!AE41</f>
        <v>8.2977999999999993E-3</v>
      </c>
      <c r="BC41" s="368">
        <f>Ⅷ逆行列係数表!AF41</f>
        <v>5.8200000000000005E-4</v>
      </c>
      <c r="BD41" s="368">
        <f>Ⅷ逆行列係数表!AG41</f>
        <v>2.6408E-3</v>
      </c>
      <c r="BE41" s="368">
        <f>Ⅷ逆行列係数表!AH41</f>
        <v>1.1537199999999999E-2</v>
      </c>
      <c r="BF41" s="368">
        <f>Ⅷ逆行列係数表!AI41</f>
        <v>2.7136E-3</v>
      </c>
      <c r="BG41" s="368">
        <f>Ⅷ逆行列係数表!AJ41</f>
        <v>1.3052999999999999E-3</v>
      </c>
      <c r="BH41" s="368">
        <f>Ⅷ逆行列係数表!AK41</f>
        <v>1.016087</v>
      </c>
      <c r="BI41" s="368">
        <f>Ⅷ逆行列係数表!AL41</f>
        <v>1.4339999999999999E-4</v>
      </c>
      <c r="BJ41" s="368">
        <f>Ⅷ逆行列係数表!AM41</f>
        <v>2.0745999999999998E-3</v>
      </c>
      <c r="BL41" s="37">
        <f>V41</f>
        <v>0</v>
      </c>
      <c r="BN41" s="303">
        <v>0</v>
      </c>
      <c r="BP41" s="364">
        <f>Ⅱ入力シート!H59+Ⅲ一次波及!BC43+BN41</f>
        <v>0</v>
      </c>
      <c r="BQ41" s="42"/>
      <c r="BR41" s="42"/>
      <c r="BS41" s="42"/>
      <c r="BT41" s="363">
        <f>Ⅹ雇用者所得率・雇用者数!H39</f>
        <v>48236</v>
      </c>
      <c r="BV41" s="371">
        <f>Ⅵ取引基本表!BH41</f>
        <v>389537.13199999998</v>
      </c>
      <c r="BX41" s="37">
        <f>BT41/BV41</f>
        <v>0.12382901663916343</v>
      </c>
      <c r="BZ41" s="43">
        <f>BP41*100</f>
        <v>0</v>
      </c>
      <c r="CB41" s="372">
        <f>BZ41*BX41</f>
        <v>0</v>
      </c>
    </row>
    <row r="42" spans="1:80" ht="18.75" customHeight="1">
      <c r="A42" s="327" t="s">
        <v>164</v>
      </c>
      <c r="B42" s="328" t="s">
        <v>245</v>
      </c>
      <c r="C42" s="421">
        <f>Ⅳ一次附属!AL$49</f>
        <v>0</v>
      </c>
      <c r="D42" s="422"/>
      <c r="E42" s="421">
        <f>Ⅲ一次波及!BC44</f>
        <v>0</v>
      </c>
      <c r="F42" s="422"/>
      <c r="G42" s="421">
        <f>Ⅹ雇用者所得率・雇用者数!E40</f>
        <v>0</v>
      </c>
      <c r="H42" s="422"/>
      <c r="I42" s="425">
        <f>C42+E42*G42</f>
        <v>0</v>
      </c>
      <c r="J42" s="428"/>
      <c r="K42" s="422"/>
      <c r="L42" s="422"/>
      <c r="P42" s="327" t="s">
        <v>164</v>
      </c>
      <c r="Q42" s="328" t="s">
        <v>245</v>
      </c>
      <c r="R42" s="350">
        <f>Ⅺ民間消費支出!D41</f>
        <v>0</v>
      </c>
      <c r="S42" s="20"/>
      <c r="T42" s="357">
        <f>Ⅸ自給率!E41</f>
        <v>1</v>
      </c>
      <c r="U42" s="49"/>
      <c r="V42" s="360">
        <f>L$7*N$7*R42*T42</f>
        <v>0</v>
      </c>
      <c r="X42" s="327" t="s">
        <v>164</v>
      </c>
      <c r="Y42" s="328" t="s">
        <v>245</v>
      </c>
      <c r="Z42" s="368">
        <f>Ⅷ逆行列係数表!C42</f>
        <v>2.3473000000000001E-3</v>
      </c>
      <c r="AA42" s="368">
        <f>Ⅷ逆行列係数表!D42</f>
        <v>3.4443999999999998E-3</v>
      </c>
      <c r="AB42" s="368">
        <f>Ⅷ逆行列係数表!E42</f>
        <v>2.3685999999999998E-3</v>
      </c>
      <c r="AC42" s="368">
        <f>Ⅷ逆行列係数表!F42</f>
        <v>2.8963000000000001E-3</v>
      </c>
      <c r="AD42" s="368">
        <f>Ⅷ逆行列係数表!G42</f>
        <v>3.3923E-3</v>
      </c>
      <c r="AE42" s="368">
        <f>Ⅷ逆行列係数表!H42</f>
        <v>2.6459000000000001E-3</v>
      </c>
      <c r="AF42" s="368">
        <f>Ⅷ逆行列係数表!I42</f>
        <v>1.652E-3</v>
      </c>
      <c r="AG42" s="368">
        <f>Ⅷ逆行列係数表!J42</f>
        <v>1.1368999999999999E-3</v>
      </c>
      <c r="AH42" s="368">
        <f>Ⅷ逆行列係数表!K42</f>
        <v>6.0552999999999996E-3</v>
      </c>
      <c r="AI42" s="368">
        <f>Ⅷ逆行列係数表!L42</f>
        <v>1.9530999999999999E-3</v>
      </c>
      <c r="AJ42" s="368">
        <f>Ⅷ逆行列係数表!M42</f>
        <v>1.8582E-3</v>
      </c>
      <c r="AK42" s="368">
        <f>Ⅷ逆行列係数表!N42</f>
        <v>1.8427999999999999E-3</v>
      </c>
      <c r="AL42" s="368">
        <f>Ⅷ逆行列係数表!O42</f>
        <v>3.8498999999999999E-3</v>
      </c>
      <c r="AM42" s="368">
        <f>Ⅷ逆行列係数表!P42</f>
        <v>4.1606000000000004E-3</v>
      </c>
      <c r="AN42" s="368">
        <f>Ⅷ逆行列係数表!Q42</f>
        <v>4.6715000000000003E-3</v>
      </c>
      <c r="AO42" s="368">
        <f>Ⅷ逆行列係数表!R42</f>
        <v>3.4997000000000001E-3</v>
      </c>
      <c r="AP42" s="368">
        <f>Ⅷ逆行列係数表!S42</f>
        <v>1.8663E-3</v>
      </c>
      <c r="AQ42" s="368">
        <f>Ⅷ逆行列係数表!T42</f>
        <v>5.0251000000000002E-3</v>
      </c>
      <c r="AR42" s="368">
        <f>Ⅷ逆行列係数表!U42</f>
        <v>1.3553E-3</v>
      </c>
      <c r="AS42" s="368">
        <f>Ⅷ逆行列係数表!V42</f>
        <v>5.3298E-3</v>
      </c>
      <c r="AT42" s="368">
        <f>Ⅷ逆行列係数表!W42</f>
        <v>4.9451E-3</v>
      </c>
      <c r="AU42" s="368">
        <f>Ⅷ逆行列係数表!X42</f>
        <v>2.2736000000000002E-3</v>
      </c>
      <c r="AV42" s="368">
        <f>Ⅷ逆行列係数表!Y42</f>
        <v>5.1599000000000003E-3</v>
      </c>
      <c r="AW42" s="368">
        <f>Ⅷ逆行列係数表!Z42</f>
        <v>1.064E-2</v>
      </c>
      <c r="AX42" s="368">
        <f>Ⅷ逆行列係数表!AA42</f>
        <v>7.2072000000000004E-3</v>
      </c>
      <c r="AY42" s="368">
        <f>Ⅷ逆行列係数表!AB42</f>
        <v>1.1949599999999999E-2</v>
      </c>
      <c r="AZ42" s="368">
        <f>Ⅷ逆行列係数表!AC42</f>
        <v>1.3255000000000001E-3</v>
      </c>
      <c r="BA42" s="368">
        <f>Ⅷ逆行列係数表!AD42</f>
        <v>5.5158000000000004E-3</v>
      </c>
      <c r="BB42" s="368">
        <f>Ⅷ逆行列係数表!AE42</f>
        <v>8.6382999999999998E-3</v>
      </c>
      <c r="BC42" s="368">
        <f>Ⅷ逆行列係数表!AF42</f>
        <v>1.02051E-2</v>
      </c>
      <c r="BD42" s="368">
        <f>Ⅷ逆行列係数表!AG42</f>
        <v>1.2813700000000001E-2</v>
      </c>
      <c r="BE42" s="368">
        <f>Ⅷ逆行列係数表!AH42</f>
        <v>8.1294999999999996E-3</v>
      </c>
      <c r="BF42" s="368">
        <f>Ⅷ逆行列係数表!AI42</f>
        <v>1.7078300000000001E-2</v>
      </c>
      <c r="BG42" s="368">
        <f>Ⅷ逆行列係数表!AJ42</f>
        <v>5.2805999999999999E-3</v>
      </c>
      <c r="BH42" s="368">
        <f>Ⅷ逆行列係数表!AK42</f>
        <v>7.0482000000000001E-3</v>
      </c>
      <c r="BI42" s="368">
        <f>Ⅷ逆行列係数表!AL42</f>
        <v>1.001158</v>
      </c>
      <c r="BJ42" s="368">
        <f>Ⅷ逆行列係数表!AM42</f>
        <v>4.2155999999999999E-3</v>
      </c>
      <c r="BL42" s="37">
        <f>V42</f>
        <v>0</v>
      </c>
      <c r="BN42" s="303">
        <v>0</v>
      </c>
      <c r="BP42" s="364">
        <f>Ⅱ入力シート!H60+Ⅲ一次波及!BC44+BN42</f>
        <v>0</v>
      </c>
      <c r="BQ42" s="42"/>
      <c r="BR42" s="42"/>
      <c r="BS42" s="42"/>
      <c r="BT42" s="363">
        <f>Ⅹ雇用者所得率・雇用者数!H40</f>
        <v>0</v>
      </c>
      <c r="BV42" s="371">
        <f>Ⅵ取引基本表!BH42</f>
        <v>30735.199000000001</v>
      </c>
      <c r="BX42" s="37">
        <f>BT42/BV42</f>
        <v>0</v>
      </c>
      <c r="BZ42" s="43">
        <f>BP42*100</f>
        <v>0</v>
      </c>
      <c r="CB42" s="372">
        <f>BZ42*BX42</f>
        <v>0</v>
      </c>
    </row>
    <row r="43" spans="1:80" ht="18.75" customHeight="1">
      <c r="A43" s="327" t="s">
        <v>165</v>
      </c>
      <c r="B43" s="328" t="s">
        <v>246</v>
      </c>
      <c r="C43" s="423">
        <f>Ⅳ一次附属!AM$49</f>
        <v>0</v>
      </c>
      <c r="D43" s="422"/>
      <c r="E43" s="423">
        <f>Ⅲ一次波及!BC45</f>
        <v>0</v>
      </c>
      <c r="F43" s="422"/>
      <c r="G43" s="423">
        <f>Ⅹ雇用者所得率・雇用者数!E41</f>
        <v>0.29093868341385054</v>
      </c>
      <c r="H43" s="422"/>
      <c r="I43" s="426">
        <f>C43+E43*G43</f>
        <v>0</v>
      </c>
      <c r="J43" s="428"/>
      <c r="K43" s="422"/>
      <c r="L43" s="422"/>
      <c r="P43" s="327" t="s">
        <v>165</v>
      </c>
      <c r="Q43" s="328" t="s">
        <v>246</v>
      </c>
      <c r="R43" s="351">
        <f>Ⅺ民間消費支出!D42</f>
        <v>0</v>
      </c>
      <c r="S43" s="20"/>
      <c r="T43" s="358">
        <f>Ⅸ自給率!E42</f>
        <v>0.99401406498758205</v>
      </c>
      <c r="U43" s="49"/>
      <c r="V43" s="362">
        <f>L$7*N$7*R43*T43</f>
        <v>0</v>
      </c>
      <c r="X43" s="327" t="s">
        <v>165</v>
      </c>
      <c r="Y43" s="328" t="s">
        <v>246</v>
      </c>
      <c r="Z43" s="369">
        <f>Ⅷ逆行列係数表!C43</f>
        <v>5.6381000000000001E-3</v>
      </c>
      <c r="AA43" s="369">
        <f>Ⅷ逆行列係数表!D43</f>
        <v>9.2233999999999997E-3</v>
      </c>
      <c r="AB43" s="369">
        <f>Ⅷ逆行列係数表!E43</f>
        <v>3.5788999999999999E-3</v>
      </c>
      <c r="AC43" s="369">
        <f>Ⅷ逆行列係数表!F43</f>
        <v>3.2566000000000001E-3</v>
      </c>
      <c r="AD43" s="369">
        <f>Ⅷ逆行列係数表!G43</f>
        <v>3.5249000000000001E-3</v>
      </c>
      <c r="AE43" s="369">
        <f>Ⅷ逆行列係数表!H43</f>
        <v>2.6676E-3</v>
      </c>
      <c r="AF43" s="369">
        <f>Ⅷ逆行列係数表!I43</f>
        <v>5.8493E-3</v>
      </c>
      <c r="AG43" s="369">
        <f>Ⅷ逆行列係数表!J43</f>
        <v>2.7647000000000001E-3</v>
      </c>
      <c r="AH43" s="369">
        <f>Ⅷ逆行列係数表!K43</f>
        <v>7.2420000000000002E-3</v>
      </c>
      <c r="AI43" s="369">
        <f>Ⅷ逆行列係数表!L43</f>
        <v>1.28488E-2</v>
      </c>
      <c r="AJ43" s="369">
        <f>Ⅷ逆行列係数表!M43</f>
        <v>7.3996000000000001E-3</v>
      </c>
      <c r="AK43" s="369">
        <f>Ⅷ逆行列係数表!N43</f>
        <v>4.4811E-3</v>
      </c>
      <c r="AL43" s="369">
        <f>Ⅷ逆行列係数表!O43</f>
        <v>8.4262999999999994E-3</v>
      </c>
      <c r="AM43" s="369">
        <f>Ⅷ逆行列係数表!P43</f>
        <v>6.2182000000000001E-3</v>
      </c>
      <c r="AN43" s="369">
        <f>Ⅷ逆行列係数表!Q43</f>
        <v>3.0552000000000001E-3</v>
      </c>
      <c r="AO43" s="369">
        <f>Ⅷ逆行列係数表!R43</f>
        <v>1.8304E-3</v>
      </c>
      <c r="AP43" s="369">
        <f>Ⅷ逆行列係数表!S43</f>
        <v>1.9108E-3</v>
      </c>
      <c r="AQ43" s="369">
        <f>Ⅷ逆行列係数表!T43</f>
        <v>2.9253E-3</v>
      </c>
      <c r="AR43" s="369">
        <f>Ⅷ逆行列係数表!U43</f>
        <v>1.0372000000000001E-3</v>
      </c>
      <c r="AS43" s="369">
        <f>Ⅷ逆行列係数表!V43</f>
        <v>2.9648999999999999E-3</v>
      </c>
      <c r="AT43" s="369">
        <f>Ⅷ逆行列係数表!W43</f>
        <v>1.32783E-2</v>
      </c>
      <c r="AU43" s="369">
        <f>Ⅷ逆行列係数表!X43</f>
        <v>8.9934000000000004E-3</v>
      </c>
      <c r="AV43" s="369">
        <f>Ⅷ逆行列係数表!Y43</f>
        <v>1.26975E-2</v>
      </c>
      <c r="AW43" s="369">
        <f>Ⅷ逆行列係数表!Z43</f>
        <v>2.08711E-2</v>
      </c>
      <c r="AX43" s="369">
        <f>Ⅷ逆行列係数表!AA43</f>
        <v>7.7863000000000003E-3</v>
      </c>
      <c r="AY43" s="369">
        <f>Ⅷ逆行列係数表!AB43</f>
        <v>5.4872999999999996E-3</v>
      </c>
      <c r="AZ43" s="369">
        <f>Ⅷ逆行列係数表!AC43</f>
        <v>1.4465000000000001E-3</v>
      </c>
      <c r="BA43" s="369">
        <f>Ⅷ逆行列係数表!AD43</f>
        <v>9.0594000000000004E-3</v>
      </c>
      <c r="BB43" s="369">
        <f>Ⅷ逆行列係数表!AE43</f>
        <v>4.7924999999999999E-3</v>
      </c>
      <c r="BC43" s="369">
        <f>Ⅷ逆行列係数表!AF43</f>
        <v>2.2745999999999999E-3</v>
      </c>
      <c r="BD43" s="369">
        <f>Ⅷ逆行列係数表!AG43</f>
        <v>9.8227999999999996E-3</v>
      </c>
      <c r="BE43" s="369">
        <f>Ⅷ逆行列係数表!AH43</f>
        <v>4.9595999999999998E-3</v>
      </c>
      <c r="BF43" s="369">
        <f>Ⅷ逆行列係数表!AI43</f>
        <v>6.5093E-3</v>
      </c>
      <c r="BG43" s="369">
        <f>Ⅷ逆行列係数表!AJ43</f>
        <v>4.8456999999999997E-3</v>
      </c>
      <c r="BH43" s="369">
        <f>Ⅷ逆行列係数表!AK43</f>
        <v>4.7362999999999997E-3</v>
      </c>
      <c r="BI43" s="369">
        <f>Ⅷ逆行列係数表!AL43</f>
        <v>1.8243000000000001E-3</v>
      </c>
      <c r="BJ43" s="369">
        <f>Ⅷ逆行列係数表!AM43</f>
        <v>1.001841</v>
      </c>
      <c r="BL43" s="37">
        <f>V43</f>
        <v>0</v>
      </c>
      <c r="BN43" s="303">
        <v>0</v>
      </c>
      <c r="BP43" s="364">
        <f>Ⅱ入力シート!H61+Ⅲ一次波及!BC45+BN43</f>
        <v>0</v>
      </c>
      <c r="BQ43" s="42"/>
      <c r="BR43" s="42"/>
      <c r="BS43" s="42"/>
      <c r="BT43" s="363">
        <f>Ⅹ雇用者所得率・雇用者数!H41</f>
        <v>2362</v>
      </c>
      <c r="BV43" s="371">
        <f>Ⅵ取引基本表!BH43</f>
        <v>47245.993000000002</v>
      </c>
      <c r="BX43" s="37">
        <f>BT43/BV43</f>
        <v>4.9993657663201192E-2</v>
      </c>
      <c r="BZ43" s="43">
        <f>BP43*100</f>
        <v>0</v>
      </c>
      <c r="CB43" s="372">
        <f>BZ43*BX43</f>
        <v>0</v>
      </c>
    </row>
    <row r="44" spans="1:80" ht="18.75" customHeight="1">
      <c r="A44" s="321" t="s">
        <v>173</v>
      </c>
      <c r="B44" s="322" t="s">
        <v>37</v>
      </c>
      <c r="C44" s="416">
        <f>SUM(C7:C43)</f>
        <v>0</v>
      </c>
      <c r="D44" s="422"/>
      <c r="E44" s="416">
        <f>SUM(E7:E43)</f>
        <v>0</v>
      </c>
      <c r="F44" s="422"/>
      <c r="G44" s="416">
        <f>Ⅹ雇用者所得率・雇用者数!E42</f>
        <v>0.21988925738215384</v>
      </c>
      <c r="H44" s="422"/>
      <c r="I44" s="416">
        <f>SUM(I7:I43)</f>
        <v>0</v>
      </c>
      <c r="J44" s="428"/>
      <c r="K44" s="422"/>
      <c r="L44" s="422"/>
      <c r="P44" s="648" t="s">
        <v>56</v>
      </c>
      <c r="Q44" s="649"/>
      <c r="R44" s="347">
        <f>SUM(R7:R43)</f>
        <v>1</v>
      </c>
      <c r="T44" s="143"/>
      <c r="U44" s="50"/>
      <c r="V44" s="348">
        <f>SUM(V7:V43)</f>
        <v>0</v>
      </c>
      <c r="X44" s="305"/>
      <c r="Y44" s="36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6"/>
      <c r="BA44" s="306"/>
      <c r="BB44" s="306"/>
      <c r="BC44" s="306"/>
      <c r="BD44" s="306"/>
      <c r="BE44" s="306"/>
      <c r="BF44" s="306"/>
      <c r="BG44" s="306"/>
      <c r="BH44" s="306"/>
      <c r="BI44" s="306"/>
      <c r="BJ44" s="306"/>
      <c r="BK44" s="10"/>
      <c r="BL44" s="10"/>
      <c r="BM44" s="10"/>
      <c r="BN44" s="303">
        <f>SUM(BN7:BN43)</f>
        <v>0</v>
      </c>
      <c r="BP44" s="364">
        <f>Ⅱ入力シート!H62+Ⅲ一次波及!BC46+BN44</f>
        <v>0</v>
      </c>
      <c r="BQ44" s="42"/>
      <c r="BR44" s="42"/>
      <c r="BS44" s="42"/>
      <c r="BT44" s="365">
        <f>Ⅹ雇用者所得率・雇用者数!H42</f>
        <v>353626</v>
      </c>
      <c r="BU44" s="51"/>
      <c r="BV44" s="370">
        <f>Ⅵ取引基本表!BH44</f>
        <v>6559173.0999999996</v>
      </c>
      <c r="BX44" s="37">
        <f t="shared" si="2"/>
        <v>5.3913198296291348E-2</v>
      </c>
      <c r="BZ44" s="43">
        <f t="shared" si="3"/>
        <v>0</v>
      </c>
      <c r="CB44" s="372">
        <f>SUM(CB7:CB43)</f>
        <v>0</v>
      </c>
    </row>
    <row r="45" spans="1:80" ht="14.25" customHeight="1">
      <c r="J45" s="10"/>
      <c r="V45" s="52"/>
    </row>
    <row r="46" spans="1:80">
      <c r="J46" s="10"/>
    </row>
    <row r="47" spans="1:80">
      <c r="J47" s="10"/>
    </row>
    <row r="48" spans="1:80">
      <c r="J48" s="10"/>
      <c r="CA48" s="5"/>
      <c r="CB48" s="7"/>
    </row>
    <row r="49" spans="10:80">
      <c r="J49" s="10"/>
      <c r="CB49" s="7"/>
    </row>
    <row r="50" spans="10:80">
      <c r="J50" s="10"/>
    </row>
    <row r="51" spans="10:80">
      <c r="J51" s="10"/>
      <c r="CA51" s="5"/>
      <c r="CB51" s="7"/>
    </row>
    <row r="52" spans="10:80">
      <c r="J52" s="10"/>
      <c r="CB52" s="7"/>
    </row>
    <row r="53" spans="10:80">
      <c r="J53" s="10"/>
    </row>
    <row r="54" spans="10:80">
      <c r="J54" s="10"/>
    </row>
    <row r="55" spans="10:80">
      <c r="J55" s="10"/>
    </row>
    <row r="56" spans="10:80">
      <c r="J56" s="10"/>
    </row>
    <row r="57" spans="10:80">
      <c r="J57" s="10"/>
    </row>
  </sheetData>
  <sheetProtection sheet="1" objects="1" scenarios="1"/>
  <mergeCells count="8">
    <mergeCell ref="X3:Y3"/>
    <mergeCell ref="BT4:BT5"/>
    <mergeCell ref="C4:C5"/>
    <mergeCell ref="G4:G5"/>
    <mergeCell ref="A6:B6"/>
    <mergeCell ref="P44:Q44"/>
    <mergeCell ref="R4:R5"/>
    <mergeCell ref="T4:T5"/>
  </mergeCells>
  <phoneticPr fontId="4"/>
  <pageMargins left="0.53" right="0.19685039370078741" top="0.78740157480314965" bottom="0.59055118110236227" header="0.59055118110236227" footer="0.39370078740157483"/>
  <pageSetup paperSize="8" scale="33" fitToHeight="0" orientation="landscape" cellComments="asDisplayed" r:id="rId1"/>
  <headerFooter alignWithMargins="0">
    <oddFooter>&amp;R&amp;"ＭＳ Ｐゴシック,標準"&amp;16&amp;A</oddFooter>
  </headerFooter>
  <colBreaks count="1" manualBreakCount="1">
    <brk id="35" max="4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H42"/>
  <sheetViews>
    <sheetView zoomScaleNormal="100" zoomScaleSheetLayoutView="85" workbookViewId="0">
      <pane xSplit="3" ySplit="4" topLeftCell="D5" activePane="bottomRight" state="frozen"/>
      <selection pane="topRight" activeCell="D1" sqref="D1"/>
      <selection pane="bottomLeft" activeCell="A6" sqref="A6"/>
      <selection pane="bottomRight"/>
    </sheetView>
  </sheetViews>
  <sheetFormatPr defaultRowHeight="12"/>
  <cols>
    <col min="1" max="1" width="9.140625" style="551"/>
    <col min="2" max="2" width="5.85546875" style="551" customWidth="1"/>
    <col min="3" max="3" width="26.85546875" style="551" bestFit="1" customWidth="1"/>
    <col min="4" max="6" width="18.85546875" style="551" customWidth="1"/>
    <col min="7" max="7" width="20.85546875" style="551" customWidth="1"/>
    <col min="8" max="8" width="18.85546875" style="551" customWidth="1"/>
    <col min="9" max="16384" width="9.140625" style="551"/>
  </cols>
  <sheetData>
    <row r="2" spans="1:8" ht="20.25" customHeight="1">
      <c r="A2" s="652" t="s">
        <v>2006</v>
      </c>
      <c r="B2" s="652"/>
      <c r="C2" s="652"/>
      <c r="G2" s="567" t="s">
        <v>2023</v>
      </c>
      <c r="H2" s="567" t="s">
        <v>2024</v>
      </c>
    </row>
    <row r="3" spans="1:8" ht="14.25" customHeight="1">
      <c r="B3" s="553"/>
      <c r="C3" s="553"/>
      <c r="D3" s="564" t="s">
        <v>2018</v>
      </c>
      <c r="E3" s="556" t="s">
        <v>280</v>
      </c>
      <c r="F3" s="651" t="s">
        <v>2005</v>
      </c>
      <c r="G3" s="651"/>
      <c r="H3" s="651"/>
    </row>
    <row r="4" spans="1:8" s="552" customFormat="1" ht="30.75" customHeight="1">
      <c r="B4" s="554"/>
      <c r="C4" s="554"/>
      <c r="D4" s="566" t="s">
        <v>429</v>
      </c>
      <c r="E4" s="566" t="s">
        <v>2001</v>
      </c>
      <c r="F4" s="566" t="s">
        <v>2002</v>
      </c>
      <c r="G4" s="566" t="s">
        <v>2003</v>
      </c>
      <c r="H4" s="566" t="s">
        <v>123</v>
      </c>
    </row>
    <row r="5" spans="1:8" ht="16.5" customHeight="1">
      <c r="B5" s="199" t="s">
        <v>0</v>
      </c>
      <c r="C5" s="200" t="s">
        <v>241</v>
      </c>
      <c r="D5" s="557">
        <f>ROUND(Ⅱ入力シート!H25,8)</f>
        <v>0</v>
      </c>
      <c r="E5" s="557">
        <f>ROUND(Ⅲ一次波及!BC9,8)</f>
        <v>0</v>
      </c>
      <c r="F5" s="558">
        <f>ROUND(Ⅴ二次波及!BN7,8)</f>
        <v>0</v>
      </c>
      <c r="G5" s="558">
        <f>ROUND(Ⅴ二次波及!BP7,8)</f>
        <v>0</v>
      </c>
      <c r="H5" s="555">
        <f>ROUND(Ⅴ二次波及!CB7,1)</f>
        <v>0</v>
      </c>
    </row>
    <row r="6" spans="1:8" ht="16.5" customHeight="1">
      <c r="B6" s="199" t="s">
        <v>1</v>
      </c>
      <c r="C6" s="200" t="s">
        <v>20</v>
      </c>
      <c r="D6" s="557">
        <f>ROUND(Ⅱ入力シート!H26,8)</f>
        <v>0</v>
      </c>
      <c r="E6" s="557">
        <f>ROUND(Ⅲ一次波及!BC10,8)</f>
        <v>0</v>
      </c>
      <c r="F6" s="558">
        <f>ROUND(Ⅴ二次波及!BN8,8)</f>
        <v>0</v>
      </c>
      <c r="G6" s="558">
        <f>ROUND(Ⅴ二次波及!BP8,8)</f>
        <v>0</v>
      </c>
      <c r="H6" s="555">
        <f>ROUND(Ⅴ二次波及!CB8,1)</f>
        <v>0</v>
      </c>
    </row>
    <row r="7" spans="1:8" ht="16.5" customHeight="1">
      <c r="B7" s="199" t="s">
        <v>2</v>
      </c>
      <c r="C7" s="200" t="s">
        <v>128</v>
      </c>
      <c r="D7" s="557">
        <f>ROUND(Ⅱ入力シート!H27,8)</f>
        <v>0</v>
      </c>
      <c r="E7" s="557">
        <f>ROUND(Ⅲ一次波及!BC11,8)</f>
        <v>0</v>
      </c>
      <c r="F7" s="558">
        <f>ROUND(Ⅴ二次波及!BN9,8)</f>
        <v>0</v>
      </c>
      <c r="G7" s="558">
        <f>ROUND(Ⅴ二次波及!BP9,8)</f>
        <v>0</v>
      </c>
      <c r="H7" s="555">
        <f>ROUND(Ⅴ二次波及!CB9,1)</f>
        <v>0</v>
      </c>
    </row>
    <row r="8" spans="1:8" ht="16.5" customHeight="1">
      <c r="B8" s="199" t="s">
        <v>3</v>
      </c>
      <c r="C8" s="200" t="s">
        <v>21</v>
      </c>
      <c r="D8" s="557">
        <f>ROUND(Ⅱ入力シート!H28,8)</f>
        <v>0</v>
      </c>
      <c r="E8" s="557">
        <f>ROUND(Ⅲ一次波及!BC12,8)</f>
        <v>0</v>
      </c>
      <c r="F8" s="558">
        <f>ROUND(Ⅴ二次波及!BN10,8)</f>
        <v>0</v>
      </c>
      <c r="G8" s="558">
        <f>ROUND(Ⅴ二次波及!BP10,8)</f>
        <v>0</v>
      </c>
      <c r="H8" s="555">
        <f>ROUND(Ⅴ二次波及!CB10,1)</f>
        <v>0</v>
      </c>
    </row>
    <row r="9" spans="1:8" ht="16.5" customHeight="1">
      <c r="B9" s="199" t="s">
        <v>4</v>
      </c>
      <c r="C9" s="200" t="s">
        <v>67</v>
      </c>
      <c r="D9" s="557">
        <f>ROUND(Ⅱ入力シート!H29,8)</f>
        <v>0</v>
      </c>
      <c r="E9" s="557">
        <f>ROUND(Ⅲ一次波及!BC13,8)</f>
        <v>0</v>
      </c>
      <c r="F9" s="558">
        <f>ROUND(Ⅴ二次波及!BN11,8)</f>
        <v>0</v>
      </c>
      <c r="G9" s="558">
        <f>ROUND(Ⅴ二次波及!BP11,8)</f>
        <v>0</v>
      </c>
      <c r="H9" s="555">
        <f>ROUND(Ⅴ二次波及!CB11,1)</f>
        <v>0</v>
      </c>
    </row>
    <row r="10" spans="1:8" ht="16.5" customHeight="1">
      <c r="B10" s="199" t="s">
        <v>5</v>
      </c>
      <c r="C10" s="200" t="s">
        <v>22</v>
      </c>
      <c r="D10" s="557">
        <f>ROUND(Ⅱ入力シート!H30,8)</f>
        <v>0</v>
      </c>
      <c r="E10" s="557">
        <f>ROUND(Ⅲ一次波及!BC14,8)</f>
        <v>0</v>
      </c>
      <c r="F10" s="558">
        <f>ROUND(Ⅴ二次波及!BN12,8)</f>
        <v>0</v>
      </c>
      <c r="G10" s="558">
        <f>ROUND(Ⅴ二次波及!BP12,8)</f>
        <v>0</v>
      </c>
      <c r="H10" s="555">
        <f>ROUND(Ⅴ二次波及!CB12,1)</f>
        <v>0</v>
      </c>
    </row>
    <row r="11" spans="1:8" ht="16.5" customHeight="1">
      <c r="B11" s="199" t="s">
        <v>6</v>
      </c>
      <c r="C11" s="200" t="s">
        <v>23</v>
      </c>
      <c r="D11" s="557">
        <f>ROUND(Ⅱ入力シート!H31,8)</f>
        <v>0</v>
      </c>
      <c r="E11" s="557">
        <f>ROUND(Ⅲ一次波及!BC15,8)</f>
        <v>0</v>
      </c>
      <c r="F11" s="558">
        <f>ROUND(Ⅴ二次波及!BN13,8)</f>
        <v>0</v>
      </c>
      <c r="G11" s="558">
        <f>ROUND(Ⅴ二次波及!BP13,8)</f>
        <v>0</v>
      </c>
      <c r="H11" s="555">
        <f>ROUND(Ⅴ二次波及!CB13,1)</f>
        <v>0</v>
      </c>
    </row>
    <row r="12" spans="1:8" ht="16.5" customHeight="1">
      <c r="B12" s="199" t="s">
        <v>7</v>
      </c>
      <c r="C12" s="200" t="s">
        <v>242</v>
      </c>
      <c r="D12" s="557">
        <f>ROUND(Ⅱ入力シート!H32,8)</f>
        <v>0</v>
      </c>
      <c r="E12" s="557">
        <f>ROUND(Ⅲ一次波及!BC16,8)</f>
        <v>0</v>
      </c>
      <c r="F12" s="558">
        <f>ROUND(Ⅴ二次波及!BN14,8)</f>
        <v>0</v>
      </c>
      <c r="G12" s="558">
        <f>ROUND(Ⅴ二次波及!BP14,8)</f>
        <v>0</v>
      </c>
      <c r="H12" s="555">
        <f>ROUND(Ⅴ二次波及!CB14,1)</f>
        <v>0</v>
      </c>
    </row>
    <row r="13" spans="1:8" ht="16.5" customHeight="1">
      <c r="B13" s="199" t="s">
        <v>8</v>
      </c>
      <c r="C13" s="200" t="s">
        <v>24</v>
      </c>
      <c r="D13" s="557">
        <f>ROUND(Ⅱ入力シート!H33,8)</f>
        <v>0</v>
      </c>
      <c r="E13" s="557">
        <f>ROUND(Ⅲ一次波及!BC17,8)</f>
        <v>0</v>
      </c>
      <c r="F13" s="558">
        <f>ROUND(Ⅴ二次波及!BN15,8)</f>
        <v>0</v>
      </c>
      <c r="G13" s="558">
        <f>ROUND(Ⅴ二次波及!BP15,8)</f>
        <v>0</v>
      </c>
      <c r="H13" s="555">
        <f>ROUND(Ⅴ二次波及!CB15,1)</f>
        <v>0</v>
      </c>
    </row>
    <row r="14" spans="1:8" ht="16.5" customHeight="1">
      <c r="B14" s="199" t="s">
        <v>9</v>
      </c>
      <c r="C14" s="200" t="s">
        <v>25</v>
      </c>
      <c r="D14" s="557">
        <f>ROUND(Ⅱ入力シート!H34,8)</f>
        <v>0</v>
      </c>
      <c r="E14" s="557">
        <f>ROUND(Ⅲ一次波及!BC18,8)</f>
        <v>0</v>
      </c>
      <c r="F14" s="558">
        <f>ROUND(Ⅴ二次波及!BN16,8)</f>
        <v>0</v>
      </c>
      <c r="G14" s="558">
        <f>ROUND(Ⅴ二次波及!BP16,8)</f>
        <v>0</v>
      </c>
      <c r="H14" s="555">
        <f>ROUND(Ⅴ二次波及!CB16,1)</f>
        <v>0</v>
      </c>
    </row>
    <row r="15" spans="1:8" ht="16.5" customHeight="1">
      <c r="B15" s="199" t="s">
        <v>10</v>
      </c>
      <c r="C15" s="200" t="s">
        <v>26</v>
      </c>
      <c r="D15" s="557">
        <f>ROUND(Ⅱ入力シート!H35,8)</f>
        <v>0</v>
      </c>
      <c r="E15" s="557">
        <f>ROUND(Ⅲ一次波及!BC19,8)</f>
        <v>0</v>
      </c>
      <c r="F15" s="558">
        <f>ROUND(Ⅴ二次波及!BN17,8)</f>
        <v>0</v>
      </c>
      <c r="G15" s="558">
        <f>ROUND(Ⅴ二次波及!BP17,8)</f>
        <v>0</v>
      </c>
      <c r="H15" s="555">
        <f>ROUND(Ⅴ二次波及!CB17,1)</f>
        <v>0</v>
      </c>
    </row>
    <row r="16" spans="1:8" ht="16.5" customHeight="1">
      <c r="B16" s="199" t="s">
        <v>11</v>
      </c>
      <c r="C16" s="200" t="s">
        <v>27</v>
      </c>
      <c r="D16" s="557">
        <f>ROUND(Ⅱ入力シート!H36,8)</f>
        <v>0</v>
      </c>
      <c r="E16" s="557">
        <f>ROUND(Ⅲ一次波及!BC20,8)</f>
        <v>0</v>
      </c>
      <c r="F16" s="558">
        <f>ROUND(Ⅴ二次波及!BN18,8)</f>
        <v>0</v>
      </c>
      <c r="G16" s="558">
        <f>ROUND(Ⅴ二次波及!BP18,8)</f>
        <v>0</v>
      </c>
      <c r="H16" s="555">
        <f>ROUND(Ⅴ二次波及!CB18,1)</f>
        <v>0</v>
      </c>
    </row>
    <row r="17" spans="2:8" ht="16.5" customHeight="1">
      <c r="B17" s="199" t="s">
        <v>12</v>
      </c>
      <c r="C17" s="200" t="s">
        <v>166</v>
      </c>
      <c r="D17" s="557">
        <f>ROUND(Ⅱ入力シート!H37,8)</f>
        <v>0</v>
      </c>
      <c r="E17" s="557">
        <f>ROUND(Ⅲ一次波及!BC21,8)</f>
        <v>0</v>
      </c>
      <c r="F17" s="558">
        <f>ROUND(Ⅴ二次波及!BN19,8)</f>
        <v>0</v>
      </c>
      <c r="G17" s="558">
        <f>ROUND(Ⅴ二次波及!BP19,8)</f>
        <v>0</v>
      </c>
      <c r="H17" s="555">
        <f>ROUND(Ⅴ二次波及!CB19,1)</f>
        <v>0</v>
      </c>
    </row>
    <row r="18" spans="2:8" ht="16.5" customHeight="1">
      <c r="B18" s="199" t="s">
        <v>13</v>
      </c>
      <c r="C18" s="200" t="s">
        <v>167</v>
      </c>
      <c r="D18" s="557">
        <f>ROUND(Ⅱ入力シート!H38,8)</f>
        <v>0</v>
      </c>
      <c r="E18" s="557">
        <f>ROUND(Ⅲ一次波及!BC22,8)</f>
        <v>0</v>
      </c>
      <c r="F18" s="558">
        <f>ROUND(Ⅴ二次波及!BN20,8)</f>
        <v>0</v>
      </c>
      <c r="G18" s="558">
        <f>ROUND(Ⅴ二次波及!BP20,8)</f>
        <v>0</v>
      </c>
      <c r="H18" s="555">
        <f>ROUND(Ⅴ二次波及!CB20,1)</f>
        <v>0</v>
      </c>
    </row>
    <row r="19" spans="2:8" ht="16.5" customHeight="1">
      <c r="B19" s="199" t="s">
        <v>14</v>
      </c>
      <c r="C19" s="200" t="s">
        <v>168</v>
      </c>
      <c r="D19" s="557">
        <f>ROUND(Ⅱ入力シート!H39,8)</f>
        <v>0</v>
      </c>
      <c r="E19" s="557">
        <f>ROUND(Ⅲ一次波及!BC23,8)</f>
        <v>0</v>
      </c>
      <c r="F19" s="558">
        <f>ROUND(Ⅴ二次波及!BN21,8)</f>
        <v>0</v>
      </c>
      <c r="G19" s="558">
        <f>ROUND(Ⅴ二次波及!BP21,8)</f>
        <v>0</v>
      </c>
      <c r="H19" s="555">
        <f>ROUND(Ⅴ二次波及!CB21,1)</f>
        <v>0</v>
      </c>
    </row>
    <row r="20" spans="2:8" ht="16.5" customHeight="1">
      <c r="B20" s="199" t="s">
        <v>15</v>
      </c>
      <c r="C20" s="200" t="s">
        <v>129</v>
      </c>
      <c r="D20" s="557">
        <f>ROUND(Ⅱ入力シート!H40,8)</f>
        <v>0</v>
      </c>
      <c r="E20" s="557">
        <f>ROUND(Ⅲ一次波及!BC24,8)</f>
        <v>0</v>
      </c>
      <c r="F20" s="558">
        <f>ROUND(Ⅴ二次波及!BN22,8)</f>
        <v>0</v>
      </c>
      <c r="G20" s="558">
        <f>ROUND(Ⅴ二次波及!BP22,8)</f>
        <v>0</v>
      </c>
      <c r="H20" s="555">
        <f>ROUND(Ⅴ二次波及!CB22,1)</f>
        <v>0</v>
      </c>
    </row>
    <row r="21" spans="2:8" ht="16.5" customHeight="1">
      <c r="B21" s="199" t="s">
        <v>16</v>
      </c>
      <c r="C21" s="200" t="s">
        <v>28</v>
      </c>
      <c r="D21" s="557">
        <f>ROUND(Ⅱ入力シート!H41,8)</f>
        <v>0</v>
      </c>
      <c r="E21" s="557">
        <f>ROUND(Ⅲ一次波及!BC25,8)</f>
        <v>0</v>
      </c>
      <c r="F21" s="558">
        <f>ROUND(Ⅴ二次波及!BN23,8)</f>
        <v>0</v>
      </c>
      <c r="G21" s="558">
        <f>ROUND(Ⅴ二次波及!BP23,8)</f>
        <v>0</v>
      </c>
      <c r="H21" s="555">
        <f>ROUND(Ⅴ二次波及!CB23,1)</f>
        <v>0</v>
      </c>
    </row>
    <row r="22" spans="2:8" ht="16.5" customHeight="1">
      <c r="B22" s="199" t="s">
        <v>17</v>
      </c>
      <c r="C22" s="200" t="s">
        <v>243</v>
      </c>
      <c r="D22" s="557">
        <f>ROUND(Ⅱ入力シート!H42,8)</f>
        <v>0</v>
      </c>
      <c r="E22" s="557">
        <f>ROUND(Ⅲ一次波及!BC26,8)</f>
        <v>0</v>
      </c>
      <c r="F22" s="558">
        <f>ROUND(Ⅴ二次波及!BN24,8)</f>
        <v>0</v>
      </c>
      <c r="G22" s="558">
        <f>ROUND(Ⅴ二次波及!BP24,8)</f>
        <v>0</v>
      </c>
      <c r="H22" s="555">
        <f>ROUND(Ⅴ二次波及!CB24,1)</f>
        <v>0</v>
      </c>
    </row>
    <row r="23" spans="2:8" ht="16.5" customHeight="1">
      <c r="B23" s="199" t="s">
        <v>18</v>
      </c>
      <c r="C23" s="200" t="s">
        <v>29</v>
      </c>
      <c r="D23" s="557">
        <f>ROUND(Ⅱ入力シート!H43,8)</f>
        <v>0</v>
      </c>
      <c r="E23" s="557">
        <f>ROUND(Ⅲ一次波及!BC27,8)</f>
        <v>0</v>
      </c>
      <c r="F23" s="558">
        <f>ROUND(Ⅴ二次波及!BN25,8)</f>
        <v>0</v>
      </c>
      <c r="G23" s="558">
        <f>ROUND(Ⅴ二次波及!BP25,8)</f>
        <v>0</v>
      </c>
      <c r="H23" s="555">
        <f>ROUND(Ⅴ二次波及!CB25,1)</f>
        <v>0</v>
      </c>
    </row>
    <row r="24" spans="2:8" ht="16.5" customHeight="1">
      <c r="B24" s="199" t="s">
        <v>19</v>
      </c>
      <c r="C24" s="200" t="s">
        <v>40</v>
      </c>
      <c r="D24" s="557">
        <f>ROUND(Ⅱ入力シート!H44,8)</f>
        <v>0</v>
      </c>
      <c r="E24" s="557">
        <f>ROUND(Ⅲ一次波及!BC28,8)</f>
        <v>0</v>
      </c>
      <c r="F24" s="558">
        <f>ROUND(Ⅴ二次波及!BN26,8)</f>
        <v>0</v>
      </c>
      <c r="G24" s="558">
        <f>ROUND(Ⅴ二次波及!BP26,8)</f>
        <v>0</v>
      </c>
      <c r="H24" s="555">
        <f>ROUND(Ⅴ二次波及!CB26,1)</f>
        <v>0</v>
      </c>
    </row>
    <row r="25" spans="2:8" ht="16.5" customHeight="1">
      <c r="B25" s="199" t="s">
        <v>131</v>
      </c>
      <c r="C25" s="200" t="s">
        <v>30</v>
      </c>
      <c r="D25" s="557">
        <f>ROUND(Ⅱ入力シート!H45,8)</f>
        <v>0</v>
      </c>
      <c r="E25" s="557">
        <f>ROUND(Ⅲ一次波及!BC29,8)</f>
        <v>0</v>
      </c>
      <c r="F25" s="558">
        <f>ROUND(Ⅴ二次波及!BN27,8)</f>
        <v>0</v>
      </c>
      <c r="G25" s="558">
        <f>ROUND(Ⅴ二次波及!BP27,8)</f>
        <v>0</v>
      </c>
      <c r="H25" s="555">
        <f>ROUND(Ⅴ二次波及!CB27,1)</f>
        <v>0</v>
      </c>
    </row>
    <row r="26" spans="2:8" ht="16.5" customHeight="1">
      <c r="B26" s="199" t="s">
        <v>133</v>
      </c>
      <c r="C26" s="200" t="s">
        <v>41</v>
      </c>
      <c r="D26" s="557">
        <f>ROUND(Ⅱ入力シート!H46,8)</f>
        <v>0</v>
      </c>
      <c r="E26" s="557">
        <f>ROUND(Ⅲ一次波及!BC30,8)</f>
        <v>0</v>
      </c>
      <c r="F26" s="558">
        <f>ROUND(Ⅴ二次波及!BN28,8)</f>
        <v>0</v>
      </c>
      <c r="G26" s="558">
        <f>ROUND(Ⅴ二次波及!BP28,8)</f>
        <v>0</v>
      </c>
      <c r="H26" s="555">
        <f>ROUND(Ⅴ二次波及!CB28,1)</f>
        <v>0</v>
      </c>
    </row>
    <row r="27" spans="2:8" ht="16.5" customHeight="1">
      <c r="B27" s="199" t="s">
        <v>151</v>
      </c>
      <c r="C27" s="200" t="s">
        <v>169</v>
      </c>
      <c r="D27" s="557">
        <f>ROUND(Ⅱ入力シート!H47,8)</f>
        <v>0</v>
      </c>
      <c r="E27" s="557">
        <f>ROUND(Ⅲ一次波及!BC31,8)</f>
        <v>0</v>
      </c>
      <c r="F27" s="558">
        <f>ROUND(Ⅴ二次波及!BN29,8)</f>
        <v>0</v>
      </c>
      <c r="G27" s="558">
        <f>ROUND(Ⅴ二次波及!BP29,8)</f>
        <v>0</v>
      </c>
      <c r="H27" s="555">
        <f>ROUND(Ⅴ二次波及!CB29,1)</f>
        <v>0</v>
      </c>
    </row>
    <row r="28" spans="2:8" ht="16.5" customHeight="1">
      <c r="B28" s="199" t="s">
        <v>152</v>
      </c>
      <c r="C28" s="200" t="s">
        <v>170</v>
      </c>
      <c r="D28" s="557">
        <f>ROUND(Ⅱ入力シート!H48,8)</f>
        <v>0</v>
      </c>
      <c r="E28" s="557">
        <f>ROUND(Ⅲ一次波及!BC32,8)</f>
        <v>0</v>
      </c>
      <c r="F28" s="558">
        <f>ROUND(Ⅴ二次波及!BN30,8)</f>
        <v>0</v>
      </c>
      <c r="G28" s="558">
        <f>ROUND(Ⅴ二次波及!BP30,8)</f>
        <v>0</v>
      </c>
      <c r="H28" s="555">
        <f>ROUND(Ⅴ二次波及!CB30,1)</f>
        <v>0</v>
      </c>
    </row>
    <row r="29" spans="2:8" ht="16.5" customHeight="1">
      <c r="B29" s="199" t="s">
        <v>153</v>
      </c>
      <c r="C29" s="200" t="s">
        <v>31</v>
      </c>
      <c r="D29" s="557">
        <f>ROUND(Ⅱ入力シート!H49,8)</f>
        <v>0</v>
      </c>
      <c r="E29" s="557">
        <f>ROUND(Ⅲ一次波及!BC33,8)</f>
        <v>0</v>
      </c>
      <c r="F29" s="558">
        <f>ROUND(Ⅴ二次波及!BN31,8)</f>
        <v>0</v>
      </c>
      <c r="G29" s="558">
        <f>ROUND(Ⅴ二次波及!BP31,8)</f>
        <v>0</v>
      </c>
      <c r="H29" s="555">
        <f>ROUND(Ⅴ二次波及!CB31,1)</f>
        <v>0</v>
      </c>
    </row>
    <row r="30" spans="2:8" ht="16.5" customHeight="1">
      <c r="B30" s="199" t="s">
        <v>154</v>
      </c>
      <c r="C30" s="200" t="s">
        <v>32</v>
      </c>
      <c r="D30" s="557">
        <f>ROUND(Ⅱ入力シート!H50,8)</f>
        <v>0</v>
      </c>
      <c r="E30" s="557">
        <f>ROUND(Ⅲ一次波及!BC34,8)</f>
        <v>0</v>
      </c>
      <c r="F30" s="558">
        <f>ROUND(Ⅴ二次波及!BN32,8)</f>
        <v>0</v>
      </c>
      <c r="G30" s="558">
        <f>ROUND(Ⅴ二次波及!BP32,8)</f>
        <v>0</v>
      </c>
      <c r="H30" s="555">
        <f>ROUND(Ⅴ二次波及!CB32,1)</f>
        <v>0</v>
      </c>
    </row>
    <row r="31" spans="2:8" ht="16.5" customHeight="1">
      <c r="B31" s="199" t="s">
        <v>155</v>
      </c>
      <c r="C31" s="200" t="s">
        <v>33</v>
      </c>
      <c r="D31" s="557">
        <f>ROUND(Ⅱ入力シート!H51,8)</f>
        <v>0</v>
      </c>
      <c r="E31" s="557">
        <f>ROUND(Ⅲ一次波及!BC35,8)</f>
        <v>0</v>
      </c>
      <c r="F31" s="558">
        <f>ROUND(Ⅴ二次波及!BN33,8)</f>
        <v>0</v>
      </c>
      <c r="G31" s="558">
        <f>ROUND(Ⅴ二次波及!BP33,8)</f>
        <v>0</v>
      </c>
      <c r="H31" s="555">
        <f>ROUND(Ⅴ二次波及!CB33,1)</f>
        <v>0</v>
      </c>
    </row>
    <row r="32" spans="2:8" ht="16.5" customHeight="1">
      <c r="B32" s="199" t="s">
        <v>156</v>
      </c>
      <c r="C32" s="200" t="s">
        <v>171</v>
      </c>
      <c r="D32" s="557">
        <f>ROUND(Ⅱ入力シート!H52,8)</f>
        <v>0</v>
      </c>
      <c r="E32" s="557">
        <f>ROUND(Ⅲ一次波及!BC36,8)</f>
        <v>0</v>
      </c>
      <c r="F32" s="558">
        <f>ROUND(Ⅴ二次波及!BN34,8)</f>
        <v>0</v>
      </c>
      <c r="G32" s="558">
        <f>ROUND(Ⅴ二次波及!BP34,8)</f>
        <v>0</v>
      </c>
      <c r="H32" s="555">
        <f>ROUND(Ⅴ二次波及!CB34,1)</f>
        <v>0</v>
      </c>
    </row>
    <row r="33" spans="2:8" ht="16.5" customHeight="1">
      <c r="B33" s="199" t="s">
        <v>157</v>
      </c>
      <c r="C33" s="200" t="s">
        <v>130</v>
      </c>
      <c r="D33" s="557">
        <f>ROUND(Ⅱ入力シート!H53,8)</f>
        <v>0</v>
      </c>
      <c r="E33" s="557">
        <f>ROUND(Ⅲ一次波及!BC37,8)</f>
        <v>0</v>
      </c>
      <c r="F33" s="558">
        <f>ROUND(Ⅴ二次波及!BN35,8)</f>
        <v>0</v>
      </c>
      <c r="G33" s="558">
        <f>ROUND(Ⅴ二次波及!BP35,8)</f>
        <v>0</v>
      </c>
      <c r="H33" s="555">
        <f>ROUND(Ⅴ二次波及!CB35,1)</f>
        <v>0</v>
      </c>
    </row>
    <row r="34" spans="2:8" ht="16.5" customHeight="1">
      <c r="B34" s="199" t="s">
        <v>158</v>
      </c>
      <c r="C34" s="200" t="s">
        <v>34</v>
      </c>
      <c r="D34" s="557">
        <f>ROUND(Ⅱ入力シート!H54,8)</f>
        <v>0</v>
      </c>
      <c r="E34" s="557">
        <f>ROUND(Ⅲ一次波及!BC38,8)</f>
        <v>0</v>
      </c>
      <c r="F34" s="558">
        <f>ROUND(Ⅴ二次波及!BN36,8)</f>
        <v>0</v>
      </c>
      <c r="G34" s="558">
        <f>ROUND(Ⅴ二次波及!BP36,8)</f>
        <v>0</v>
      </c>
      <c r="H34" s="555">
        <f>ROUND(Ⅴ二次波及!CB36,1)</f>
        <v>0</v>
      </c>
    </row>
    <row r="35" spans="2:8" ht="16.5" customHeight="1">
      <c r="B35" s="199" t="s">
        <v>159</v>
      </c>
      <c r="C35" s="200" t="s">
        <v>35</v>
      </c>
      <c r="D35" s="557">
        <f>ROUND(Ⅱ入力シート!H55,8)</f>
        <v>0</v>
      </c>
      <c r="E35" s="557">
        <f>ROUND(Ⅲ一次波及!BC39,8)</f>
        <v>0</v>
      </c>
      <c r="F35" s="558">
        <f>ROUND(Ⅴ二次波及!BN37,8)</f>
        <v>0</v>
      </c>
      <c r="G35" s="558">
        <f>ROUND(Ⅴ二次波及!BP37,8)</f>
        <v>0</v>
      </c>
      <c r="H35" s="555">
        <f>ROUND(Ⅴ二次波及!CB37,1)</f>
        <v>0</v>
      </c>
    </row>
    <row r="36" spans="2:8" ht="16.5" customHeight="1">
      <c r="B36" s="199" t="s">
        <v>160</v>
      </c>
      <c r="C36" s="200" t="s">
        <v>172</v>
      </c>
      <c r="D36" s="557">
        <f>ROUND(Ⅱ入力シート!H56,8)</f>
        <v>0</v>
      </c>
      <c r="E36" s="557">
        <f>ROUND(Ⅲ一次波及!BC40,8)</f>
        <v>0</v>
      </c>
      <c r="F36" s="558">
        <f>ROUND(Ⅴ二次波及!BN38,8)</f>
        <v>0</v>
      </c>
      <c r="G36" s="558">
        <f>ROUND(Ⅴ二次波及!BP38,8)</f>
        <v>0</v>
      </c>
      <c r="H36" s="555">
        <f>ROUND(Ⅴ二次波及!CB38,1)</f>
        <v>0</v>
      </c>
    </row>
    <row r="37" spans="2:8" ht="16.5" customHeight="1">
      <c r="B37" s="199" t="s">
        <v>161</v>
      </c>
      <c r="C37" s="200" t="s">
        <v>244</v>
      </c>
      <c r="D37" s="557">
        <f>ROUND(Ⅱ入力シート!H57,8)</f>
        <v>0</v>
      </c>
      <c r="E37" s="557">
        <f>ROUND(Ⅲ一次波及!BC41,8)</f>
        <v>0</v>
      </c>
      <c r="F37" s="558">
        <f>ROUND(Ⅴ二次波及!BN39,8)</f>
        <v>0</v>
      </c>
      <c r="G37" s="558">
        <f>ROUND(Ⅴ二次波及!BP39,8)</f>
        <v>0</v>
      </c>
      <c r="H37" s="555">
        <f>ROUND(Ⅴ二次波及!CB39,1)</f>
        <v>0</v>
      </c>
    </row>
    <row r="38" spans="2:8" ht="16.5" customHeight="1">
      <c r="B38" s="199" t="s">
        <v>162</v>
      </c>
      <c r="C38" s="200" t="s">
        <v>42</v>
      </c>
      <c r="D38" s="557">
        <f>ROUND(Ⅱ入力シート!H58,8)</f>
        <v>0</v>
      </c>
      <c r="E38" s="557">
        <f>ROUND(Ⅲ一次波及!BC42,8)</f>
        <v>0</v>
      </c>
      <c r="F38" s="558">
        <f>ROUND(Ⅴ二次波及!BN40,8)</f>
        <v>0</v>
      </c>
      <c r="G38" s="558">
        <f>ROUND(Ⅴ二次波及!BP40,8)</f>
        <v>0</v>
      </c>
      <c r="H38" s="555">
        <f>ROUND(Ⅴ二次波及!CB40,1)</f>
        <v>0</v>
      </c>
    </row>
    <row r="39" spans="2:8" ht="16.5" customHeight="1">
      <c r="B39" s="199" t="s">
        <v>163</v>
      </c>
      <c r="C39" s="200" t="s">
        <v>36</v>
      </c>
      <c r="D39" s="557">
        <f>ROUND(Ⅱ入力シート!H59,8)</f>
        <v>0</v>
      </c>
      <c r="E39" s="557">
        <f>ROUND(Ⅲ一次波及!BC43,8)</f>
        <v>0</v>
      </c>
      <c r="F39" s="558">
        <f>ROUND(Ⅴ二次波及!BN41,8)</f>
        <v>0</v>
      </c>
      <c r="G39" s="558">
        <f>ROUND(Ⅴ二次波及!BP41,8)</f>
        <v>0</v>
      </c>
      <c r="H39" s="555">
        <f>ROUND(Ⅴ二次波及!CB41,1)</f>
        <v>0</v>
      </c>
    </row>
    <row r="40" spans="2:8" ht="16.5" customHeight="1">
      <c r="B40" s="199" t="s">
        <v>164</v>
      </c>
      <c r="C40" s="200" t="s">
        <v>245</v>
      </c>
      <c r="D40" s="557">
        <f>ROUND(Ⅱ入力シート!H60,8)</f>
        <v>0</v>
      </c>
      <c r="E40" s="557">
        <f>ROUND(Ⅲ一次波及!BC44,8)</f>
        <v>0</v>
      </c>
      <c r="F40" s="558">
        <f>ROUND(Ⅴ二次波及!BN42,8)</f>
        <v>0</v>
      </c>
      <c r="G40" s="558">
        <f>ROUND(Ⅴ二次波及!BP42,8)</f>
        <v>0</v>
      </c>
      <c r="H40" s="555">
        <f>ROUND(Ⅴ二次波及!CB42,1)</f>
        <v>0</v>
      </c>
    </row>
    <row r="41" spans="2:8" ht="16.5" customHeight="1" thickBot="1">
      <c r="B41" s="199" t="s">
        <v>165</v>
      </c>
      <c r="C41" s="200" t="s">
        <v>246</v>
      </c>
      <c r="D41" s="557">
        <f>ROUND(Ⅱ入力シート!H61,8)</f>
        <v>0</v>
      </c>
      <c r="E41" s="557">
        <f>ROUND(Ⅲ一次波及!BC45,8)</f>
        <v>0</v>
      </c>
      <c r="F41" s="558">
        <f>ROUND(Ⅴ二次波及!BN43,8)</f>
        <v>0</v>
      </c>
      <c r="G41" s="560">
        <f>ROUND(Ⅴ二次波及!BP43,8)</f>
        <v>0</v>
      </c>
      <c r="H41" s="555">
        <f>ROUND(Ⅴ二次波及!CB43,1)</f>
        <v>0</v>
      </c>
    </row>
    <row r="42" spans="2:8" ht="22.5" customHeight="1" thickBot="1">
      <c r="B42" s="612" t="s">
        <v>80</v>
      </c>
      <c r="C42" s="650"/>
      <c r="D42" s="557">
        <f>SUM(D5:D41)</f>
        <v>0</v>
      </c>
      <c r="E42" s="557">
        <f>SUM(E5:E41)</f>
        <v>0</v>
      </c>
      <c r="F42" s="559">
        <f t="shared" ref="F42:H42" si="0">SUM(F5:F41)</f>
        <v>0</v>
      </c>
      <c r="G42" s="561">
        <f t="shared" si="0"/>
        <v>0</v>
      </c>
      <c r="H42" s="562">
        <f t="shared" si="0"/>
        <v>0</v>
      </c>
    </row>
  </sheetData>
  <mergeCells count="3">
    <mergeCell ref="B42:C42"/>
    <mergeCell ref="F3:H3"/>
    <mergeCell ref="A2:C2"/>
  </mergeCells>
  <phoneticPr fontId="4"/>
  <pageMargins left="0.70866141732283472" right="0.47244094488188981" top="0.74803149606299213" bottom="0.74803149606299213" header="0.31496062992125984" footer="0.31496062992125984"/>
  <pageSetup paperSize="9" scale="78" fitToHeight="0" orientation="portrait" r:id="rId1"/>
  <headerFooter>
    <oddFooter>&amp;R&amp;"ＭＳ Ｐゴシック,標準"&amp;12【最終結果】</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T54"/>
  <sheetViews>
    <sheetView zoomScale="80" zoomScaleNormal="80" workbookViewId="0">
      <pane xSplit="2" ySplit="6" topLeftCell="AP32" activePane="bottomRight" state="frozen"/>
      <selection activeCell="C5" sqref="C4:AM6"/>
      <selection pane="topRight" activeCell="C5" sqref="C4:AM6"/>
      <selection pane="bottomLeft" activeCell="C5" sqref="C4:AM6"/>
      <selection pane="bottomRight" activeCell="AX42" sqref="AX42"/>
    </sheetView>
  </sheetViews>
  <sheetFormatPr defaultRowHeight="12"/>
  <cols>
    <col min="1" max="1" width="4.5703125" style="102" customWidth="1"/>
    <col min="2" max="2" width="28.7109375" style="102" customWidth="1"/>
    <col min="3" max="51" width="15" style="102" customWidth="1"/>
    <col min="52" max="60" width="15" style="113" customWidth="1"/>
    <col min="61" max="16384" width="9.140625" style="113"/>
  </cols>
  <sheetData>
    <row r="2" spans="1:254" s="109" customFormat="1" ht="34.5" customHeight="1">
      <c r="A2" s="13" t="s">
        <v>114</v>
      </c>
      <c r="B2" s="99"/>
      <c r="C2" s="99"/>
      <c r="D2" s="99"/>
      <c r="E2" s="99"/>
      <c r="F2" s="99"/>
      <c r="G2" s="99"/>
      <c r="H2" s="99"/>
      <c r="I2" s="99"/>
      <c r="J2" s="99"/>
      <c r="K2" s="99"/>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row>
    <row r="3" spans="1:254" s="109" customFormat="1" ht="12" customHeight="1">
      <c r="A3" s="99"/>
      <c r="B3" s="99"/>
      <c r="C3" s="108"/>
      <c r="D3" s="108"/>
      <c r="E3" s="108"/>
      <c r="F3" s="108"/>
      <c r="G3" s="108"/>
      <c r="H3" s="108"/>
      <c r="I3" s="108"/>
      <c r="J3" s="108"/>
      <c r="K3" s="108"/>
      <c r="L3" s="99"/>
      <c r="M3" s="99"/>
      <c r="N3" s="99"/>
      <c r="O3" s="99"/>
      <c r="P3" s="99"/>
      <c r="Q3" s="99"/>
      <c r="R3" s="99"/>
      <c r="S3" s="99"/>
      <c r="T3" s="99"/>
      <c r="U3" s="99"/>
      <c r="V3" s="99"/>
      <c r="W3" s="99"/>
      <c r="X3" s="99"/>
      <c r="Y3" s="99"/>
      <c r="Z3" s="99"/>
      <c r="AA3" s="110"/>
      <c r="AB3" s="99"/>
      <c r="AC3" s="99"/>
      <c r="AD3" s="99"/>
      <c r="AE3" s="99"/>
      <c r="AF3" s="99"/>
      <c r="AG3" s="99"/>
      <c r="AH3" s="99"/>
      <c r="AI3" s="99"/>
      <c r="AJ3" s="99"/>
      <c r="AK3" s="99"/>
      <c r="AL3" s="99"/>
      <c r="AM3" s="99"/>
      <c r="AN3" s="99"/>
      <c r="AO3" s="99"/>
      <c r="AP3" s="99"/>
      <c r="AQ3" s="99"/>
      <c r="AR3" s="99"/>
      <c r="AS3" s="99"/>
      <c r="AT3" s="99"/>
      <c r="AU3" s="99"/>
      <c r="AV3" s="99"/>
      <c r="AW3" s="99"/>
      <c r="AX3" s="99"/>
      <c r="AY3" s="99"/>
    </row>
    <row r="4" spans="1:254" ht="19.5" customHeight="1">
      <c r="A4" s="14" t="s">
        <v>239</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03"/>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03"/>
      <c r="AZ4" s="112"/>
      <c r="BA4" s="112"/>
      <c r="BB4" s="112"/>
      <c r="BC4" s="112"/>
      <c r="BD4" s="112"/>
      <c r="BE4" s="112"/>
      <c r="BF4" s="112"/>
      <c r="BG4" s="112"/>
      <c r="BH4" s="239" t="s">
        <v>139</v>
      </c>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c r="IK4" s="112"/>
      <c r="IL4" s="112"/>
      <c r="IM4" s="112"/>
      <c r="IN4" s="112"/>
      <c r="IO4" s="112"/>
      <c r="IP4" s="112"/>
      <c r="IQ4" s="112"/>
      <c r="IR4" s="112"/>
      <c r="IS4" s="112"/>
      <c r="IT4" s="112"/>
    </row>
    <row r="5" spans="1:254" ht="13.5">
      <c r="A5" s="653" t="s">
        <v>66</v>
      </c>
      <c r="B5" s="654"/>
      <c r="C5" s="228" t="s">
        <v>0</v>
      </c>
      <c r="D5" s="229" t="s">
        <v>1</v>
      </c>
      <c r="E5" s="229" t="s">
        <v>2</v>
      </c>
      <c r="F5" s="229" t="s">
        <v>3</v>
      </c>
      <c r="G5" s="229" t="s">
        <v>4</v>
      </c>
      <c r="H5" s="229" t="s">
        <v>5</v>
      </c>
      <c r="I5" s="229" t="s">
        <v>6</v>
      </c>
      <c r="J5" s="229" t="s">
        <v>7</v>
      </c>
      <c r="K5" s="229" t="s">
        <v>8</v>
      </c>
      <c r="L5" s="229" t="s">
        <v>9</v>
      </c>
      <c r="M5" s="229" t="s">
        <v>10</v>
      </c>
      <c r="N5" s="229" t="s">
        <v>11</v>
      </c>
      <c r="O5" s="229" t="s">
        <v>12</v>
      </c>
      <c r="P5" s="229" t="s">
        <v>13</v>
      </c>
      <c r="Q5" s="229" t="s">
        <v>14</v>
      </c>
      <c r="R5" s="229" t="s">
        <v>15</v>
      </c>
      <c r="S5" s="229" t="s">
        <v>16</v>
      </c>
      <c r="T5" s="229" t="s">
        <v>17</v>
      </c>
      <c r="U5" s="229" t="s">
        <v>18</v>
      </c>
      <c r="V5" s="229" t="s">
        <v>19</v>
      </c>
      <c r="W5" s="229" t="s">
        <v>131</v>
      </c>
      <c r="X5" s="229" t="s">
        <v>133</v>
      </c>
      <c r="Y5" s="229" t="s">
        <v>151</v>
      </c>
      <c r="Z5" s="229" t="s">
        <v>152</v>
      </c>
      <c r="AA5" s="229" t="s">
        <v>153</v>
      </c>
      <c r="AB5" s="229" t="s">
        <v>154</v>
      </c>
      <c r="AC5" s="229" t="s">
        <v>155</v>
      </c>
      <c r="AD5" s="229" t="s">
        <v>156</v>
      </c>
      <c r="AE5" s="229" t="s">
        <v>157</v>
      </c>
      <c r="AF5" s="229" t="s">
        <v>158</v>
      </c>
      <c r="AG5" s="229" t="s">
        <v>159</v>
      </c>
      <c r="AH5" s="229" t="s">
        <v>160</v>
      </c>
      <c r="AI5" s="229" t="s">
        <v>161</v>
      </c>
      <c r="AJ5" s="229" t="s">
        <v>162</v>
      </c>
      <c r="AK5" s="229" t="s">
        <v>163</v>
      </c>
      <c r="AL5" s="229" t="s">
        <v>164</v>
      </c>
      <c r="AM5" s="229" t="s">
        <v>165</v>
      </c>
      <c r="AN5" s="230" t="s">
        <v>173</v>
      </c>
      <c r="AO5" s="229" t="s">
        <v>174</v>
      </c>
      <c r="AP5" s="229" t="s">
        <v>182</v>
      </c>
      <c r="AQ5" s="229" t="s">
        <v>183</v>
      </c>
      <c r="AR5" s="229" t="s">
        <v>184</v>
      </c>
      <c r="AS5" s="229" t="s">
        <v>185</v>
      </c>
      <c r="AT5" s="229" t="s">
        <v>186</v>
      </c>
      <c r="AU5" s="230" t="s">
        <v>187</v>
      </c>
      <c r="AV5" s="230" t="s">
        <v>188</v>
      </c>
      <c r="AW5" s="229" t="s">
        <v>189</v>
      </c>
      <c r="AX5" s="229" t="s">
        <v>190</v>
      </c>
      <c r="AY5" s="230" t="s">
        <v>191</v>
      </c>
      <c r="AZ5" s="230" t="s">
        <v>192</v>
      </c>
      <c r="BA5" s="230" t="s">
        <v>193</v>
      </c>
      <c r="BB5" s="229" t="s">
        <v>194</v>
      </c>
      <c r="BC5" s="229" t="s">
        <v>195</v>
      </c>
      <c r="BD5" s="229" t="s">
        <v>196</v>
      </c>
      <c r="BE5" s="229" t="s">
        <v>197</v>
      </c>
      <c r="BF5" s="230" t="s">
        <v>249</v>
      </c>
      <c r="BG5" s="236" t="s">
        <v>250</v>
      </c>
      <c r="BH5" s="230" t="s">
        <v>181</v>
      </c>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c r="IK5" s="112"/>
      <c r="IL5" s="112"/>
      <c r="IM5" s="112"/>
      <c r="IN5" s="112"/>
      <c r="IO5" s="112"/>
      <c r="IP5" s="112"/>
      <c r="IQ5" s="112"/>
      <c r="IR5" s="112"/>
      <c r="IS5" s="112"/>
      <c r="IT5" s="112"/>
    </row>
    <row r="6" spans="1:254" ht="27">
      <c r="A6" s="655"/>
      <c r="B6" s="656"/>
      <c r="C6" s="231" t="s">
        <v>241</v>
      </c>
      <c r="D6" s="232" t="s">
        <v>20</v>
      </c>
      <c r="E6" s="232" t="s">
        <v>128</v>
      </c>
      <c r="F6" s="232" t="s">
        <v>21</v>
      </c>
      <c r="G6" s="232" t="s">
        <v>67</v>
      </c>
      <c r="H6" s="232" t="s">
        <v>22</v>
      </c>
      <c r="I6" s="232" t="s">
        <v>23</v>
      </c>
      <c r="J6" s="232" t="s">
        <v>242</v>
      </c>
      <c r="K6" s="232" t="s">
        <v>24</v>
      </c>
      <c r="L6" s="232" t="s">
        <v>25</v>
      </c>
      <c r="M6" s="232" t="s">
        <v>26</v>
      </c>
      <c r="N6" s="232" t="s">
        <v>27</v>
      </c>
      <c r="O6" s="232" t="s">
        <v>166</v>
      </c>
      <c r="P6" s="232" t="s">
        <v>167</v>
      </c>
      <c r="Q6" s="232" t="s">
        <v>168</v>
      </c>
      <c r="R6" s="232" t="s">
        <v>129</v>
      </c>
      <c r="S6" s="232" t="s">
        <v>28</v>
      </c>
      <c r="T6" s="232" t="s">
        <v>243</v>
      </c>
      <c r="U6" s="232" t="s">
        <v>29</v>
      </c>
      <c r="V6" s="232" t="s">
        <v>40</v>
      </c>
      <c r="W6" s="232" t="s">
        <v>30</v>
      </c>
      <c r="X6" s="232" t="s">
        <v>41</v>
      </c>
      <c r="Y6" s="232" t="s">
        <v>169</v>
      </c>
      <c r="Z6" s="232" t="s">
        <v>170</v>
      </c>
      <c r="AA6" s="232" t="s">
        <v>31</v>
      </c>
      <c r="AB6" s="232" t="s">
        <v>32</v>
      </c>
      <c r="AC6" s="232" t="s">
        <v>33</v>
      </c>
      <c r="AD6" s="232" t="s">
        <v>171</v>
      </c>
      <c r="AE6" s="232" t="s">
        <v>130</v>
      </c>
      <c r="AF6" s="232" t="s">
        <v>34</v>
      </c>
      <c r="AG6" s="232" t="s">
        <v>35</v>
      </c>
      <c r="AH6" s="232" t="s">
        <v>172</v>
      </c>
      <c r="AI6" s="232" t="s">
        <v>244</v>
      </c>
      <c r="AJ6" s="232" t="s">
        <v>42</v>
      </c>
      <c r="AK6" s="232" t="s">
        <v>36</v>
      </c>
      <c r="AL6" s="232" t="s">
        <v>245</v>
      </c>
      <c r="AM6" s="232" t="s">
        <v>246</v>
      </c>
      <c r="AN6" s="233" t="s">
        <v>37</v>
      </c>
      <c r="AO6" s="232" t="s">
        <v>134</v>
      </c>
      <c r="AP6" s="232" t="s">
        <v>251</v>
      </c>
      <c r="AQ6" s="232" t="s">
        <v>252</v>
      </c>
      <c r="AR6" s="232" t="s">
        <v>253</v>
      </c>
      <c r="AS6" s="232" t="s">
        <v>254</v>
      </c>
      <c r="AT6" s="232" t="s">
        <v>38</v>
      </c>
      <c r="AU6" s="233" t="s">
        <v>255</v>
      </c>
      <c r="AV6" s="233" t="s">
        <v>256</v>
      </c>
      <c r="AW6" s="232" t="s">
        <v>135</v>
      </c>
      <c r="AX6" s="232" t="s">
        <v>257</v>
      </c>
      <c r="AY6" s="233" t="s">
        <v>258</v>
      </c>
      <c r="AZ6" s="233" t="s">
        <v>259</v>
      </c>
      <c r="BA6" s="233" t="s">
        <v>39</v>
      </c>
      <c r="BB6" s="232" t="s">
        <v>136</v>
      </c>
      <c r="BC6" s="232" t="s">
        <v>137</v>
      </c>
      <c r="BD6" s="232" t="s">
        <v>198</v>
      </c>
      <c r="BE6" s="232" t="s">
        <v>260</v>
      </c>
      <c r="BF6" s="233" t="s">
        <v>261</v>
      </c>
      <c r="BG6" s="237" t="s">
        <v>138</v>
      </c>
      <c r="BH6" s="233" t="s">
        <v>248</v>
      </c>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row>
    <row r="7" spans="1:254" ht="17.25" customHeight="1">
      <c r="A7" s="222" t="s">
        <v>0</v>
      </c>
      <c r="B7" s="223" t="s">
        <v>241</v>
      </c>
      <c r="C7" s="225">
        <v>7991.4870000000001</v>
      </c>
      <c r="D7" s="225">
        <v>4.8000000000000001E-2</v>
      </c>
      <c r="E7" s="225">
        <v>36597.300999999999</v>
      </c>
      <c r="F7" s="225">
        <v>167.03</v>
      </c>
      <c r="G7" s="225">
        <v>923.048</v>
      </c>
      <c r="H7" s="225">
        <v>147.24599999999998</v>
      </c>
      <c r="I7" s="225">
        <v>0</v>
      </c>
      <c r="J7" s="225">
        <v>98.77300000000001</v>
      </c>
      <c r="K7" s="225">
        <v>11.163</v>
      </c>
      <c r="L7" s="225">
        <v>7.0000000000000001E-3</v>
      </c>
      <c r="M7" s="225">
        <v>1.3340000000000001</v>
      </c>
      <c r="N7" s="225">
        <v>0</v>
      </c>
      <c r="O7" s="225">
        <v>0</v>
      </c>
      <c r="P7" s="225">
        <v>0</v>
      </c>
      <c r="Q7" s="225">
        <v>0</v>
      </c>
      <c r="R7" s="225">
        <v>0</v>
      </c>
      <c r="S7" s="225">
        <v>0</v>
      </c>
      <c r="T7" s="225">
        <v>0</v>
      </c>
      <c r="U7" s="225">
        <v>0</v>
      </c>
      <c r="V7" s="225">
        <v>5815.2280000000001</v>
      </c>
      <c r="W7" s="225">
        <v>503.95099999999996</v>
      </c>
      <c r="X7" s="225">
        <v>0</v>
      </c>
      <c r="Y7" s="225">
        <v>0</v>
      </c>
      <c r="Z7" s="225">
        <v>0</v>
      </c>
      <c r="AA7" s="225">
        <v>74.805000000000007</v>
      </c>
      <c r="AB7" s="225">
        <v>0</v>
      </c>
      <c r="AC7" s="225">
        <v>1.321</v>
      </c>
      <c r="AD7" s="225">
        <v>0</v>
      </c>
      <c r="AE7" s="225">
        <v>0</v>
      </c>
      <c r="AF7" s="225">
        <v>7.25</v>
      </c>
      <c r="AG7" s="225">
        <v>708.39700000000005</v>
      </c>
      <c r="AH7" s="225">
        <v>1400.2740000000001</v>
      </c>
      <c r="AI7" s="225">
        <v>73.200999999999993</v>
      </c>
      <c r="AJ7" s="225">
        <v>3.0330000000000004</v>
      </c>
      <c r="AK7" s="225">
        <v>8353.6479999999992</v>
      </c>
      <c r="AL7" s="225">
        <v>0</v>
      </c>
      <c r="AM7" s="225">
        <v>0</v>
      </c>
      <c r="AN7" s="234">
        <v>62878.544999999998</v>
      </c>
      <c r="AO7" s="225">
        <v>462.13699999999994</v>
      </c>
      <c r="AP7" s="225">
        <v>19851.753000000004</v>
      </c>
      <c r="AQ7" s="225">
        <v>0</v>
      </c>
      <c r="AR7" s="225">
        <v>0</v>
      </c>
      <c r="AS7" s="225">
        <v>1634.933</v>
      </c>
      <c r="AT7" s="225">
        <v>2042.1059999999998</v>
      </c>
      <c r="AU7" s="234">
        <v>23990.929</v>
      </c>
      <c r="AV7" s="234">
        <v>86869.474000000002</v>
      </c>
      <c r="AW7" s="225">
        <v>595.57400000000007</v>
      </c>
      <c r="AX7" s="225">
        <v>71812.83699999997</v>
      </c>
      <c r="AY7" s="234">
        <v>72408.410999999993</v>
      </c>
      <c r="AZ7" s="234">
        <v>96399.34</v>
      </c>
      <c r="BA7" s="234">
        <v>159277.88500000001</v>
      </c>
      <c r="BB7" s="225">
        <v>-10622.797999999999</v>
      </c>
      <c r="BC7" s="225">
        <v>-1153.6109999999996</v>
      </c>
      <c r="BD7" s="225">
        <v>-1292.9449999999999</v>
      </c>
      <c r="BE7" s="225">
        <v>-54096.12799999999</v>
      </c>
      <c r="BF7" s="234">
        <v>-67165.482000000004</v>
      </c>
      <c r="BG7" s="238">
        <v>29233.858</v>
      </c>
      <c r="BH7" s="234">
        <v>92112.403000000006</v>
      </c>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112"/>
      <c r="GM7" s="112"/>
      <c r="GN7" s="112"/>
      <c r="GO7" s="112"/>
      <c r="GP7" s="112"/>
      <c r="GQ7" s="112"/>
      <c r="GR7" s="112"/>
      <c r="GS7" s="112"/>
      <c r="GT7" s="112"/>
      <c r="GU7" s="112"/>
      <c r="GV7" s="112"/>
      <c r="GW7" s="112"/>
      <c r="GX7" s="112"/>
      <c r="GY7" s="112"/>
      <c r="GZ7" s="112"/>
      <c r="HA7" s="112"/>
      <c r="HB7" s="112"/>
      <c r="HC7" s="112"/>
      <c r="HD7" s="112"/>
      <c r="HE7" s="112"/>
      <c r="HF7" s="112"/>
      <c r="HG7" s="112"/>
      <c r="HH7" s="112"/>
      <c r="HI7" s="112"/>
      <c r="HJ7" s="112"/>
      <c r="HK7" s="112"/>
      <c r="HL7" s="112"/>
      <c r="HM7" s="112"/>
      <c r="HN7" s="112"/>
      <c r="HO7" s="112"/>
      <c r="HP7" s="112"/>
      <c r="HQ7" s="112"/>
      <c r="HR7" s="112"/>
      <c r="HS7" s="112"/>
      <c r="HT7" s="112"/>
      <c r="HU7" s="112"/>
      <c r="HV7" s="112"/>
      <c r="HW7" s="112"/>
      <c r="HX7" s="112"/>
      <c r="HY7" s="112"/>
      <c r="HZ7" s="112"/>
      <c r="IA7" s="112"/>
      <c r="IB7" s="112"/>
      <c r="IC7" s="112"/>
      <c r="ID7" s="112"/>
      <c r="IE7" s="112"/>
      <c r="IF7" s="112"/>
      <c r="IG7" s="112"/>
      <c r="IH7" s="112"/>
      <c r="II7" s="112"/>
      <c r="IJ7" s="112"/>
      <c r="IK7" s="112"/>
      <c r="IL7" s="112"/>
      <c r="IM7" s="112"/>
      <c r="IN7" s="112"/>
      <c r="IO7" s="112"/>
      <c r="IP7" s="112"/>
      <c r="IQ7" s="112"/>
      <c r="IR7" s="112"/>
      <c r="IS7" s="112"/>
      <c r="IT7" s="112"/>
    </row>
    <row r="8" spans="1:254" ht="17.25" customHeight="1">
      <c r="A8" s="224" t="s">
        <v>1</v>
      </c>
      <c r="B8" s="225" t="s">
        <v>20</v>
      </c>
      <c r="C8" s="225">
        <v>2.1059999999999999</v>
      </c>
      <c r="D8" s="225">
        <v>0</v>
      </c>
      <c r="E8" s="225">
        <v>108.94200000000004</v>
      </c>
      <c r="F8" s="225">
        <v>6.1209999999999996</v>
      </c>
      <c r="G8" s="225">
        <v>19.611999999999998</v>
      </c>
      <c r="H8" s="225">
        <v>300.18400000000003</v>
      </c>
      <c r="I8" s="225">
        <v>188.91200000000001</v>
      </c>
      <c r="J8" s="225">
        <v>6.9680000000000009</v>
      </c>
      <c r="K8" s="225">
        <v>3254.5460000000003</v>
      </c>
      <c r="L8" s="225">
        <v>1.6989999999999998</v>
      </c>
      <c r="M8" s="225">
        <v>1658.45</v>
      </c>
      <c r="N8" s="225">
        <v>19.294</v>
      </c>
      <c r="O8" s="225">
        <v>3.0179999999999998</v>
      </c>
      <c r="P8" s="225">
        <v>5.0209999999999999</v>
      </c>
      <c r="Q8" s="225">
        <v>8.2339999999999982</v>
      </c>
      <c r="R8" s="225">
        <v>32.576000000000001</v>
      </c>
      <c r="S8" s="225">
        <v>5.0120000000000005</v>
      </c>
      <c r="T8" s="225">
        <v>18.661000000000001</v>
      </c>
      <c r="U8" s="225">
        <v>15.627000000000001</v>
      </c>
      <c r="V8" s="225">
        <v>140.91900000000001</v>
      </c>
      <c r="W8" s="225">
        <v>3093.2930000000001</v>
      </c>
      <c r="X8" s="225">
        <v>4901.579999999999</v>
      </c>
      <c r="Y8" s="225">
        <v>0</v>
      </c>
      <c r="Z8" s="225">
        <v>6.8000000000000005E-2</v>
      </c>
      <c r="AA8" s="225">
        <v>1.5310000000000001</v>
      </c>
      <c r="AB8" s="225">
        <v>0.28299999999999997</v>
      </c>
      <c r="AC8" s="225">
        <v>0.27900000000000003</v>
      </c>
      <c r="AD8" s="225">
        <v>1.917</v>
      </c>
      <c r="AE8" s="225">
        <v>2.0999999999999998E-2</v>
      </c>
      <c r="AF8" s="225">
        <v>1.8730000000000002</v>
      </c>
      <c r="AG8" s="225">
        <v>13.903</v>
      </c>
      <c r="AH8" s="225">
        <v>3.8280000000000003</v>
      </c>
      <c r="AI8" s="225">
        <v>3.4140000000000001</v>
      </c>
      <c r="AJ8" s="225">
        <v>2.3570000000000002</v>
      </c>
      <c r="AK8" s="225">
        <v>9.0169999999999995</v>
      </c>
      <c r="AL8" s="225">
        <v>0</v>
      </c>
      <c r="AM8" s="225">
        <v>10.477</v>
      </c>
      <c r="AN8" s="234">
        <v>13839.743</v>
      </c>
      <c r="AO8" s="225">
        <v>-36.463000000000001</v>
      </c>
      <c r="AP8" s="225">
        <v>1E-3</v>
      </c>
      <c r="AQ8" s="225">
        <v>0</v>
      </c>
      <c r="AR8" s="225">
        <v>0</v>
      </c>
      <c r="AS8" s="225">
        <v>0</v>
      </c>
      <c r="AT8" s="225">
        <v>50.02699999999998</v>
      </c>
      <c r="AU8" s="234">
        <v>13.565</v>
      </c>
      <c r="AV8" s="234">
        <v>13853.308000000001</v>
      </c>
      <c r="AW8" s="225">
        <v>232.08500000000001</v>
      </c>
      <c r="AX8" s="225">
        <v>6649.8070000000007</v>
      </c>
      <c r="AY8" s="234">
        <v>6881.8919999999998</v>
      </c>
      <c r="AZ8" s="234">
        <v>6895.4570000000003</v>
      </c>
      <c r="BA8" s="234">
        <v>20735.2</v>
      </c>
      <c r="BB8" s="225">
        <v>-8350.2879999999986</v>
      </c>
      <c r="BC8" s="225">
        <v>0</v>
      </c>
      <c r="BD8" s="225">
        <v>-21.818999999999999</v>
      </c>
      <c r="BE8" s="225">
        <v>-1454.8129999999999</v>
      </c>
      <c r="BF8" s="234">
        <v>-9826.92</v>
      </c>
      <c r="BG8" s="238">
        <v>-2931.4630000000002</v>
      </c>
      <c r="BH8" s="234">
        <v>10908.28</v>
      </c>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2"/>
      <c r="FZ8" s="112"/>
      <c r="GA8" s="112"/>
      <c r="GB8" s="112"/>
      <c r="GC8" s="112"/>
      <c r="GD8" s="112"/>
      <c r="GE8" s="112"/>
      <c r="GF8" s="112"/>
      <c r="GG8" s="112"/>
      <c r="GH8" s="112"/>
      <c r="GI8" s="112"/>
      <c r="GJ8" s="112"/>
      <c r="GK8" s="112"/>
      <c r="GL8" s="112"/>
      <c r="GM8" s="112"/>
      <c r="GN8" s="112"/>
      <c r="GO8" s="112"/>
      <c r="GP8" s="112"/>
      <c r="GQ8" s="112"/>
      <c r="GR8" s="112"/>
      <c r="GS8" s="112"/>
      <c r="GT8" s="112"/>
      <c r="GU8" s="112"/>
      <c r="GV8" s="112"/>
      <c r="GW8" s="112"/>
      <c r="GX8" s="112"/>
      <c r="GY8" s="112"/>
      <c r="GZ8" s="112"/>
      <c r="HA8" s="112"/>
      <c r="HB8" s="112"/>
      <c r="HC8" s="112"/>
      <c r="HD8" s="112"/>
      <c r="HE8" s="112"/>
      <c r="HF8" s="112"/>
      <c r="HG8" s="112"/>
      <c r="HH8" s="112"/>
      <c r="HI8" s="112"/>
      <c r="HJ8" s="112"/>
      <c r="HK8" s="112"/>
      <c r="HL8" s="112"/>
      <c r="HM8" s="112"/>
      <c r="HN8" s="112"/>
      <c r="HO8" s="112"/>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c r="IR8" s="112"/>
      <c r="IS8" s="112"/>
      <c r="IT8" s="112"/>
    </row>
    <row r="9" spans="1:254" ht="17.25" customHeight="1">
      <c r="A9" s="224" t="s">
        <v>2</v>
      </c>
      <c r="B9" s="225" t="s">
        <v>128</v>
      </c>
      <c r="C9" s="225">
        <v>4576.0989999999993</v>
      </c>
      <c r="D9" s="225">
        <v>0</v>
      </c>
      <c r="E9" s="225">
        <v>67434.134000000005</v>
      </c>
      <c r="F9" s="225">
        <v>247.39100000000002</v>
      </c>
      <c r="G9" s="225">
        <v>14.949000000000002</v>
      </c>
      <c r="H9" s="225">
        <v>573.93500000000006</v>
      </c>
      <c r="I9" s="225">
        <v>0</v>
      </c>
      <c r="J9" s="225">
        <v>2.1430000000000002</v>
      </c>
      <c r="K9" s="225">
        <v>5.8119999999999994</v>
      </c>
      <c r="L9" s="225">
        <v>6.9000000000000006E-2</v>
      </c>
      <c r="M9" s="225">
        <v>0</v>
      </c>
      <c r="N9" s="225">
        <v>0</v>
      </c>
      <c r="O9" s="225">
        <v>0</v>
      </c>
      <c r="P9" s="225">
        <v>0</v>
      </c>
      <c r="Q9" s="225">
        <v>0</v>
      </c>
      <c r="R9" s="225">
        <v>0</v>
      </c>
      <c r="S9" s="225">
        <v>0</v>
      </c>
      <c r="T9" s="225">
        <v>0</v>
      </c>
      <c r="U9" s="225">
        <v>0</v>
      </c>
      <c r="V9" s="225">
        <v>540.62199999999996</v>
      </c>
      <c r="W9" s="225">
        <v>27.616</v>
      </c>
      <c r="X9" s="225">
        <v>0</v>
      </c>
      <c r="Y9" s="225">
        <v>0</v>
      </c>
      <c r="Z9" s="225">
        <v>0</v>
      </c>
      <c r="AA9" s="225">
        <v>70.738</v>
      </c>
      <c r="AB9" s="225">
        <v>0</v>
      </c>
      <c r="AC9" s="225">
        <v>0</v>
      </c>
      <c r="AD9" s="225">
        <v>0</v>
      </c>
      <c r="AE9" s="225">
        <v>1.0999999999999999E-2</v>
      </c>
      <c r="AF9" s="225">
        <v>69.268000000000015</v>
      </c>
      <c r="AG9" s="225">
        <v>1832.731</v>
      </c>
      <c r="AH9" s="225">
        <v>4154.0749999999998</v>
      </c>
      <c r="AI9" s="225">
        <v>49.57</v>
      </c>
      <c r="AJ9" s="225">
        <v>2.1230000000000002</v>
      </c>
      <c r="AK9" s="225">
        <v>47576.304000000004</v>
      </c>
      <c r="AL9" s="225">
        <v>0</v>
      </c>
      <c r="AM9" s="225">
        <v>145.03899999999999</v>
      </c>
      <c r="AN9" s="234">
        <v>127322.629</v>
      </c>
      <c r="AO9" s="225">
        <v>5932.0540000000001</v>
      </c>
      <c r="AP9" s="225">
        <v>116371.49299999999</v>
      </c>
      <c r="AQ9" s="225">
        <v>0</v>
      </c>
      <c r="AR9" s="225">
        <v>0</v>
      </c>
      <c r="AS9" s="225">
        <v>0</v>
      </c>
      <c r="AT9" s="225">
        <v>964.1479999999998</v>
      </c>
      <c r="AU9" s="234">
        <v>123267.69500000001</v>
      </c>
      <c r="AV9" s="234">
        <v>250590.32399999999</v>
      </c>
      <c r="AW9" s="225">
        <v>3841.1039999999989</v>
      </c>
      <c r="AX9" s="225">
        <v>309559.93700000003</v>
      </c>
      <c r="AY9" s="234">
        <v>313401.04100000003</v>
      </c>
      <c r="AZ9" s="234">
        <v>436668.73599999998</v>
      </c>
      <c r="BA9" s="234">
        <v>563991.36499999999</v>
      </c>
      <c r="BB9" s="225">
        <v>-30226.310000000005</v>
      </c>
      <c r="BC9" s="225">
        <v>-2725.9620000000004</v>
      </c>
      <c r="BD9" s="225">
        <v>-3326.6430000000005</v>
      </c>
      <c r="BE9" s="225">
        <v>-197013.04399999997</v>
      </c>
      <c r="BF9" s="234">
        <v>-233291.959</v>
      </c>
      <c r="BG9" s="238">
        <v>203376.777</v>
      </c>
      <c r="BH9" s="234">
        <v>330699.40600000002</v>
      </c>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row>
    <row r="10" spans="1:254" ht="17.25" customHeight="1">
      <c r="A10" s="224" t="s">
        <v>3</v>
      </c>
      <c r="B10" s="225" t="s">
        <v>21</v>
      </c>
      <c r="C10" s="225">
        <v>584.69200000000012</v>
      </c>
      <c r="D10" s="225">
        <v>26.327999999999999</v>
      </c>
      <c r="E10" s="225">
        <v>325.75900000000001</v>
      </c>
      <c r="F10" s="225">
        <v>8810.0499999999993</v>
      </c>
      <c r="G10" s="225">
        <v>168.864</v>
      </c>
      <c r="H10" s="225">
        <v>54.226999999999997</v>
      </c>
      <c r="I10" s="225">
        <v>0.70699999999999996</v>
      </c>
      <c r="J10" s="225">
        <v>355.78300000000007</v>
      </c>
      <c r="K10" s="225">
        <v>148.02900000000002</v>
      </c>
      <c r="L10" s="225">
        <v>6.4009999999999998</v>
      </c>
      <c r="M10" s="225">
        <v>73.935000000000002</v>
      </c>
      <c r="N10" s="225">
        <v>98.646999999999991</v>
      </c>
      <c r="O10" s="225">
        <v>109.31599999999999</v>
      </c>
      <c r="P10" s="225">
        <v>1284.2109999999998</v>
      </c>
      <c r="Q10" s="225">
        <v>67.38300000000001</v>
      </c>
      <c r="R10" s="225">
        <v>621.505</v>
      </c>
      <c r="S10" s="225">
        <v>262.96600000000001</v>
      </c>
      <c r="T10" s="225">
        <v>316.52099999999996</v>
      </c>
      <c r="U10" s="225">
        <v>127.18400000000001</v>
      </c>
      <c r="V10" s="225">
        <v>434.27200000000005</v>
      </c>
      <c r="W10" s="225">
        <v>988.7829999999999</v>
      </c>
      <c r="X10" s="225">
        <v>33.524000000000001</v>
      </c>
      <c r="Y10" s="225">
        <v>31.030999999999999</v>
      </c>
      <c r="Z10" s="225">
        <v>61.652000000000001</v>
      </c>
      <c r="AA10" s="225">
        <v>2160.3509999999997</v>
      </c>
      <c r="AB10" s="225">
        <v>349.60699999999997</v>
      </c>
      <c r="AC10" s="225">
        <v>8.2270000000000003</v>
      </c>
      <c r="AD10" s="225">
        <v>344.05099999999999</v>
      </c>
      <c r="AE10" s="225">
        <v>98.495999999999995</v>
      </c>
      <c r="AF10" s="225">
        <v>992.87899999999991</v>
      </c>
      <c r="AG10" s="225">
        <v>177.321</v>
      </c>
      <c r="AH10" s="225">
        <v>1314.2189999999998</v>
      </c>
      <c r="AI10" s="225">
        <v>1231.771</v>
      </c>
      <c r="AJ10" s="225">
        <v>531.19299999999998</v>
      </c>
      <c r="AK10" s="225">
        <v>1922.0940000000001</v>
      </c>
      <c r="AL10" s="225">
        <v>599.43400000000008</v>
      </c>
      <c r="AM10" s="225">
        <v>24.154000000000003</v>
      </c>
      <c r="AN10" s="234">
        <v>24745.566999999999</v>
      </c>
      <c r="AO10" s="225">
        <v>752.10599999999999</v>
      </c>
      <c r="AP10" s="225">
        <v>24967.358</v>
      </c>
      <c r="AQ10" s="225">
        <v>0</v>
      </c>
      <c r="AR10" s="225">
        <v>4.5590000000000002</v>
      </c>
      <c r="AS10" s="225">
        <v>3091.5740000000001</v>
      </c>
      <c r="AT10" s="225">
        <v>-800.73299999999995</v>
      </c>
      <c r="AU10" s="234">
        <v>28014.864000000001</v>
      </c>
      <c r="AV10" s="234">
        <v>52760.430999999997</v>
      </c>
      <c r="AW10" s="225">
        <v>1371.5520000000001</v>
      </c>
      <c r="AX10" s="225">
        <v>29459.112999999998</v>
      </c>
      <c r="AY10" s="234">
        <v>30830.665000000001</v>
      </c>
      <c r="AZ10" s="234">
        <v>58845.529000000002</v>
      </c>
      <c r="BA10" s="234">
        <v>83591.096000000005</v>
      </c>
      <c r="BB10" s="225">
        <v>-28690.096000000001</v>
      </c>
      <c r="BC10" s="225">
        <v>-446.17199999999997</v>
      </c>
      <c r="BD10" s="225">
        <v>-916.27600000000007</v>
      </c>
      <c r="BE10" s="225">
        <v>-22355.552</v>
      </c>
      <c r="BF10" s="234">
        <v>-52408.095999999998</v>
      </c>
      <c r="BG10" s="238">
        <v>6437.433</v>
      </c>
      <c r="BH10" s="234">
        <v>31183</v>
      </c>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c r="IR10" s="112"/>
      <c r="IS10" s="112"/>
      <c r="IT10" s="112"/>
    </row>
    <row r="11" spans="1:254" ht="17.25" customHeight="1">
      <c r="A11" s="224" t="s">
        <v>4</v>
      </c>
      <c r="B11" s="225" t="s">
        <v>67</v>
      </c>
      <c r="C11" s="225">
        <v>3168.0230000000006</v>
      </c>
      <c r="D11" s="225">
        <v>14.574</v>
      </c>
      <c r="E11" s="225">
        <v>8384.0640000000003</v>
      </c>
      <c r="F11" s="225">
        <v>126.62199999999999</v>
      </c>
      <c r="G11" s="225">
        <v>8116.2599999999993</v>
      </c>
      <c r="H11" s="225">
        <v>1048.5380000000002</v>
      </c>
      <c r="I11" s="225">
        <v>0.42099999999999999</v>
      </c>
      <c r="J11" s="225">
        <v>814.78099999999995</v>
      </c>
      <c r="K11" s="225">
        <v>2052.2919999999999</v>
      </c>
      <c r="L11" s="225">
        <v>8.2799999999999994</v>
      </c>
      <c r="M11" s="225">
        <v>188.35800000000003</v>
      </c>
      <c r="N11" s="225">
        <v>282.14100000000002</v>
      </c>
      <c r="O11" s="225">
        <v>167.905</v>
      </c>
      <c r="P11" s="225">
        <v>417.04599999999994</v>
      </c>
      <c r="Q11" s="225">
        <v>457.04599999999994</v>
      </c>
      <c r="R11" s="225">
        <v>1032.3340000000001</v>
      </c>
      <c r="S11" s="225">
        <v>824.44599999999991</v>
      </c>
      <c r="T11" s="225">
        <v>891.59700000000009</v>
      </c>
      <c r="U11" s="225">
        <v>148.66800000000001</v>
      </c>
      <c r="V11" s="225">
        <v>5066.4509999999991</v>
      </c>
      <c r="W11" s="225">
        <v>17347.759000000002</v>
      </c>
      <c r="X11" s="225">
        <v>201.09200000000001</v>
      </c>
      <c r="Y11" s="225">
        <v>98.84</v>
      </c>
      <c r="Z11" s="225">
        <v>111.18399999999998</v>
      </c>
      <c r="AA11" s="225">
        <v>3924.1540000000005</v>
      </c>
      <c r="AB11" s="225">
        <v>994.18299999999999</v>
      </c>
      <c r="AC11" s="225">
        <v>169.94899999999998</v>
      </c>
      <c r="AD11" s="225">
        <v>1420.0809999999999</v>
      </c>
      <c r="AE11" s="225">
        <v>750.53399999999999</v>
      </c>
      <c r="AF11" s="225">
        <v>350.875</v>
      </c>
      <c r="AG11" s="225">
        <v>2177.0059999999999</v>
      </c>
      <c r="AH11" s="225">
        <v>2641.6660000000002</v>
      </c>
      <c r="AI11" s="225">
        <v>745.62400000000014</v>
      </c>
      <c r="AJ11" s="225">
        <v>1289.7159999999999</v>
      </c>
      <c r="AK11" s="225">
        <v>2173.8430000000003</v>
      </c>
      <c r="AL11" s="225">
        <v>13275.633</v>
      </c>
      <c r="AM11" s="225">
        <v>57.607999999999997</v>
      </c>
      <c r="AN11" s="234">
        <v>80939.593999999997</v>
      </c>
      <c r="AO11" s="225">
        <v>489.798</v>
      </c>
      <c r="AP11" s="225">
        <v>2392.9699999999998</v>
      </c>
      <c r="AQ11" s="225">
        <v>7.1269999999999998</v>
      </c>
      <c r="AR11" s="225">
        <v>84.460000000000008</v>
      </c>
      <c r="AS11" s="225">
        <v>5103.2629999999999</v>
      </c>
      <c r="AT11" s="225">
        <v>-179.56200000000007</v>
      </c>
      <c r="AU11" s="234">
        <v>7898.0559999999996</v>
      </c>
      <c r="AV11" s="234">
        <v>88837.65</v>
      </c>
      <c r="AW11" s="225">
        <v>919.17200000000003</v>
      </c>
      <c r="AX11" s="225">
        <v>26815.898999999998</v>
      </c>
      <c r="AY11" s="234">
        <v>27735.071</v>
      </c>
      <c r="AZ11" s="234">
        <v>35633.127</v>
      </c>
      <c r="BA11" s="234">
        <v>116572.72100000001</v>
      </c>
      <c r="BB11" s="225">
        <v>-13180.413999999999</v>
      </c>
      <c r="BC11" s="225">
        <v>-40.597000000000001</v>
      </c>
      <c r="BD11" s="225">
        <v>-421.67999999999995</v>
      </c>
      <c r="BE11" s="225">
        <v>-71462.03</v>
      </c>
      <c r="BF11" s="234">
        <v>-85104.721000000005</v>
      </c>
      <c r="BG11" s="238">
        <v>-49471.593999999997</v>
      </c>
      <c r="BH11" s="234">
        <v>31468</v>
      </c>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c r="IR11" s="112"/>
      <c r="IS11" s="112"/>
      <c r="IT11" s="112"/>
    </row>
    <row r="12" spans="1:254" ht="17.25" customHeight="1">
      <c r="A12" s="224" t="s">
        <v>5</v>
      </c>
      <c r="B12" s="225" t="s">
        <v>22</v>
      </c>
      <c r="C12" s="225">
        <v>6074.271999999999</v>
      </c>
      <c r="D12" s="225">
        <v>100.11499999999999</v>
      </c>
      <c r="E12" s="225">
        <v>4606.6860000000006</v>
      </c>
      <c r="F12" s="225">
        <v>3959.7880000000014</v>
      </c>
      <c r="G12" s="225">
        <v>803.80600000000004</v>
      </c>
      <c r="H12" s="225">
        <v>12628.858</v>
      </c>
      <c r="I12" s="225">
        <v>115.976</v>
      </c>
      <c r="J12" s="225">
        <v>22384.283000000003</v>
      </c>
      <c r="K12" s="225">
        <v>3345.3059999999991</v>
      </c>
      <c r="L12" s="225">
        <v>31.103000000000002</v>
      </c>
      <c r="M12" s="225">
        <v>577.57899999999995</v>
      </c>
      <c r="N12" s="225">
        <v>625.41099999999994</v>
      </c>
      <c r="O12" s="225">
        <v>361.46100000000001</v>
      </c>
      <c r="P12" s="225">
        <v>2833.8029999999999</v>
      </c>
      <c r="Q12" s="225">
        <v>1042.0110000000002</v>
      </c>
      <c r="R12" s="225">
        <v>2073.0169999999998</v>
      </c>
      <c r="S12" s="225">
        <v>1992.9469999999997</v>
      </c>
      <c r="T12" s="225">
        <v>1359.961</v>
      </c>
      <c r="U12" s="225">
        <v>1391.077</v>
      </c>
      <c r="V12" s="225">
        <v>2374.056</v>
      </c>
      <c r="W12" s="225">
        <v>1880.0119999999999</v>
      </c>
      <c r="X12" s="225">
        <v>26.059000000000001</v>
      </c>
      <c r="Y12" s="225">
        <v>286.69100000000003</v>
      </c>
      <c r="Z12" s="225">
        <v>456.55899999999997</v>
      </c>
      <c r="AA12" s="225">
        <v>4.8119999999999994</v>
      </c>
      <c r="AB12" s="225">
        <v>5.45</v>
      </c>
      <c r="AC12" s="225">
        <v>18.824999999999999</v>
      </c>
      <c r="AD12" s="225">
        <v>134.929</v>
      </c>
      <c r="AE12" s="225">
        <v>47.808</v>
      </c>
      <c r="AF12" s="225">
        <v>233.46199999999999</v>
      </c>
      <c r="AG12" s="225">
        <v>2824.5169999999998</v>
      </c>
      <c r="AH12" s="225">
        <v>57848.320000000014</v>
      </c>
      <c r="AI12" s="225">
        <v>103.78199999999998</v>
      </c>
      <c r="AJ12" s="225">
        <v>1072.4949999999999</v>
      </c>
      <c r="AK12" s="225">
        <v>2197.3519999999999</v>
      </c>
      <c r="AL12" s="225">
        <v>286.99900000000002</v>
      </c>
      <c r="AM12" s="225">
        <v>347.12100000000009</v>
      </c>
      <c r="AN12" s="234">
        <v>136456.709</v>
      </c>
      <c r="AO12" s="225">
        <v>1177.241</v>
      </c>
      <c r="AP12" s="225">
        <v>12364.824999999999</v>
      </c>
      <c r="AQ12" s="225">
        <v>0</v>
      </c>
      <c r="AR12" s="225">
        <v>0</v>
      </c>
      <c r="AS12" s="225">
        <v>0</v>
      </c>
      <c r="AT12" s="225">
        <v>64.180999999999969</v>
      </c>
      <c r="AU12" s="234">
        <v>13606.246999999999</v>
      </c>
      <c r="AV12" s="234">
        <v>150062.95600000001</v>
      </c>
      <c r="AW12" s="225">
        <v>4081.7259999999997</v>
      </c>
      <c r="AX12" s="225">
        <v>20872.292999999998</v>
      </c>
      <c r="AY12" s="234">
        <v>24954.019</v>
      </c>
      <c r="AZ12" s="234">
        <v>38560.266000000003</v>
      </c>
      <c r="BA12" s="234">
        <v>175016.97500000001</v>
      </c>
      <c r="BB12" s="225">
        <v>-38460.019000000015</v>
      </c>
      <c r="BC12" s="225">
        <v>-57.201999999999991</v>
      </c>
      <c r="BD12" s="225">
        <v>-1003.855</v>
      </c>
      <c r="BE12" s="225">
        <v>-80500.899000000034</v>
      </c>
      <c r="BF12" s="234">
        <v>-120021.97500000001</v>
      </c>
      <c r="BG12" s="238">
        <v>-81461.709000000003</v>
      </c>
      <c r="BH12" s="234">
        <v>54995</v>
      </c>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c r="IR12" s="112"/>
      <c r="IS12" s="112"/>
      <c r="IT12" s="112"/>
    </row>
    <row r="13" spans="1:254" ht="17.25" customHeight="1">
      <c r="A13" s="224" t="s">
        <v>6</v>
      </c>
      <c r="B13" s="225" t="s">
        <v>23</v>
      </c>
      <c r="C13" s="225">
        <v>880.03500000000031</v>
      </c>
      <c r="D13" s="225">
        <v>197.53100000000006</v>
      </c>
      <c r="E13" s="225">
        <v>1362.6790000000001</v>
      </c>
      <c r="F13" s="225">
        <v>154.66600000000003</v>
      </c>
      <c r="G13" s="225">
        <v>70.695000000000007</v>
      </c>
      <c r="H13" s="225">
        <v>343.86599999999999</v>
      </c>
      <c r="I13" s="225">
        <v>1007.796</v>
      </c>
      <c r="J13" s="225">
        <v>157.28399999999999</v>
      </c>
      <c r="K13" s="225">
        <v>1171.2730000000001</v>
      </c>
      <c r="L13" s="225">
        <v>70.801000000000002</v>
      </c>
      <c r="M13" s="225">
        <v>148.84800000000001</v>
      </c>
      <c r="N13" s="225">
        <v>238.76000000000002</v>
      </c>
      <c r="O13" s="225">
        <v>108.32199999999999</v>
      </c>
      <c r="P13" s="225">
        <v>1006.4749999999999</v>
      </c>
      <c r="Q13" s="225">
        <v>81.070999999999998</v>
      </c>
      <c r="R13" s="225">
        <v>282.447</v>
      </c>
      <c r="S13" s="225">
        <v>132.762</v>
      </c>
      <c r="T13" s="225">
        <v>97.664000000000001</v>
      </c>
      <c r="U13" s="225">
        <v>190.82</v>
      </c>
      <c r="V13" s="225">
        <v>154.90899999999999</v>
      </c>
      <c r="W13" s="225">
        <v>7225.9829999999984</v>
      </c>
      <c r="X13" s="225">
        <v>1997.8820000000001</v>
      </c>
      <c r="Y13" s="225">
        <v>400.41200000000009</v>
      </c>
      <c r="Z13" s="225">
        <v>365.32999999999993</v>
      </c>
      <c r="AA13" s="225">
        <v>858.18400000000008</v>
      </c>
      <c r="AB13" s="225">
        <v>98.948000000000008</v>
      </c>
      <c r="AC13" s="225">
        <v>124.48400000000001</v>
      </c>
      <c r="AD13" s="225">
        <v>37020.286999999997</v>
      </c>
      <c r="AE13" s="225">
        <v>117.182</v>
      </c>
      <c r="AF13" s="225">
        <v>2280.259</v>
      </c>
      <c r="AG13" s="225">
        <v>1136.386</v>
      </c>
      <c r="AH13" s="225">
        <v>997.56000000000017</v>
      </c>
      <c r="AI13" s="225">
        <v>146.57099999999997</v>
      </c>
      <c r="AJ13" s="225">
        <v>607.01100000000008</v>
      </c>
      <c r="AK13" s="225">
        <v>1866.0250000000001</v>
      </c>
      <c r="AL13" s="225">
        <v>0</v>
      </c>
      <c r="AM13" s="225">
        <v>919.77600000000018</v>
      </c>
      <c r="AN13" s="234">
        <v>64020.983999999997</v>
      </c>
      <c r="AO13" s="225">
        <v>108.02200000000001</v>
      </c>
      <c r="AP13" s="225">
        <v>20748.953999999998</v>
      </c>
      <c r="AQ13" s="225">
        <v>0</v>
      </c>
      <c r="AR13" s="225">
        <v>0</v>
      </c>
      <c r="AS13" s="225">
        <v>0</v>
      </c>
      <c r="AT13" s="225">
        <v>111.08199999999997</v>
      </c>
      <c r="AU13" s="234">
        <v>20968.058000000001</v>
      </c>
      <c r="AV13" s="234">
        <v>84989.042000000001</v>
      </c>
      <c r="AW13" s="225">
        <v>0.85699999999999998</v>
      </c>
      <c r="AX13" s="225">
        <v>2111.1219999999998</v>
      </c>
      <c r="AY13" s="234">
        <v>2111.9789999999998</v>
      </c>
      <c r="AZ13" s="234">
        <v>23080.037</v>
      </c>
      <c r="BA13" s="234">
        <v>87101.020999999993</v>
      </c>
      <c r="BB13" s="225">
        <v>-7231.5649999999996</v>
      </c>
      <c r="BC13" s="225">
        <v>-5.0000000000000001E-3</v>
      </c>
      <c r="BD13" s="225">
        <v>-1.2869999999999999</v>
      </c>
      <c r="BE13" s="225">
        <v>-76779.16399999999</v>
      </c>
      <c r="BF13" s="234">
        <v>-84012.020999999993</v>
      </c>
      <c r="BG13" s="238">
        <v>-60931.983999999997</v>
      </c>
      <c r="BH13" s="234">
        <v>3089</v>
      </c>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row>
    <row r="14" spans="1:254" ht="17.25" customHeight="1">
      <c r="A14" s="224" t="s">
        <v>7</v>
      </c>
      <c r="B14" s="225" t="s">
        <v>242</v>
      </c>
      <c r="C14" s="225">
        <v>822.43300000000011</v>
      </c>
      <c r="D14" s="225">
        <v>22.609000000000002</v>
      </c>
      <c r="E14" s="225">
        <v>10521.566999999999</v>
      </c>
      <c r="F14" s="225">
        <v>285.93599999999992</v>
      </c>
      <c r="G14" s="225">
        <v>639.92699999999991</v>
      </c>
      <c r="H14" s="225">
        <v>1497.452</v>
      </c>
      <c r="I14" s="225">
        <v>2.3559999999999999</v>
      </c>
      <c r="J14" s="225">
        <v>27447.506999999998</v>
      </c>
      <c r="K14" s="225">
        <v>525.13199999999995</v>
      </c>
      <c r="L14" s="225">
        <v>2.9119999999999999</v>
      </c>
      <c r="M14" s="225">
        <v>547.45100000000002</v>
      </c>
      <c r="N14" s="225">
        <v>432.21300000000002</v>
      </c>
      <c r="O14" s="225">
        <v>1423.7969999999998</v>
      </c>
      <c r="P14" s="225">
        <v>8590.1720000000005</v>
      </c>
      <c r="Q14" s="225">
        <v>3179.1929999999998</v>
      </c>
      <c r="R14" s="225">
        <v>3127.5470000000005</v>
      </c>
      <c r="S14" s="225">
        <v>3207.9020000000005</v>
      </c>
      <c r="T14" s="225">
        <v>4467.2260000000006</v>
      </c>
      <c r="U14" s="225">
        <v>4198.5879999999997</v>
      </c>
      <c r="V14" s="225">
        <v>4148.7209999999995</v>
      </c>
      <c r="W14" s="225">
        <v>4825.8809999999994</v>
      </c>
      <c r="X14" s="225">
        <v>0</v>
      </c>
      <c r="Y14" s="225">
        <v>1258.8199999999997</v>
      </c>
      <c r="Z14" s="225">
        <v>445.245</v>
      </c>
      <c r="AA14" s="225">
        <v>3026.5550000000003</v>
      </c>
      <c r="AB14" s="225">
        <v>617.70800000000008</v>
      </c>
      <c r="AC14" s="225">
        <v>252.72000000000003</v>
      </c>
      <c r="AD14" s="225">
        <v>1047.72</v>
      </c>
      <c r="AE14" s="225">
        <v>292.43200000000007</v>
      </c>
      <c r="AF14" s="225">
        <v>463.76800000000003</v>
      </c>
      <c r="AG14" s="225">
        <v>1307.1510000000001</v>
      </c>
      <c r="AH14" s="225">
        <v>921.30200000000013</v>
      </c>
      <c r="AI14" s="225">
        <v>363.09799999999996</v>
      </c>
      <c r="AJ14" s="225">
        <v>3471.8519999999999</v>
      </c>
      <c r="AK14" s="225">
        <v>1213.83</v>
      </c>
      <c r="AL14" s="225">
        <v>1453.4610000000002</v>
      </c>
      <c r="AM14" s="225">
        <v>186.63399999999999</v>
      </c>
      <c r="AN14" s="234">
        <v>96238.817999999999</v>
      </c>
      <c r="AO14" s="225">
        <v>172.465</v>
      </c>
      <c r="AP14" s="225">
        <v>3380.66</v>
      </c>
      <c r="AQ14" s="225">
        <v>21.497</v>
      </c>
      <c r="AR14" s="225">
        <v>0</v>
      </c>
      <c r="AS14" s="225">
        <v>0</v>
      </c>
      <c r="AT14" s="225">
        <v>-195.88199999999995</v>
      </c>
      <c r="AU14" s="234">
        <v>3378.74</v>
      </c>
      <c r="AV14" s="234">
        <v>99617.558000000005</v>
      </c>
      <c r="AW14" s="225">
        <v>124.68599999999999</v>
      </c>
      <c r="AX14" s="225">
        <v>99218.610000000015</v>
      </c>
      <c r="AY14" s="234">
        <v>99343.296000000002</v>
      </c>
      <c r="AZ14" s="234">
        <v>102722.03599999999</v>
      </c>
      <c r="BA14" s="234">
        <v>198960.85399999999</v>
      </c>
      <c r="BB14" s="225">
        <v>-12068.949000000001</v>
      </c>
      <c r="BC14" s="225">
        <v>-158.535</v>
      </c>
      <c r="BD14" s="225">
        <v>-593.45699999999999</v>
      </c>
      <c r="BE14" s="225">
        <v>-70049.913000000015</v>
      </c>
      <c r="BF14" s="234">
        <v>-82870.854000000007</v>
      </c>
      <c r="BG14" s="238">
        <v>19851.182000000001</v>
      </c>
      <c r="BH14" s="234">
        <v>116090</v>
      </c>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row>
    <row r="15" spans="1:254" ht="17.25" customHeight="1">
      <c r="A15" s="224" t="s">
        <v>8</v>
      </c>
      <c r="B15" s="225" t="s">
        <v>24</v>
      </c>
      <c r="C15" s="225">
        <v>171.77099999999999</v>
      </c>
      <c r="D15" s="225">
        <v>0.13800000000000001</v>
      </c>
      <c r="E15" s="225">
        <v>1583.3039999999999</v>
      </c>
      <c r="F15" s="225">
        <v>12.75</v>
      </c>
      <c r="G15" s="225">
        <v>133.374</v>
      </c>
      <c r="H15" s="225">
        <v>683.495</v>
      </c>
      <c r="I15" s="225">
        <v>32.391999999999996</v>
      </c>
      <c r="J15" s="225">
        <v>393.65600000000001</v>
      </c>
      <c r="K15" s="225">
        <v>5707.8739999999998</v>
      </c>
      <c r="L15" s="225">
        <v>60.070999999999998</v>
      </c>
      <c r="M15" s="225">
        <v>174.57499999999999</v>
      </c>
      <c r="N15" s="225">
        <v>269.28300000000002</v>
      </c>
      <c r="O15" s="225">
        <v>823.673</v>
      </c>
      <c r="P15" s="225">
        <v>1457.3070000000002</v>
      </c>
      <c r="Q15" s="225">
        <v>399.40000000000003</v>
      </c>
      <c r="R15" s="225">
        <v>6743.6929999999993</v>
      </c>
      <c r="S15" s="225">
        <v>1029.867</v>
      </c>
      <c r="T15" s="225">
        <v>410.92100000000005</v>
      </c>
      <c r="U15" s="225">
        <v>202.59299999999999</v>
      </c>
      <c r="V15" s="225">
        <v>441.41499999999996</v>
      </c>
      <c r="W15" s="225">
        <v>20222.001</v>
      </c>
      <c r="X15" s="225">
        <v>3.2930000000000006</v>
      </c>
      <c r="Y15" s="225">
        <v>150.85300000000001</v>
      </c>
      <c r="Z15" s="225">
        <v>15.696999999999999</v>
      </c>
      <c r="AA15" s="225">
        <v>109.91999999999999</v>
      </c>
      <c r="AB15" s="225">
        <v>2.3439999999999999</v>
      </c>
      <c r="AC15" s="225">
        <v>41.423000000000002</v>
      </c>
      <c r="AD15" s="225">
        <v>4.702</v>
      </c>
      <c r="AE15" s="225">
        <v>0.38700000000000001</v>
      </c>
      <c r="AF15" s="225">
        <v>53.927000000000007</v>
      </c>
      <c r="AG15" s="225">
        <v>695.01400000000001</v>
      </c>
      <c r="AH15" s="225">
        <v>371.02100000000002</v>
      </c>
      <c r="AI15" s="225">
        <v>22.644000000000002</v>
      </c>
      <c r="AJ15" s="225">
        <v>275.05</v>
      </c>
      <c r="AK15" s="225">
        <v>554.76299999999992</v>
      </c>
      <c r="AL15" s="225">
        <v>153.256</v>
      </c>
      <c r="AM15" s="225">
        <v>223.42799999999997</v>
      </c>
      <c r="AN15" s="234">
        <v>43631.275000000001</v>
      </c>
      <c r="AO15" s="225">
        <v>80.007999999999996</v>
      </c>
      <c r="AP15" s="225">
        <v>651.36500000000001</v>
      </c>
      <c r="AQ15" s="225">
        <v>0</v>
      </c>
      <c r="AR15" s="225">
        <v>0</v>
      </c>
      <c r="AS15" s="225">
        <v>0</v>
      </c>
      <c r="AT15" s="225">
        <v>-329.71799999999996</v>
      </c>
      <c r="AU15" s="234">
        <v>401.65499999999997</v>
      </c>
      <c r="AV15" s="234">
        <v>44032.93</v>
      </c>
      <c r="AW15" s="225">
        <v>2930.9190000000003</v>
      </c>
      <c r="AX15" s="225">
        <v>52950.002</v>
      </c>
      <c r="AY15" s="234">
        <v>55880.921000000002</v>
      </c>
      <c r="AZ15" s="234">
        <v>56282.576000000001</v>
      </c>
      <c r="BA15" s="234">
        <v>99913.850999999995</v>
      </c>
      <c r="BB15" s="225">
        <v>-5113.0309999999999</v>
      </c>
      <c r="BC15" s="225">
        <v>-61.877999999999993</v>
      </c>
      <c r="BD15" s="225">
        <v>-781.58299999999997</v>
      </c>
      <c r="BE15" s="225">
        <v>-34279.359000000004</v>
      </c>
      <c r="BF15" s="234">
        <v>-40235.851000000002</v>
      </c>
      <c r="BG15" s="238">
        <v>16046.725</v>
      </c>
      <c r="BH15" s="234">
        <v>59678</v>
      </c>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c r="CR15" s="112"/>
      <c r="CS15" s="112"/>
      <c r="CT15" s="112"/>
      <c r="CU15" s="112"/>
      <c r="CV15" s="112"/>
      <c r="CW15" s="112"/>
      <c r="CX15" s="112"/>
      <c r="CY15" s="112"/>
      <c r="CZ15" s="112"/>
      <c r="DA15" s="112"/>
      <c r="DB15" s="112"/>
      <c r="DC15" s="112"/>
      <c r="DD15" s="112"/>
      <c r="DE15" s="112"/>
      <c r="DF15" s="112"/>
      <c r="DG15" s="112"/>
      <c r="DH15" s="112"/>
      <c r="DI15" s="112"/>
      <c r="DJ15" s="112"/>
      <c r="DK15" s="112"/>
      <c r="DL15" s="112"/>
      <c r="DM15" s="112"/>
      <c r="DN15" s="112"/>
      <c r="DO15" s="112"/>
      <c r="DP15" s="112"/>
      <c r="DQ15" s="112"/>
      <c r="DR15" s="112"/>
      <c r="DS15" s="112"/>
      <c r="DT15" s="112"/>
      <c r="DU15" s="112"/>
      <c r="DV15" s="112"/>
      <c r="DW15" s="112"/>
      <c r="DX15" s="112"/>
      <c r="DY15" s="112"/>
      <c r="DZ15" s="112"/>
      <c r="EA15" s="112"/>
      <c r="EB15" s="112"/>
      <c r="EC15" s="112"/>
      <c r="ED15" s="112"/>
      <c r="EE15" s="112"/>
      <c r="EF15" s="112"/>
      <c r="EG15" s="112"/>
      <c r="EH15" s="112"/>
      <c r="EI15" s="112"/>
      <c r="EJ15" s="112"/>
      <c r="EK15" s="112"/>
      <c r="EL15" s="112"/>
      <c r="EM15" s="112"/>
      <c r="EN15" s="112"/>
      <c r="EO15" s="112"/>
      <c r="EP15" s="112"/>
      <c r="EQ15" s="112"/>
      <c r="ER15" s="112"/>
      <c r="ES15" s="112"/>
      <c r="ET15" s="112"/>
      <c r="EU15" s="112"/>
      <c r="EV15" s="112"/>
      <c r="EW15" s="112"/>
      <c r="EX15" s="112"/>
      <c r="EY15" s="112"/>
      <c r="EZ15" s="112"/>
      <c r="FA15" s="112"/>
      <c r="FB15" s="112"/>
      <c r="FC15" s="112"/>
      <c r="FD15" s="112"/>
      <c r="FE15" s="112"/>
      <c r="FF15" s="112"/>
      <c r="FG15" s="112"/>
      <c r="FH15" s="112"/>
      <c r="FI15" s="112"/>
      <c r="FJ15" s="112"/>
      <c r="FK15" s="112"/>
      <c r="FL15" s="112"/>
      <c r="FM15" s="112"/>
      <c r="FN15" s="112"/>
      <c r="FO15" s="112"/>
      <c r="FP15" s="112"/>
      <c r="FQ15" s="112"/>
      <c r="FR15" s="112"/>
      <c r="FS15" s="112"/>
      <c r="FT15" s="112"/>
      <c r="FU15" s="112"/>
      <c r="FV15" s="112"/>
      <c r="FW15" s="112"/>
      <c r="FX15" s="112"/>
      <c r="FY15" s="112"/>
      <c r="FZ15" s="112"/>
      <c r="GA15" s="112"/>
      <c r="GB15" s="112"/>
      <c r="GC15" s="112"/>
      <c r="GD15" s="112"/>
      <c r="GE15" s="112"/>
      <c r="GF15" s="112"/>
      <c r="GG15" s="112"/>
      <c r="GH15" s="112"/>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2"/>
      <c r="HH15" s="112"/>
      <c r="HI15" s="112"/>
      <c r="HJ15" s="112"/>
      <c r="HK15" s="112"/>
      <c r="HL15" s="112"/>
      <c r="HM15" s="112"/>
      <c r="HN15" s="112"/>
      <c r="HO15" s="112"/>
      <c r="HP15" s="112"/>
      <c r="HQ15" s="112"/>
      <c r="HR15" s="112"/>
      <c r="HS15" s="112"/>
      <c r="HT15" s="112"/>
      <c r="HU15" s="112"/>
      <c r="HV15" s="112"/>
      <c r="HW15" s="112"/>
      <c r="HX15" s="112"/>
      <c r="HY15" s="112"/>
      <c r="HZ15" s="112"/>
      <c r="IA15" s="112"/>
      <c r="IB15" s="112"/>
      <c r="IC15" s="112"/>
      <c r="ID15" s="112"/>
      <c r="IE15" s="112"/>
      <c r="IF15" s="112"/>
      <c r="IG15" s="112"/>
      <c r="IH15" s="112"/>
      <c r="II15" s="112"/>
      <c r="IJ15" s="112"/>
      <c r="IK15" s="112"/>
      <c r="IL15" s="112"/>
      <c r="IM15" s="112"/>
      <c r="IN15" s="112"/>
      <c r="IO15" s="112"/>
      <c r="IP15" s="112"/>
      <c r="IQ15" s="112"/>
      <c r="IR15" s="112"/>
      <c r="IS15" s="112"/>
      <c r="IT15" s="112"/>
    </row>
    <row r="16" spans="1:254" ht="17.25" customHeight="1">
      <c r="A16" s="224" t="s">
        <v>9</v>
      </c>
      <c r="B16" s="225" t="s">
        <v>25</v>
      </c>
      <c r="C16" s="225">
        <v>1.6699999999999995</v>
      </c>
      <c r="D16" s="225">
        <v>6.3760000000000003</v>
      </c>
      <c r="E16" s="225">
        <v>0</v>
      </c>
      <c r="F16" s="225">
        <v>3.4630000000000001</v>
      </c>
      <c r="G16" s="225">
        <v>338.96799999999996</v>
      </c>
      <c r="H16" s="225">
        <v>0.46899999999999997</v>
      </c>
      <c r="I16" s="225">
        <v>0</v>
      </c>
      <c r="J16" s="225">
        <v>233.191</v>
      </c>
      <c r="K16" s="225">
        <v>180.126</v>
      </c>
      <c r="L16" s="225">
        <v>2213.6350000000002</v>
      </c>
      <c r="M16" s="225">
        <v>92.092999999999989</v>
      </c>
      <c r="N16" s="225">
        <v>17043.13</v>
      </c>
      <c r="O16" s="225">
        <v>10599.199000000001</v>
      </c>
      <c r="P16" s="225">
        <v>35231.760999999999</v>
      </c>
      <c r="Q16" s="225">
        <v>919.53300000000002</v>
      </c>
      <c r="R16" s="225">
        <v>1262.8899999999999</v>
      </c>
      <c r="S16" s="225">
        <v>4628.3950000000004</v>
      </c>
      <c r="T16" s="225">
        <v>953.74800000000005</v>
      </c>
      <c r="U16" s="225">
        <v>4706.4069999999992</v>
      </c>
      <c r="V16" s="225">
        <v>405.38500000000005</v>
      </c>
      <c r="W16" s="225">
        <v>8349.8379999999997</v>
      </c>
      <c r="X16" s="225">
        <v>0</v>
      </c>
      <c r="Y16" s="225">
        <v>0.76800000000000002</v>
      </c>
      <c r="Z16" s="225">
        <v>0</v>
      </c>
      <c r="AA16" s="225">
        <v>0</v>
      </c>
      <c r="AB16" s="225">
        <v>0</v>
      </c>
      <c r="AC16" s="225">
        <v>0</v>
      </c>
      <c r="AD16" s="225">
        <v>81.89</v>
      </c>
      <c r="AE16" s="225">
        <v>0</v>
      </c>
      <c r="AF16" s="225">
        <v>5.8260000000000005</v>
      </c>
      <c r="AG16" s="225">
        <v>0</v>
      </c>
      <c r="AH16" s="225">
        <v>1.363</v>
      </c>
      <c r="AI16" s="225">
        <v>0.159</v>
      </c>
      <c r="AJ16" s="225">
        <v>35.516999999999996</v>
      </c>
      <c r="AK16" s="225">
        <v>8.3239999999999998</v>
      </c>
      <c r="AL16" s="225">
        <v>0.71399999999999997</v>
      </c>
      <c r="AM16" s="225">
        <v>233.47199999999998</v>
      </c>
      <c r="AN16" s="234">
        <v>87538.31</v>
      </c>
      <c r="AO16" s="225">
        <v>0</v>
      </c>
      <c r="AP16" s="225">
        <v>-223.06399999999999</v>
      </c>
      <c r="AQ16" s="225">
        <v>0</v>
      </c>
      <c r="AR16" s="225">
        <v>-180.745</v>
      </c>
      <c r="AS16" s="225">
        <v>-1085.6600000000001</v>
      </c>
      <c r="AT16" s="225">
        <v>-640.56799999999987</v>
      </c>
      <c r="AU16" s="234">
        <v>-2130.0369999999998</v>
      </c>
      <c r="AV16" s="234">
        <v>85408.273000000001</v>
      </c>
      <c r="AW16" s="225">
        <v>179.339</v>
      </c>
      <c r="AX16" s="225">
        <v>6110.3090000000002</v>
      </c>
      <c r="AY16" s="234">
        <v>6289.6480000000001</v>
      </c>
      <c r="AZ16" s="234">
        <v>4159.6109999999999</v>
      </c>
      <c r="BA16" s="234">
        <v>91697.921000000002</v>
      </c>
      <c r="BB16" s="225">
        <v>-3582.4120000000003</v>
      </c>
      <c r="BC16" s="225">
        <v>0</v>
      </c>
      <c r="BD16" s="225">
        <v>-26.573</v>
      </c>
      <c r="BE16" s="225">
        <v>-81681.936000000002</v>
      </c>
      <c r="BF16" s="234">
        <v>-85290.921000000002</v>
      </c>
      <c r="BG16" s="238">
        <v>-81131.31</v>
      </c>
      <c r="BH16" s="234">
        <v>6407</v>
      </c>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c r="CR16" s="112"/>
      <c r="CS16" s="112"/>
      <c r="CT16" s="112"/>
      <c r="CU16" s="112"/>
      <c r="CV16" s="112"/>
      <c r="CW16" s="112"/>
      <c r="CX16" s="112"/>
      <c r="CY16" s="112"/>
      <c r="CZ16" s="112"/>
      <c r="DA16" s="112"/>
      <c r="DB16" s="112"/>
      <c r="DC16" s="112"/>
      <c r="DD16" s="112"/>
      <c r="DE16" s="112"/>
      <c r="DF16" s="112"/>
      <c r="DG16" s="112"/>
      <c r="DH16" s="112"/>
      <c r="DI16" s="112"/>
      <c r="DJ16" s="112"/>
      <c r="DK16" s="112"/>
      <c r="DL16" s="112"/>
      <c r="DM16" s="112"/>
      <c r="DN16" s="112"/>
      <c r="DO16" s="112"/>
      <c r="DP16" s="112"/>
      <c r="DQ16" s="112"/>
      <c r="DR16" s="112"/>
      <c r="DS16" s="112"/>
      <c r="DT16" s="112"/>
      <c r="DU16" s="112"/>
      <c r="DV16" s="112"/>
      <c r="DW16" s="112"/>
      <c r="DX16" s="112"/>
      <c r="DY16" s="112"/>
      <c r="DZ16" s="112"/>
      <c r="EA16" s="112"/>
      <c r="EB16" s="112"/>
      <c r="EC16" s="112"/>
      <c r="ED16" s="112"/>
      <c r="EE16" s="112"/>
      <c r="EF16" s="112"/>
      <c r="EG16" s="112"/>
      <c r="EH16" s="112"/>
      <c r="EI16" s="112"/>
      <c r="EJ16" s="112"/>
      <c r="EK16" s="112"/>
      <c r="EL16" s="112"/>
      <c r="EM16" s="112"/>
      <c r="EN16" s="112"/>
      <c r="EO16" s="112"/>
      <c r="EP16" s="112"/>
      <c r="EQ16" s="112"/>
      <c r="ER16" s="112"/>
      <c r="ES16" s="112"/>
      <c r="ET16" s="112"/>
      <c r="EU16" s="112"/>
      <c r="EV16" s="112"/>
      <c r="EW16" s="112"/>
      <c r="EX16" s="112"/>
      <c r="EY16" s="112"/>
      <c r="EZ16" s="112"/>
      <c r="FA16" s="112"/>
      <c r="FB16" s="112"/>
      <c r="FC16" s="112"/>
      <c r="FD16" s="112"/>
      <c r="FE16" s="112"/>
      <c r="FF16" s="112"/>
      <c r="FG16" s="112"/>
      <c r="FH16" s="112"/>
      <c r="FI16" s="112"/>
      <c r="FJ16" s="112"/>
      <c r="FK16" s="112"/>
      <c r="FL16" s="112"/>
      <c r="FM16" s="112"/>
      <c r="FN16" s="112"/>
      <c r="FO16" s="112"/>
      <c r="FP16" s="112"/>
      <c r="FQ16" s="112"/>
      <c r="FR16" s="112"/>
      <c r="FS16" s="112"/>
      <c r="FT16" s="112"/>
      <c r="FU16" s="112"/>
      <c r="FV16" s="112"/>
      <c r="FW16" s="112"/>
      <c r="FX16" s="112"/>
      <c r="FY16" s="112"/>
      <c r="FZ16" s="112"/>
      <c r="GA16" s="112"/>
      <c r="GB16" s="112"/>
      <c r="GC16" s="112"/>
      <c r="GD16" s="112"/>
      <c r="GE16" s="112"/>
      <c r="GF16" s="112"/>
      <c r="GG16" s="112"/>
      <c r="GH16" s="112"/>
      <c r="GI16" s="112"/>
      <c r="GJ16" s="112"/>
      <c r="GK16" s="112"/>
      <c r="GL16" s="112"/>
      <c r="GM16" s="112"/>
      <c r="GN16" s="112"/>
      <c r="GO16" s="112"/>
      <c r="GP16" s="112"/>
      <c r="GQ16" s="112"/>
      <c r="GR16" s="112"/>
      <c r="GS16" s="112"/>
      <c r="GT16" s="112"/>
      <c r="GU16" s="112"/>
      <c r="GV16" s="112"/>
      <c r="GW16" s="112"/>
      <c r="GX16" s="112"/>
      <c r="GY16" s="112"/>
      <c r="GZ16" s="112"/>
      <c r="HA16" s="112"/>
      <c r="HB16" s="112"/>
      <c r="HC16" s="112"/>
      <c r="HD16" s="112"/>
      <c r="HE16" s="112"/>
      <c r="HF16" s="112"/>
      <c r="HG16" s="112"/>
      <c r="HH16" s="112"/>
      <c r="HI16" s="112"/>
      <c r="HJ16" s="112"/>
      <c r="HK16" s="112"/>
      <c r="HL16" s="112"/>
      <c r="HM16" s="112"/>
      <c r="HN16" s="112"/>
      <c r="HO16" s="112"/>
      <c r="HP16" s="112"/>
      <c r="HQ16" s="112"/>
      <c r="HR16" s="112"/>
      <c r="HS16" s="112"/>
      <c r="HT16" s="112"/>
      <c r="HU16" s="112"/>
      <c r="HV16" s="112"/>
      <c r="HW16" s="112"/>
      <c r="HX16" s="112"/>
      <c r="HY16" s="112"/>
      <c r="HZ16" s="112"/>
      <c r="IA16" s="112"/>
      <c r="IB16" s="112"/>
      <c r="IC16" s="112"/>
      <c r="ID16" s="112"/>
      <c r="IE16" s="112"/>
      <c r="IF16" s="112"/>
      <c r="IG16" s="112"/>
      <c r="IH16" s="112"/>
      <c r="II16" s="112"/>
      <c r="IJ16" s="112"/>
      <c r="IK16" s="112"/>
      <c r="IL16" s="112"/>
      <c r="IM16" s="112"/>
      <c r="IN16" s="112"/>
      <c r="IO16" s="112"/>
      <c r="IP16" s="112"/>
      <c r="IQ16" s="112"/>
      <c r="IR16" s="112"/>
      <c r="IS16" s="112"/>
      <c r="IT16" s="112"/>
    </row>
    <row r="17" spans="1:254" ht="17.25" customHeight="1">
      <c r="A17" s="224" t="s">
        <v>10</v>
      </c>
      <c r="B17" s="225" t="s">
        <v>26</v>
      </c>
      <c r="C17" s="225">
        <v>0</v>
      </c>
      <c r="D17" s="225">
        <v>7.4999999999999997E-2</v>
      </c>
      <c r="E17" s="225">
        <v>611.65100000000007</v>
      </c>
      <c r="F17" s="225">
        <v>0.39300000000000002</v>
      </c>
      <c r="G17" s="225">
        <v>92.061000000000007</v>
      </c>
      <c r="H17" s="225">
        <v>477.08699999999999</v>
      </c>
      <c r="I17" s="225">
        <v>0</v>
      </c>
      <c r="J17" s="225">
        <v>271.36400000000003</v>
      </c>
      <c r="K17" s="225">
        <v>630.95299999999997</v>
      </c>
      <c r="L17" s="225">
        <v>11.533000000000001</v>
      </c>
      <c r="M17" s="225">
        <v>22321.211000000003</v>
      </c>
      <c r="N17" s="225">
        <v>6015.076</v>
      </c>
      <c r="O17" s="225">
        <v>2990.7610000000004</v>
      </c>
      <c r="P17" s="225">
        <v>15678.213000000002</v>
      </c>
      <c r="Q17" s="225">
        <v>2676.0649999999996</v>
      </c>
      <c r="R17" s="225">
        <v>8205.8329999999987</v>
      </c>
      <c r="S17" s="225">
        <v>9953.0419999999995</v>
      </c>
      <c r="T17" s="225">
        <v>4599.8310000000001</v>
      </c>
      <c r="U17" s="225">
        <v>2948.43</v>
      </c>
      <c r="V17" s="225">
        <v>3095.6419999999998</v>
      </c>
      <c r="W17" s="225">
        <v>3333.2530000000002</v>
      </c>
      <c r="X17" s="225">
        <v>107.327</v>
      </c>
      <c r="Y17" s="225">
        <v>7.8259999999999996</v>
      </c>
      <c r="Z17" s="225">
        <v>0.14399999999999999</v>
      </c>
      <c r="AA17" s="225">
        <v>6.24</v>
      </c>
      <c r="AB17" s="225">
        <v>0</v>
      </c>
      <c r="AC17" s="225">
        <v>0</v>
      </c>
      <c r="AD17" s="225">
        <v>1.3140000000000001</v>
      </c>
      <c r="AE17" s="225">
        <v>0.88500000000000001</v>
      </c>
      <c r="AF17" s="225">
        <v>36.716000000000001</v>
      </c>
      <c r="AG17" s="225">
        <v>33.262</v>
      </c>
      <c r="AH17" s="225">
        <v>520.63699999999994</v>
      </c>
      <c r="AI17" s="225">
        <v>9.7029999999999994</v>
      </c>
      <c r="AJ17" s="225">
        <v>105.72500000000001</v>
      </c>
      <c r="AK17" s="225">
        <v>145.08100000000002</v>
      </c>
      <c r="AL17" s="225">
        <v>28.962</v>
      </c>
      <c r="AM17" s="225">
        <v>180.84399999999997</v>
      </c>
      <c r="AN17" s="234">
        <v>85097.14</v>
      </c>
      <c r="AO17" s="225">
        <v>8.9179999999999993</v>
      </c>
      <c r="AP17" s="225">
        <v>17.358000000000001</v>
      </c>
      <c r="AQ17" s="225">
        <v>0</v>
      </c>
      <c r="AR17" s="225">
        <v>0</v>
      </c>
      <c r="AS17" s="225">
        <v>-1292.8899999999999</v>
      </c>
      <c r="AT17" s="225">
        <v>-651.96199999999999</v>
      </c>
      <c r="AU17" s="234">
        <v>-1918.576</v>
      </c>
      <c r="AV17" s="234">
        <v>83178.563999999998</v>
      </c>
      <c r="AW17" s="225">
        <v>4898.5330000000004</v>
      </c>
      <c r="AX17" s="225">
        <v>32594.173999999999</v>
      </c>
      <c r="AY17" s="234">
        <v>37492.707000000002</v>
      </c>
      <c r="AZ17" s="234">
        <v>35574.131000000001</v>
      </c>
      <c r="BA17" s="234">
        <v>120671.27099999999</v>
      </c>
      <c r="BB17" s="225">
        <v>-26973.199000000004</v>
      </c>
      <c r="BC17" s="225">
        <v>-10.856999999999999</v>
      </c>
      <c r="BD17" s="225">
        <v>-587.54600000000016</v>
      </c>
      <c r="BE17" s="225">
        <v>-49346.668999999994</v>
      </c>
      <c r="BF17" s="234">
        <v>-76918.270999999993</v>
      </c>
      <c r="BG17" s="238">
        <v>-41344.14</v>
      </c>
      <c r="BH17" s="234">
        <v>43753</v>
      </c>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DB17" s="112"/>
      <c r="DC17" s="112"/>
      <c r="DD17" s="112"/>
      <c r="DE17" s="112"/>
      <c r="DF17" s="112"/>
      <c r="DG17" s="112"/>
      <c r="DH17" s="112"/>
      <c r="DI17" s="112"/>
      <c r="DJ17" s="112"/>
      <c r="DK17" s="112"/>
      <c r="DL17" s="112"/>
      <c r="DM17" s="112"/>
      <c r="DN17" s="112"/>
      <c r="DO17" s="112"/>
      <c r="DP17" s="112"/>
      <c r="DQ17" s="112"/>
      <c r="DR17" s="112"/>
      <c r="DS17" s="112"/>
      <c r="DT17" s="112"/>
      <c r="DU17" s="112"/>
      <c r="DV17" s="112"/>
      <c r="DW17" s="112"/>
      <c r="DX17" s="112"/>
      <c r="DY17" s="112"/>
      <c r="DZ17" s="112"/>
      <c r="EA17" s="112"/>
      <c r="EB17" s="112"/>
      <c r="EC17" s="112"/>
      <c r="ED17" s="112"/>
      <c r="EE17" s="112"/>
      <c r="EF17" s="112"/>
      <c r="EG17" s="112"/>
      <c r="EH17" s="112"/>
      <c r="EI17" s="112"/>
      <c r="EJ17" s="112"/>
      <c r="EK17" s="112"/>
      <c r="EL17" s="112"/>
      <c r="EM17" s="112"/>
      <c r="EN17" s="112"/>
      <c r="EO17" s="112"/>
      <c r="EP17" s="112"/>
      <c r="EQ17" s="112"/>
      <c r="ER17" s="112"/>
      <c r="ES17" s="112"/>
      <c r="ET17" s="112"/>
      <c r="EU17" s="112"/>
      <c r="EV17" s="112"/>
      <c r="EW17" s="112"/>
      <c r="EX17" s="112"/>
      <c r="EY17" s="112"/>
      <c r="EZ17" s="112"/>
      <c r="FA17" s="112"/>
      <c r="FB17" s="112"/>
      <c r="FC17" s="112"/>
      <c r="FD17" s="112"/>
      <c r="FE17" s="112"/>
      <c r="FF17" s="112"/>
      <c r="FG17" s="112"/>
      <c r="FH17" s="112"/>
      <c r="FI17" s="112"/>
      <c r="FJ17" s="112"/>
      <c r="FK17" s="112"/>
      <c r="FL17" s="112"/>
      <c r="FM17" s="112"/>
      <c r="FN17" s="112"/>
      <c r="FO17" s="112"/>
      <c r="FP17" s="112"/>
      <c r="FQ17" s="112"/>
      <c r="FR17" s="112"/>
      <c r="FS17" s="112"/>
      <c r="FT17" s="112"/>
      <c r="FU17" s="112"/>
      <c r="FV17" s="112"/>
      <c r="FW17" s="112"/>
      <c r="FX17" s="112"/>
      <c r="FY17" s="112"/>
      <c r="FZ17" s="112"/>
      <c r="GA17" s="112"/>
      <c r="GB17" s="112"/>
      <c r="GC17" s="112"/>
      <c r="GD17" s="112"/>
      <c r="GE17" s="112"/>
      <c r="GF17" s="112"/>
      <c r="GG17" s="112"/>
      <c r="GH17" s="112"/>
      <c r="GI17" s="112"/>
      <c r="GJ17" s="112"/>
      <c r="GK17" s="112"/>
      <c r="GL17" s="112"/>
      <c r="GM17" s="112"/>
      <c r="GN17" s="112"/>
      <c r="GO17" s="112"/>
      <c r="GP17" s="112"/>
      <c r="GQ17" s="112"/>
      <c r="GR17" s="112"/>
      <c r="GS17" s="112"/>
      <c r="GT17" s="112"/>
      <c r="GU17" s="112"/>
      <c r="GV17" s="112"/>
      <c r="GW17" s="112"/>
      <c r="GX17" s="112"/>
      <c r="GY17" s="112"/>
      <c r="GZ17" s="112"/>
      <c r="HA17" s="112"/>
      <c r="HB17" s="112"/>
      <c r="HC17" s="112"/>
      <c r="HD17" s="112"/>
      <c r="HE17" s="112"/>
      <c r="HF17" s="112"/>
      <c r="HG17" s="112"/>
      <c r="HH17" s="112"/>
      <c r="HI17" s="112"/>
      <c r="HJ17" s="112"/>
      <c r="HK17" s="112"/>
      <c r="HL17" s="112"/>
      <c r="HM17" s="112"/>
      <c r="HN17" s="112"/>
      <c r="HO17" s="112"/>
      <c r="HP17" s="112"/>
      <c r="HQ17" s="112"/>
      <c r="HR17" s="112"/>
      <c r="HS17" s="112"/>
      <c r="HT17" s="112"/>
      <c r="HU17" s="112"/>
      <c r="HV17" s="112"/>
      <c r="HW17" s="112"/>
      <c r="HX17" s="112"/>
      <c r="HY17" s="112"/>
      <c r="HZ17" s="112"/>
      <c r="IA17" s="112"/>
      <c r="IB17" s="112"/>
      <c r="IC17" s="112"/>
      <c r="ID17" s="112"/>
      <c r="IE17" s="112"/>
      <c r="IF17" s="112"/>
      <c r="IG17" s="112"/>
      <c r="IH17" s="112"/>
      <c r="II17" s="112"/>
      <c r="IJ17" s="112"/>
      <c r="IK17" s="112"/>
      <c r="IL17" s="112"/>
      <c r="IM17" s="112"/>
      <c r="IN17" s="112"/>
      <c r="IO17" s="112"/>
      <c r="IP17" s="112"/>
      <c r="IQ17" s="112"/>
      <c r="IR17" s="112"/>
      <c r="IS17" s="112"/>
      <c r="IT17" s="112"/>
    </row>
    <row r="18" spans="1:254" ht="17.25" customHeight="1">
      <c r="A18" s="224" t="s">
        <v>11</v>
      </c>
      <c r="B18" s="225" t="s">
        <v>27</v>
      </c>
      <c r="C18" s="225">
        <v>75.847000000000008</v>
      </c>
      <c r="D18" s="225">
        <v>149.029</v>
      </c>
      <c r="E18" s="225">
        <v>9234.3170000000027</v>
      </c>
      <c r="F18" s="225">
        <v>27.18</v>
      </c>
      <c r="G18" s="225">
        <v>515.07400000000007</v>
      </c>
      <c r="H18" s="225">
        <v>788.74600000000009</v>
      </c>
      <c r="I18" s="225">
        <v>0.20100000000000001</v>
      </c>
      <c r="J18" s="225">
        <v>610.83299999999997</v>
      </c>
      <c r="K18" s="225">
        <v>378.56100000000004</v>
      </c>
      <c r="L18" s="225">
        <v>66.782000000000011</v>
      </c>
      <c r="M18" s="225">
        <v>135.27999999999997</v>
      </c>
      <c r="N18" s="225">
        <v>5697.2779999999993</v>
      </c>
      <c r="O18" s="225">
        <v>2537.2799999999997</v>
      </c>
      <c r="P18" s="225">
        <v>18156.258000000002</v>
      </c>
      <c r="Q18" s="225">
        <v>1285.8149999999998</v>
      </c>
      <c r="R18" s="225">
        <v>3740.83</v>
      </c>
      <c r="S18" s="225">
        <v>4772.1080000000011</v>
      </c>
      <c r="T18" s="225">
        <v>3111.7919999999999</v>
      </c>
      <c r="U18" s="225">
        <v>1001.752</v>
      </c>
      <c r="V18" s="225">
        <v>1154.873</v>
      </c>
      <c r="W18" s="225">
        <v>29413.992999999995</v>
      </c>
      <c r="X18" s="225">
        <v>68.811999999999998</v>
      </c>
      <c r="Y18" s="225">
        <v>25.615000000000002</v>
      </c>
      <c r="Z18" s="225">
        <v>4.9260000000000002</v>
      </c>
      <c r="AA18" s="225">
        <v>1322.6210000000001</v>
      </c>
      <c r="AB18" s="225">
        <v>25.986999999999998</v>
      </c>
      <c r="AC18" s="225">
        <v>169.25900000000001</v>
      </c>
      <c r="AD18" s="225">
        <v>332.27700000000004</v>
      </c>
      <c r="AE18" s="225">
        <v>73.282999999999987</v>
      </c>
      <c r="AF18" s="225">
        <v>890.12599999999998</v>
      </c>
      <c r="AG18" s="225">
        <v>60.545000000000002</v>
      </c>
      <c r="AH18" s="225">
        <v>153.75400000000002</v>
      </c>
      <c r="AI18" s="225">
        <v>109.629</v>
      </c>
      <c r="AJ18" s="225">
        <v>298.39</v>
      </c>
      <c r="AK18" s="225">
        <v>830.4799999999999</v>
      </c>
      <c r="AL18" s="225">
        <v>11.382999999999999</v>
      </c>
      <c r="AM18" s="225">
        <v>276.31199999999995</v>
      </c>
      <c r="AN18" s="234">
        <v>87507.228000000003</v>
      </c>
      <c r="AO18" s="225">
        <v>205.14300000000003</v>
      </c>
      <c r="AP18" s="225">
        <v>698.48500000000001</v>
      </c>
      <c r="AQ18" s="225">
        <v>6.7850000000000001</v>
      </c>
      <c r="AR18" s="225">
        <v>65.437999999999988</v>
      </c>
      <c r="AS18" s="225">
        <v>6905.4050000000007</v>
      </c>
      <c r="AT18" s="225">
        <v>348.86399999999998</v>
      </c>
      <c r="AU18" s="234">
        <v>8230.1200000000008</v>
      </c>
      <c r="AV18" s="234">
        <v>95737.347999999998</v>
      </c>
      <c r="AW18" s="225">
        <v>1355.7430000000002</v>
      </c>
      <c r="AX18" s="225">
        <v>71667.87999999999</v>
      </c>
      <c r="AY18" s="234">
        <v>73023.623000000007</v>
      </c>
      <c r="AZ18" s="234">
        <v>81253.743000000002</v>
      </c>
      <c r="BA18" s="234">
        <v>168760.97099999999</v>
      </c>
      <c r="BB18" s="225">
        <v>-8867.65</v>
      </c>
      <c r="BC18" s="225">
        <v>-47.828000000000003</v>
      </c>
      <c r="BD18" s="225">
        <v>-493.40700000000004</v>
      </c>
      <c r="BE18" s="225">
        <v>-80971.085999999996</v>
      </c>
      <c r="BF18" s="234">
        <v>-90379.971000000005</v>
      </c>
      <c r="BG18" s="238">
        <v>-9126.2279999999992</v>
      </c>
      <c r="BH18" s="234">
        <v>78381</v>
      </c>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2"/>
      <c r="IP18" s="112"/>
      <c r="IQ18" s="112"/>
      <c r="IR18" s="112"/>
      <c r="IS18" s="112"/>
      <c r="IT18" s="112"/>
    </row>
    <row r="19" spans="1:254" ht="17.25" customHeight="1">
      <c r="A19" s="224" t="s">
        <v>12</v>
      </c>
      <c r="B19" s="225" t="s">
        <v>166</v>
      </c>
      <c r="C19" s="225">
        <v>7.5999999999999998E-2</v>
      </c>
      <c r="D19" s="225">
        <v>19.222000000000001</v>
      </c>
      <c r="E19" s="225">
        <v>0</v>
      </c>
      <c r="F19" s="225">
        <v>0</v>
      </c>
      <c r="G19" s="225">
        <v>96.527999999999992</v>
      </c>
      <c r="H19" s="225">
        <v>1.149</v>
      </c>
      <c r="I19" s="225">
        <v>0</v>
      </c>
      <c r="J19" s="225">
        <v>50.640999999999998</v>
      </c>
      <c r="K19" s="225">
        <v>14.301000000000002</v>
      </c>
      <c r="L19" s="225">
        <v>10.672000000000001</v>
      </c>
      <c r="M19" s="225">
        <v>1.2E-2</v>
      </c>
      <c r="N19" s="225">
        <v>71.597000000000008</v>
      </c>
      <c r="O19" s="225">
        <v>15568.634999999998</v>
      </c>
      <c r="P19" s="225">
        <v>30041.985999999997</v>
      </c>
      <c r="Q19" s="225">
        <v>381.26799999999997</v>
      </c>
      <c r="R19" s="225">
        <v>437.899</v>
      </c>
      <c r="S19" s="225">
        <v>1233.886</v>
      </c>
      <c r="T19" s="225">
        <v>494.72300000000007</v>
      </c>
      <c r="U19" s="225">
        <v>1107.1119999999999</v>
      </c>
      <c r="V19" s="225">
        <v>201.53700000000001</v>
      </c>
      <c r="W19" s="225">
        <v>2003.8920000000003</v>
      </c>
      <c r="X19" s="225">
        <v>0</v>
      </c>
      <c r="Y19" s="225">
        <v>361.12700000000001</v>
      </c>
      <c r="Z19" s="225">
        <v>0</v>
      </c>
      <c r="AA19" s="225">
        <v>2.1790000000000003</v>
      </c>
      <c r="AB19" s="225">
        <v>6.0000000000000001E-3</v>
      </c>
      <c r="AC19" s="225">
        <v>0</v>
      </c>
      <c r="AD19" s="225">
        <v>31.9</v>
      </c>
      <c r="AE19" s="225">
        <v>0.42299999999999999</v>
      </c>
      <c r="AF19" s="225">
        <v>60.907999999999994</v>
      </c>
      <c r="AG19" s="225">
        <v>0</v>
      </c>
      <c r="AH19" s="225">
        <v>3.5999999999999997E-2</v>
      </c>
      <c r="AI19" s="225">
        <v>0</v>
      </c>
      <c r="AJ19" s="225">
        <v>1721.8530000000001</v>
      </c>
      <c r="AK19" s="225">
        <v>1.3159999999999998</v>
      </c>
      <c r="AL19" s="225">
        <v>0</v>
      </c>
      <c r="AM19" s="225">
        <v>0</v>
      </c>
      <c r="AN19" s="234">
        <v>53914.883999999998</v>
      </c>
      <c r="AO19" s="225">
        <v>0</v>
      </c>
      <c r="AP19" s="225">
        <v>0</v>
      </c>
      <c r="AQ19" s="225">
        <v>0</v>
      </c>
      <c r="AR19" s="225">
        <v>921.20799999999986</v>
      </c>
      <c r="AS19" s="225">
        <v>60343.700000000004</v>
      </c>
      <c r="AT19" s="225">
        <v>81.630999999999972</v>
      </c>
      <c r="AU19" s="234">
        <v>61346.538999999997</v>
      </c>
      <c r="AV19" s="234">
        <v>115261.423</v>
      </c>
      <c r="AW19" s="225">
        <v>17874.11</v>
      </c>
      <c r="AX19" s="225">
        <v>71031.705000000002</v>
      </c>
      <c r="AY19" s="234">
        <v>88905.815000000002</v>
      </c>
      <c r="AZ19" s="234">
        <v>150252.35399999999</v>
      </c>
      <c r="BA19" s="234">
        <v>204167.23800000001</v>
      </c>
      <c r="BB19" s="225">
        <v>-19189.789000000001</v>
      </c>
      <c r="BC19" s="225">
        <v>0</v>
      </c>
      <c r="BD19" s="225">
        <v>-774.72900000000004</v>
      </c>
      <c r="BE19" s="225">
        <v>-91043.72</v>
      </c>
      <c r="BF19" s="234">
        <v>-111008.238</v>
      </c>
      <c r="BG19" s="238">
        <v>39244.116000000002</v>
      </c>
      <c r="BH19" s="234">
        <v>93159</v>
      </c>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2"/>
      <c r="DV19" s="112"/>
      <c r="DW19" s="112"/>
      <c r="DX19" s="112"/>
      <c r="DY19" s="112"/>
      <c r="DZ19" s="112"/>
      <c r="EA19" s="112"/>
      <c r="EB19" s="112"/>
      <c r="EC19" s="112"/>
      <c r="ED19" s="112"/>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2"/>
      <c r="IP19" s="112"/>
      <c r="IQ19" s="112"/>
      <c r="IR19" s="112"/>
      <c r="IS19" s="112"/>
      <c r="IT19" s="112"/>
    </row>
    <row r="20" spans="1:254" ht="17.25" customHeight="1">
      <c r="A20" s="224" t="s">
        <v>13</v>
      </c>
      <c r="B20" s="225" t="s">
        <v>167</v>
      </c>
      <c r="C20" s="225">
        <v>0.45300000000000001</v>
      </c>
      <c r="D20" s="225">
        <v>15.536999999999999</v>
      </c>
      <c r="E20" s="225">
        <v>0</v>
      </c>
      <c r="F20" s="225">
        <v>0</v>
      </c>
      <c r="G20" s="225">
        <v>4.0459999999999994</v>
      </c>
      <c r="H20" s="225">
        <v>0</v>
      </c>
      <c r="I20" s="225">
        <v>0.29399999999999998</v>
      </c>
      <c r="J20" s="225">
        <v>337.47199999999998</v>
      </c>
      <c r="K20" s="225">
        <v>14.461000000000002</v>
      </c>
      <c r="L20" s="225">
        <v>10.215000000000002</v>
      </c>
      <c r="M20" s="225">
        <v>14.59</v>
      </c>
      <c r="N20" s="225">
        <v>29.941000000000003</v>
      </c>
      <c r="O20" s="225">
        <v>690.71399999999994</v>
      </c>
      <c r="P20" s="225">
        <v>73014.585000000006</v>
      </c>
      <c r="Q20" s="225">
        <v>42.909000000000006</v>
      </c>
      <c r="R20" s="225">
        <v>477.44200000000006</v>
      </c>
      <c r="S20" s="225">
        <v>536.44800000000009</v>
      </c>
      <c r="T20" s="225">
        <v>152.45000000000002</v>
      </c>
      <c r="U20" s="225">
        <v>98.536000000000001</v>
      </c>
      <c r="V20" s="225">
        <v>32.653999999999996</v>
      </c>
      <c r="W20" s="225">
        <v>39.476999999999997</v>
      </c>
      <c r="X20" s="225">
        <v>0.23300000000000001</v>
      </c>
      <c r="Y20" s="225">
        <v>8.6890000000000001</v>
      </c>
      <c r="Z20" s="225">
        <v>0</v>
      </c>
      <c r="AA20" s="225">
        <v>1.5780000000000001</v>
      </c>
      <c r="AB20" s="225">
        <v>0</v>
      </c>
      <c r="AC20" s="225">
        <v>0</v>
      </c>
      <c r="AD20" s="225">
        <v>10.846</v>
      </c>
      <c r="AE20" s="225">
        <v>0.32700000000000001</v>
      </c>
      <c r="AF20" s="225">
        <v>3.2520000000000002</v>
      </c>
      <c r="AG20" s="225">
        <v>0</v>
      </c>
      <c r="AH20" s="225">
        <v>0</v>
      </c>
      <c r="AI20" s="225">
        <v>0</v>
      </c>
      <c r="AJ20" s="225">
        <v>2514.5569999999998</v>
      </c>
      <c r="AK20" s="225">
        <v>2.621</v>
      </c>
      <c r="AL20" s="225">
        <v>0</v>
      </c>
      <c r="AM20" s="225">
        <v>0</v>
      </c>
      <c r="AN20" s="234">
        <v>78054.327000000005</v>
      </c>
      <c r="AO20" s="225">
        <v>0</v>
      </c>
      <c r="AP20" s="225">
        <v>2.7140000000000004</v>
      </c>
      <c r="AQ20" s="225">
        <v>0</v>
      </c>
      <c r="AR20" s="225">
        <v>1043.4190000000001</v>
      </c>
      <c r="AS20" s="225">
        <v>121016.43599999999</v>
      </c>
      <c r="AT20" s="225">
        <v>2771.16</v>
      </c>
      <c r="AU20" s="234">
        <v>124833.72900000001</v>
      </c>
      <c r="AV20" s="234">
        <v>202888.05600000001</v>
      </c>
      <c r="AW20" s="225">
        <v>98184.560999999987</v>
      </c>
      <c r="AX20" s="225">
        <v>475443.33399999997</v>
      </c>
      <c r="AY20" s="234">
        <v>573627.89500000002</v>
      </c>
      <c r="AZ20" s="234">
        <v>698461.62399999995</v>
      </c>
      <c r="BA20" s="234">
        <v>776515.951</v>
      </c>
      <c r="BB20" s="225">
        <v>-34061.626000000004</v>
      </c>
      <c r="BC20" s="225">
        <v>0</v>
      </c>
      <c r="BD20" s="225">
        <v>-4158.3440000000001</v>
      </c>
      <c r="BE20" s="225">
        <v>-146865.98099999997</v>
      </c>
      <c r="BF20" s="234">
        <v>-185085.951</v>
      </c>
      <c r="BG20" s="238">
        <v>513375.67300000001</v>
      </c>
      <c r="BH20" s="234">
        <v>591430</v>
      </c>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2"/>
      <c r="EC20" s="112"/>
      <c r="ED20" s="112"/>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2"/>
      <c r="IP20" s="112"/>
      <c r="IQ20" s="112"/>
      <c r="IR20" s="112"/>
      <c r="IS20" s="112"/>
      <c r="IT20" s="112"/>
    </row>
    <row r="21" spans="1:254" ht="17.25" customHeight="1">
      <c r="A21" s="224" t="s">
        <v>14</v>
      </c>
      <c r="B21" s="225" t="s">
        <v>168</v>
      </c>
      <c r="C21" s="225">
        <v>26.872</v>
      </c>
      <c r="D21" s="225">
        <v>0</v>
      </c>
      <c r="E21" s="225">
        <v>0</v>
      </c>
      <c r="F21" s="225">
        <v>0</v>
      </c>
      <c r="G21" s="225">
        <v>0</v>
      </c>
      <c r="H21" s="225">
        <v>0</v>
      </c>
      <c r="I21" s="225">
        <v>0</v>
      </c>
      <c r="J21" s="225">
        <v>0</v>
      </c>
      <c r="K21" s="225">
        <v>0</v>
      </c>
      <c r="L21" s="225">
        <v>0</v>
      </c>
      <c r="M21" s="225">
        <v>0</v>
      </c>
      <c r="N21" s="225">
        <v>1.3629999999999998</v>
      </c>
      <c r="O21" s="225">
        <v>284.57100000000003</v>
      </c>
      <c r="P21" s="225">
        <v>2365.7839999999997</v>
      </c>
      <c r="Q21" s="225">
        <v>4601.4780000000001</v>
      </c>
      <c r="R21" s="225">
        <v>0</v>
      </c>
      <c r="S21" s="225">
        <v>307.32499999999999</v>
      </c>
      <c r="T21" s="225">
        <v>118.327</v>
      </c>
      <c r="U21" s="225">
        <v>43.021999999999998</v>
      </c>
      <c r="V21" s="225">
        <v>11.741</v>
      </c>
      <c r="W21" s="225">
        <v>68.173000000000002</v>
      </c>
      <c r="X21" s="225">
        <v>0</v>
      </c>
      <c r="Y21" s="225">
        <v>3.3569999999999998</v>
      </c>
      <c r="Z21" s="225">
        <v>0.90599999999999992</v>
      </c>
      <c r="AA21" s="225">
        <v>450.86900000000003</v>
      </c>
      <c r="AB21" s="225">
        <v>2.79</v>
      </c>
      <c r="AC21" s="225">
        <v>0</v>
      </c>
      <c r="AD21" s="225">
        <v>1.9970000000000001</v>
      </c>
      <c r="AE21" s="225">
        <v>8.9370000000000012</v>
      </c>
      <c r="AF21" s="225">
        <v>569.01299999999992</v>
      </c>
      <c r="AG21" s="225">
        <v>0</v>
      </c>
      <c r="AH21" s="225">
        <v>4440.8589999999995</v>
      </c>
      <c r="AI21" s="225">
        <v>0</v>
      </c>
      <c r="AJ21" s="225">
        <v>913.97500000000002</v>
      </c>
      <c r="AK21" s="225">
        <v>217.13000000000002</v>
      </c>
      <c r="AL21" s="225">
        <v>759.495</v>
      </c>
      <c r="AM21" s="225">
        <v>0</v>
      </c>
      <c r="AN21" s="234">
        <v>15197.984</v>
      </c>
      <c r="AO21" s="225">
        <v>15.9</v>
      </c>
      <c r="AP21" s="225">
        <v>109.68100000000001</v>
      </c>
      <c r="AQ21" s="225">
        <v>3.5789999999999997</v>
      </c>
      <c r="AR21" s="225">
        <v>2419.886</v>
      </c>
      <c r="AS21" s="225">
        <v>72292.764999999999</v>
      </c>
      <c r="AT21" s="225">
        <v>-179.34699999999998</v>
      </c>
      <c r="AU21" s="234">
        <v>74662.464000000007</v>
      </c>
      <c r="AV21" s="234">
        <v>89860.448000000004</v>
      </c>
      <c r="AW21" s="225">
        <v>9893.3090000000011</v>
      </c>
      <c r="AX21" s="225">
        <v>42422.223999999995</v>
      </c>
      <c r="AY21" s="234">
        <v>52315.533000000003</v>
      </c>
      <c r="AZ21" s="234">
        <v>126977.997</v>
      </c>
      <c r="BA21" s="234">
        <v>142175.981</v>
      </c>
      <c r="BB21" s="225">
        <v>-23723.901999999998</v>
      </c>
      <c r="BC21" s="225">
        <v>-1.3069999999999999</v>
      </c>
      <c r="BD21" s="225">
        <v>-1178.681</v>
      </c>
      <c r="BE21" s="225">
        <v>-61841.091</v>
      </c>
      <c r="BF21" s="234">
        <v>-86744.981</v>
      </c>
      <c r="BG21" s="238">
        <v>40233.016000000003</v>
      </c>
      <c r="BH21" s="234">
        <v>55431</v>
      </c>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2"/>
      <c r="IP21" s="112"/>
      <c r="IQ21" s="112"/>
      <c r="IR21" s="112"/>
      <c r="IS21" s="112"/>
      <c r="IT21" s="112"/>
    </row>
    <row r="22" spans="1:254" ht="17.25" customHeight="1">
      <c r="A22" s="224" t="s">
        <v>15</v>
      </c>
      <c r="B22" s="225" t="s">
        <v>129</v>
      </c>
      <c r="C22" s="225">
        <v>0</v>
      </c>
      <c r="D22" s="225">
        <v>2.5999999999999999E-2</v>
      </c>
      <c r="E22" s="225">
        <v>0.55599999999999994</v>
      </c>
      <c r="F22" s="225">
        <v>2.3E-2</v>
      </c>
      <c r="G22" s="225">
        <v>0.62200000000000011</v>
      </c>
      <c r="H22" s="225">
        <v>0.54600000000000004</v>
      </c>
      <c r="I22" s="225">
        <v>0</v>
      </c>
      <c r="J22" s="225">
        <v>5.4000000000000006E-2</v>
      </c>
      <c r="K22" s="225">
        <v>8.0000000000000002E-3</v>
      </c>
      <c r="L22" s="225">
        <v>8.0000000000000002E-3</v>
      </c>
      <c r="M22" s="225">
        <v>13.863000000000001</v>
      </c>
      <c r="N22" s="225">
        <v>214.536</v>
      </c>
      <c r="O22" s="225">
        <v>1389.56</v>
      </c>
      <c r="P22" s="225">
        <v>21856.066000000003</v>
      </c>
      <c r="Q22" s="225">
        <v>7484.1180000000004</v>
      </c>
      <c r="R22" s="225">
        <v>56740.971000000005</v>
      </c>
      <c r="S22" s="225">
        <v>101597.90299999999</v>
      </c>
      <c r="T22" s="225">
        <v>45856.255999999994</v>
      </c>
      <c r="U22" s="225">
        <v>2237.09</v>
      </c>
      <c r="V22" s="225">
        <v>1114.4010000000001</v>
      </c>
      <c r="W22" s="225">
        <v>90.158000000000001</v>
      </c>
      <c r="X22" s="225">
        <v>0.95899999999999996</v>
      </c>
      <c r="Y22" s="225">
        <v>0.72</v>
      </c>
      <c r="Z22" s="225">
        <v>0</v>
      </c>
      <c r="AA22" s="225">
        <v>13.763999999999999</v>
      </c>
      <c r="AB22" s="225">
        <v>10.515000000000001</v>
      </c>
      <c r="AC22" s="225">
        <v>0</v>
      </c>
      <c r="AD22" s="225">
        <v>0.63300000000000001</v>
      </c>
      <c r="AE22" s="225">
        <v>136.86099999999999</v>
      </c>
      <c r="AF22" s="225">
        <v>389.46600000000001</v>
      </c>
      <c r="AG22" s="225">
        <v>538.28800000000012</v>
      </c>
      <c r="AH22" s="225">
        <v>1.2749999999999997</v>
      </c>
      <c r="AI22" s="225">
        <v>0</v>
      </c>
      <c r="AJ22" s="225">
        <v>2528.0169999999998</v>
      </c>
      <c r="AK22" s="225">
        <v>2.6109999999999998</v>
      </c>
      <c r="AL22" s="225">
        <v>1105.9939999999999</v>
      </c>
      <c r="AM22" s="225">
        <v>0</v>
      </c>
      <c r="AN22" s="234">
        <v>243325.86799999999</v>
      </c>
      <c r="AO22" s="225">
        <v>3.6709999999999998</v>
      </c>
      <c r="AP22" s="225">
        <v>337.084</v>
      </c>
      <c r="AQ22" s="225">
        <v>0</v>
      </c>
      <c r="AR22" s="225">
        <v>0</v>
      </c>
      <c r="AS22" s="225">
        <v>0</v>
      </c>
      <c r="AT22" s="225">
        <v>-6539.7939999999999</v>
      </c>
      <c r="AU22" s="234">
        <v>-6199.0389999999998</v>
      </c>
      <c r="AV22" s="234">
        <v>237126.829</v>
      </c>
      <c r="AW22" s="225">
        <v>61372.056999999993</v>
      </c>
      <c r="AX22" s="225">
        <v>117823.95</v>
      </c>
      <c r="AY22" s="234">
        <v>179196.00700000001</v>
      </c>
      <c r="AZ22" s="234">
        <v>172996.96799999999</v>
      </c>
      <c r="BA22" s="234">
        <v>416322.83600000001</v>
      </c>
      <c r="BB22" s="225">
        <v>-78579.018000000011</v>
      </c>
      <c r="BC22" s="225">
        <v>0</v>
      </c>
      <c r="BD22" s="225">
        <v>-1779.4609999999998</v>
      </c>
      <c r="BE22" s="225">
        <v>-148373.35700000002</v>
      </c>
      <c r="BF22" s="234">
        <v>-228731.83600000001</v>
      </c>
      <c r="BG22" s="238">
        <v>-55734.868000000002</v>
      </c>
      <c r="BH22" s="234">
        <v>187591</v>
      </c>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2"/>
      <c r="IP22" s="112"/>
      <c r="IQ22" s="112"/>
      <c r="IR22" s="112"/>
      <c r="IS22" s="112"/>
      <c r="IT22" s="112"/>
    </row>
    <row r="23" spans="1:254" ht="17.25" customHeight="1">
      <c r="A23" s="224" t="s">
        <v>16</v>
      </c>
      <c r="B23" s="225" t="s">
        <v>28</v>
      </c>
      <c r="C23" s="225">
        <v>1.8160000000000003</v>
      </c>
      <c r="D23" s="225">
        <v>0.214</v>
      </c>
      <c r="E23" s="225">
        <v>0</v>
      </c>
      <c r="F23" s="225">
        <v>0</v>
      </c>
      <c r="G23" s="225">
        <v>8.7989999999999995</v>
      </c>
      <c r="H23" s="225">
        <v>0.17599999999999999</v>
      </c>
      <c r="I23" s="225">
        <v>0</v>
      </c>
      <c r="J23" s="225">
        <v>2.8929999999999998</v>
      </c>
      <c r="K23" s="225">
        <v>0.72200000000000009</v>
      </c>
      <c r="L23" s="225">
        <v>0</v>
      </c>
      <c r="M23" s="225">
        <v>1.321</v>
      </c>
      <c r="N23" s="225">
        <v>86.881</v>
      </c>
      <c r="O23" s="225">
        <v>1155.6559999999999</v>
      </c>
      <c r="P23" s="225">
        <v>25952.033999999996</v>
      </c>
      <c r="Q23" s="225">
        <v>837.86199999999997</v>
      </c>
      <c r="R23" s="225">
        <v>7882.018</v>
      </c>
      <c r="S23" s="225">
        <v>19613.000000000004</v>
      </c>
      <c r="T23" s="225">
        <v>1875.0770000000002</v>
      </c>
      <c r="U23" s="225">
        <v>2527.2440000000001</v>
      </c>
      <c r="V23" s="225">
        <v>315.04300000000001</v>
      </c>
      <c r="W23" s="225">
        <v>2522.9520000000002</v>
      </c>
      <c r="X23" s="225">
        <v>0.63500000000000001</v>
      </c>
      <c r="Y23" s="225">
        <v>6.476</v>
      </c>
      <c r="Z23" s="225">
        <v>0</v>
      </c>
      <c r="AA23" s="225">
        <v>103.45099999999999</v>
      </c>
      <c r="AB23" s="225">
        <v>0.60099999999999998</v>
      </c>
      <c r="AC23" s="225">
        <v>3.7869999999999999</v>
      </c>
      <c r="AD23" s="225">
        <v>44.028999999999996</v>
      </c>
      <c r="AE23" s="225">
        <v>20.945999999999998</v>
      </c>
      <c r="AF23" s="225">
        <v>372.01899999999995</v>
      </c>
      <c r="AG23" s="225">
        <v>181.75099999999998</v>
      </c>
      <c r="AH23" s="225">
        <v>30.663</v>
      </c>
      <c r="AI23" s="225">
        <v>0</v>
      </c>
      <c r="AJ23" s="225">
        <v>1711.9789999999998</v>
      </c>
      <c r="AK23" s="225">
        <v>76.953000000000003</v>
      </c>
      <c r="AL23" s="225">
        <v>0</v>
      </c>
      <c r="AM23" s="225">
        <v>55.017000000000003</v>
      </c>
      <c r="AN23" s="234">
        <v>65392.014999999999</v>
      </c>
      <c r="AO23" s="225">
        <v>450.33300000000003</v>
      </c>
      <c r="AP23" s="225">
        <v>7445.6419999999998</v>
      </c>
      <c r="AQ23" s="225">
        <v>0</v>
      </c>
      <c r="AR23" s="225">
        <v>2896.3969999999999</v>
      </c>
      <c r="AS23" s="225">
        <v>60470.195</v>
      </c>
      <c r="AT23" s="225">
        <v>4653.1530000000002</v>
      </c>
      <c r="AU23" s="234">
        <v>75915.72</v>
      </c>
      <c r="AV23" s="234">
        <v>141307.73499999999</v>
      </c>
      <c r="AW23" s="225">
        <v>7404.8420000000006</v>
      </c>
      <c r="AX23" s="225">
        <v>269576.848</v>
      </c>
      <c r="AY23" s="234">
        <v>276981.69</v>
      </c>
      <c r="AZ23" s="234">
        <v>352897.41</v>
      </c>
      <c r="BA23" s="234">
        <v>418289.42499999999</v>
      </c>
      <c r="BB23" s="225">
        <v>-58062.325000000004</v>
      </c>
      <c r="BC23" s="225">
        <v>-3.2000000000000001E-2</v>
      </c>
      <c r="BD23" s="225">
        <v>-6450.9570000000003</v>
      </c>
      <c r="BE23" s="225">
        <v>-64939.110999999997</v>
      </c>
      <c r="BF23" s="234">
        <v>-129452.425</v>
      </c>
      <c r="BG23" s="238">
        <v>223444.98499999999</v>
      </c>
      <c r="BH23" s="234">
        <v>288837</v>
      </c>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2"/>
      <c r="IP23" s="112"/>
      <c r="IQ23" s="112"/>
      <c r="IR23" s="112"/>
      <c r="IS23" s="112"/>
      <c r="IT23" s="112"/>
    </row>
    <row r="24" spans="1:254" ht="17.25" customHeight="1">
      <c r="A24" s="224" t="s">
        <v>17</v>
      </c>
      <c r="B24" s="225" t="s">
        <v>243</v>
      </c>
      <c r="C24" s="225">
        <v>0.65700000000000003</v>
      </c>
      <c r="D24" s="225">
        <v>0.122</v>
      </c>
      <c r="E24" s="225">
        <v>7.0310000000000006</v>
      </c>
      <c r="F24" s="225">
        <v>0.27100000000000002</v>
      </c>
      <c r="G24" s="225">
        <v>0.28300000000000003</v>
      </c>
      <c r="H24" s="225">
        <v>3.5429999999999993</v>
      </c>
      <c r="I24" s="225">
        <v>0.04</v>
      </c>
      <c r="J24" s="225">
        <v>0.16200000000000001</v>
      </c>
      <c r="K24" s="225">
        <v>0.54100000000000004</v>
      </c>
      <c r="L24" s="225">
        <v>7.0000000000000001E-3</v>
      </c>
      <c r="M24" s="225">
        <v>0.223</v>
      </c>
      <c r="N24" s="225">
        <v>4.5599999999999996</v>
      </c>
      <c r="O24" s="225">
        <v>249.13900000000001</v>
      </c>
      <c r="P24" s="225">
        <v>89.072000000000003</v>
      </c>
      <c r="Q24" s="225">
        <v>1.7749999999999999</v>
      </c>
      <c r="R24" s="225">
        <v>9.3839999999999986</v>
      </c>
      <c r="S24" s="225">
        <v>11.360000000000001</v>
      </c>
      <c r="T24" s="225">
        <v>11289.939</v>
      </c>
      <c r="U24" s="225">
        <v>5.9660000000000002</v>
      </c>
      <c r="V24" s="225">
        <v>8.0379999999999985</v>
      </c>
      <c r="W24" s="225">
        <v>555.65499999999997</v>
      </c>
      <c r="X24" s="225">
        <v>1.58</v>
      </c>
      <c r="Y24" s="225">
        <v>0.32300000000000001</v>
      </c>
      <c r="Z24" s="225">
        <v>0.63500000000000001</v>
      </c>
      <c r="AA24" s="225">
        <v>148.35199999999998</v>
      </c>
      <c r="AB24" s="225">
        <v>34.212000000000003</v>
      </c>
      <c r="AC24" s="225">
        <v>18.746000000000002</v>
      </c>
      <c r="AD24" s="225">
        <v>26.293000000000003</v>
      </c>
      <c r="AE24" s="225">
        <v>24.704000000000001</v>
      </c>
      <c r="AF24" s="225">
        <v>283.82400000000001</v>
      </c>
      <c r="AG24" s="225">
        <v>39.487999999999992</v>
      </c>
      <c r="AH24" s="225">
        <v>10.032</v>
      </c>
      <c r="AI24" s="225">
        <v>3.4379999999999997</v>
      </c>
      <c r="AJ24" s="225">
        <v>345.81200000000001</v>
      </c>
      <c r="AK24" s="225">
        <v>50.895000000000017</v>
      </c>
      <c r="AL24" s="225">
        <v>0</v>
      </c>
      <c r="AM24" s="225">
        <v>0</v>
      </c>
      <c r="AN24" s="234">
        <v>13226.102000000001</v>
      </c>
      <c r="AO24" s="225">
        <v>253.59399999999999</v>
      </c>
      <c r="AP24" s="225">
        <v>2162.1749999999997</v>
      </c>
      <c r="AQ24" s="225">
        <v>0</v>
      </c>
      <c r="AR24" s="225">
        <v>3554.261</v>
      </c>
      <c r="AS24" s="225">
        <v>27423.253000000004</v>
      </c>
      <c r="AT24" s="225">
        <v>-28.72</v>
      </c>
      <c r="AU24" s="234">
        <v>33364.563000000002</v>
      </c>
      <c r="AV24" s="234">
        <v>46590.665000000001</v>
      </c>
      <c r="AW24" s="225">
        <v>3017.6460000000002</v>
      </c>
      <c r="AX24" s="225">
        <v>154593.253</v>
      </c>
      <c r="AY24" s="234">
        <v>157610.899</v>
      </c>
      <c r="AZ24" s="234">
        <v>190975.462</v>
      </c>
      <c r="BA24" s="234">
        <v>204201.56400000001</v>
      </c>
      <c r="BB24" s="225">
        <v>-26352.737000000001</v>
      </c>
      <c r="BC24" s="225">
        <v>0</v>
      </c>
      <c r="BD24" s="225">
        <v>-6086.0210000000006</v>
      </c>
      <c r="BE24" s="225">
        <v>-13575.806</v>
      </c>
      <c r="BF24" s="234">
        <v>-46014.563999999998</v>
      </c>
      <c r="BG24" s="238">
        <v>144960.89799999999</v>
      </c>
      <c r="BH24" s="234">
        <v>158187</v>
      </c>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2"/>
      <c r="IP24" s="112"/>
      <c r="IQ24" s="112"/>
      <c r="IR24" s="112"/>
      <c r="IS24" s="112"/>
      <c r="IT24" s="112"/>
    </row>
    <row r="25" spans="1:254" ht="17.25" customHeight="1">
      <c r="A25" s="224" t="s">
        <v>18</v>
      </c>
      <c r="B25" s="225" t="s">
        <v>29</v>
      </c>
      <c r="C25" s="225">
        <v>0.28799999999999998</v>
      </c>
      <c r="D25" s="225">
        <v>0.38800000000000001</v>
      </c>
      <c r="E25" s="225">
        <v>0</v>
      </c>
      <c r="F25" s="225">
        <v>0</v>
      </c>
      <c r="G25" s="225">
        <v>0</v>
      </c>
      <c r="H25" s="225">
        <v>0</v>
      </c>
      <c r="I25" s="225">
        <v>0</v>
      </c>
      <c r="J25" s="225">
        <v>0</v>
      </c>
      <c r="K25" s="225">
        <v>0</v>
      </c>
      <c r="L25" s="225">
        <v>0</v>
      </c>
      <c r="M25" s="225">
        <v>0</v>
      </c>
      <c r="N25" s="225">
        <v>0</v>
      </c>
      <c r="O25" s="225">
        <v>0</v>
      </c>
      <c r="P25" s="225">
        <v>10.324999999999999</v>
      </c>
      <c r="Q25" s="225">
        <v>0</v>
      </c>
      <c r="R25" s="225">
        <v>0</v>
      </c>
      <c r="S25" s="225">
        <v>0</v>
      </c>
      <c r="T25" s="225">
        <v>0</v>
      </c>
      <c r="U25" s="225">
        <v>39950.99099999998</v>
      </c>
      <c r="V25" s="225">
        <v>0</v>
      </c>
      <c r="W25" s="225">
        <v>0</v>
      </c>
      <c r="X25" s="225">
        <v>0</v>
      </c>
      <c r="Y25" s="225">
        <v>0</v>
      </c>
      <c r="Z25" s="225">
        <v>0</v>
      </c>
      <c r="AA25" s="225">
        <v>0</v>
      </c>
      <c r="AB25" s="225">
        <v>0</v>
      </c>
      <c r="AC25" s="225">
        <v>0</v>
      </c>
      <c r="AD25" s="225">
        <v>745.524</v>
      </c>
      <c r="AE25" s="225">
        <v>0</v>
      </c>
      <c r="AF25" s="225">
        <v>970.69499999999994</v>
      </c>
      <c r="AG25" s="225">
        <v>24.463000000000005</v>
      </c>
      <c r="AH25" s="225">
        <v>0</v>
      </c>
      <c r="AI25" s="225">
        <v>0</v>
      </c>
      <c r="AJ25" s="225">
        <v>10468.360999999999</v>
      </c>
      <c r="AK25" s="225">
        <v>5.7550000000000008</v>
      </c>
      <c r="AL25" s="225">
        <v>0</v>
      </c>
      <c r="AM25" s="225">
        <v>0</v>
      </c>
      <c r="AN25" s="234">
        <v>52176.79</v>
      </c>
      <c r="AO25" s="225">
        <v>0</v>
      </c>
      <c r="AP25" s="225">
        <v>32690.667000000001</v>
      </c>
      <c r="AQ25" s="225">
        <v>0</v>
      </c>
      <c r="AR25" s="225">
        <v>2346.6819999999998</v>
      </c>
      <c r="AS25" s="225">
        <v>54500.383999999998</v>
      </c>
      <c r="AT25" s="225">
        <v>-225.65500000000009</v>
      </c>
      <c r="AU25" s="234">
        <v>89312.077999999994</v>
      </c>
      <c r="AV25" s="234">
        <v>141488.86799999999</v>
      </c>
      <c r="AW25" s="225">
        <v>11323.973000000002</v>
      </c>
      <c r="AX25" s="225">
        <v>78861.454000000012</v>
      </c>
      <c r="AY25" s="234">
        <v>90185.426999999996</v>
      </c>
      <c r="AZ25" s="234">
        <v>179497.505</v>
      </c>
      <c r="BA25" s="234">
        <v>231674.29500000001</v>
      </c>
      <c r="BB25" s="225">
        <v>-14373.995000000001</v>
      </c>
      <c r="BC25" s="225">
        <v>0</v>
      </c>
      <c r="BD25" s="225">
        <v>-358.08799999999997</v>
      </c>
      <c r="BE25" s="225">
        <v>-120057.29699999999</v>
      </c>
      <c r="BF25" s="234">
        <v>-134789.38</v>
      </c>
      <c r="BG25" s="238">
        <v>44708.125</v>
      </c>
      <c r="BH25" s="234">
        <v>96884.914999999994</v>
      </c>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112"/>
      <c r="EB25" s="112"/>
      <c r="EC25" s="112"/>
      <c r="ED25" s="112"/>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2"/>
      <c r="IP25" s="112"/>
      <c r="IQ25" s="112"/>
      <c r="IR25" s="112"/>
      <c r="IS25" s="112"/>
      <c r="IT25" s="112"/>
    </row>
    <row r="26" spans="1:254" ht="17.25" customHeight="1">
      <c r="A26" s="224" t="s">
        <v>19</v>
      </c>
      <c r="B26" s="225" t="s">
        <v>40</v>
      </c>
      <c r="C26" s="225">
        <v>76.205000000000013</v>
      </c>
      <c r="D26" s="225">
        <v>33.43</v>
      </c>
      <c r="E26" s="225">
        <v>2670.3179999999998</v>
      </c>
      <c r="F26" s="225">
        <v>181.322</v>
      </c>
      <c r="G26" s="225">
        <v>477.99699999999996</v>
      </c>
      <c r="H26" s="225">
        <v>237.17599999999999</v>
      </c>
      <c r="I26" s="225">
        <v>3.7520000000000002</v>
      </c>
      <c r="J26" s="225">
        <v>252.614</v>
      </c>
      <c r="K26" s="225">
        <v>981.69999999999993</v>
      </c>
      <c r="L26" s="225">
        <v>57.05</v>
      </c>
      <c r="M26" s="225">
        <v>596.58399999999995</v>
      </c>
      <c r="N26" s="225">
        <v>225.31099999999995</v>
      </c>
      <c r="O26" s="225">
        <v>109.79100000000001</v>
      </c>
      <c r="P26" s="225">
        <v>953.57999999999993</v>
      </c>
      <c r="Q26" s="225">
        <v>385.68</v>
      </c>
      <c r="R26" s="225">
        <v>873.79100000000005</v>
      </c>
      <c r="S26" s="225">
        <v>638.31100000000004</v>
      </c>
      <c r="T26" s="225">
        <v>986.15600000000018</v>
      </c>
      <c r="U26" s="225">
        <v>149.11500000000001</v>
      </c>
      <c r="V26" s="225">
        <v>7697.9660000000003</v>
      </c>
      <c r="W26" s="225">
        <v>1329.6470000000002</v>
      </c>
      <c r="X26" s="225">
        <v>478.42500000000001</v>
      </c>
      <c r="Y26" s="225">
        <v>120.01899999999999</v>
      </c>
      <c r="Z26" s="225">
        <v>127.88500000000001</v>
      </c>
      <c r="AA26" s="225">
        <v>3302.377</v>
      </c>
      <c r="AB26" s="225">
        <v>3621.712</v>
      </c>
      <c r="AC26" s="225">
        <v>17.934000000000001</v>
      </c>
      <c r="AD26" s="225">
        <v>675.16600000000005</v>
      </c>
      <c r="AE26" s="225">
        <v>1965.4880000000001</v>
      </c>
      <c r="AF26" s="225">
        <v>2292.0239999999994</v>
      </c>
      <c r="AG26" s="225">
        <v>6177.2790000000005</v>
      </c>
      <c r="AH26" s="225">
        <v>1875.7449999999999</v>
      </c>
      <c r="AI26" s="225">
        <v>1777.549</v>
      </c>
      <c r="AJ26" s="225">
        <v>2160.3220000000001</v>
      </c>
      <c r="AK26" s="225">
        <v>2267.5769999999998</v>
      </c>
      <c r="AL26" s="225">
        <v>4513.3229999999994</v>
      </c>
      <c r="AM26" s="225">
        <v>78.997</v>
      </c>
      <c r="AN26" s="234">
        <v>50369.317999999999</v>
      </c>
      <c r="AO26" s="225">
        <v>1494.3749999999998</v>
      </c>
      <c r="AP26" s="225">
        <v>12858.885000000002</v>
      </c>
      <c r="AQ26" s="225">
        <v>5.5E-2</v>
      </c>
      <c r="AR26" s="225">
        <v>386.15999999999997</v>
      </c>
      <c r="AS26" s="225">
        <v>13003.439999999999</v>
      </c>
      <c r="AT26" s="225">
        <v>510.25100000000009</v>
      </c>
      <c r="AU26" s="234">
        <v>28253.166000000001</v>
      </c>
      <c r="AV26" s="234">
        <v>78622.483999999997</v>
      </c>
      <c r="AW26" s="225">
        <v>1719.5199999999998</v>
      </c>
      <c r="AX26" s="225">
        <v>94221.36599999998</v>
      </c>
      <c r="AY26" s="234">
        <v>95940.885999999999</v>
      </c>
      <c r="AZ26" s="234">
        <v>124194.052</v>
      </c>
      <c r="BA26" s="234">
        <v>174563.37</v>
      </c>
      <c r="BB26" s="225">
        <v>-19592.150999999998</v>
      </c>
      <c r="BC26" s="225">
        <v>-707.91700000000003</v>
      </c>
      <c r="BD26" s="225">
        <v>-2301.3729999999996</v>
      </c>
      <c r="BE26" s="225">
        <v>-50955.608999999997</v>
      </c>
      <c r="BF26" s="234">
        <v>-73557.05</v>
      </c>
      <c r="BG26" s="238">
        <v>50637.002</v>
      </c>
      <c r="BH26" s="234">
        <v>101006.32</v>
      </c>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2"/>
      <c r="IP26" s="112"/>
      <c r="IQ26" s="112"/>
      <c r="IR26" s="112"/>
      <c r="IS26" s="112"/>
      <c r="IT26" s="112"/>
    </row>
    <row r="27" spans="1:254" ht="17.25" customHeight="1">
      <c r="A27" s="224" t="s">
        <v>131</v>
      </c>
      <c r="B27" s="225" t="s">
        <v>30</v>
      </c>
      <c r="C27" s="225">
        <v>396.00300000000004</v>
      </c>
      <c r="D27" s="225">
        <v>61.866999999999997</v>
      </c>
      <c r="E27" s="225">
        <v>230.417</v>
      </c>
      <c r="F27" s="225">
        <v>94.522999999999996</v>
      </c>
      <c r="G27" s="225">
        <v>126.52499999999999</v>
      </c>
      <c r="H27" s="225">
        <v>204.64300000000003</v>
      </c>
      <c r="I27" s="225">
        <v>18.323999999999998</v>
      </c>
      <c r="J27" s="225">
        <v>591.93899999999996</v>
      </c>
      <c r="K27" s="225">
        <v>433.197</v>
      </c>
      <c r="L27" s="225">
        <v>46.734000000000002</v>
      </c>
      <c r="M27" s="225">
        <v>216.44499999999999</v>
      </c>
      <c r="N27" s="225">
        <v>515.88599999999997</v>
      </c>
      <c r="O27" s="225">
        <v>257.20399999999995</v>
      </c>
      <c r="P27" s="225">
        <v>1178.875</v>
      </c>
      <c r="Q27" s="225">
        <v>105.62799999999999</v>
      </c>
      <c r="R27" s="225">
        <v>1049.288</v>
      </c>
      <c r="S27" s="225">
        <v>658.23899999999981</v>
      </c>
      <c r="T27" s="225">
        <v>356.43099999999993</v>
      </c>
      <c r="U27" s="225">
        <v>84.141999999999996</v>
      </c>
      <c r="V27" s="225">
        <v>177.82400000000001</v>
      </c>
      <c r="W27" s="225">
        <v>345.39699999999993</v>
      </c>
      <c r="X27" s="225">
        <v>1891.9169999999999</v>
      </c>
      <c r="Y27" s="225">
        <v>1333.7649999999999</v>
      </c>
      <c r="Z27" s="225">
        <v>146.68299999999999</v>
      </c>
      <c r="AA27" s="225">
        <v>2508.8009999999999</v>
      </c>
      <c r="AB27" s="225">
        <v>909.20200000000011</v>
      </c>
      <c r="AC27" s="225">
        <v>7827.4359999999997</v>
      </c>
      <c r="AD27" s="225">
        <v>4094.9850000000001</v>
      </c>
      <c r="AE27" s="225">
        <v>1135.2149999999999</v>
      </c>
      <c r="AF27" s="225">
        <v>4279.0279999999993</v>
      </c>
      <c r="AG27" s="225">
        <v>2484.9899999999998</v>
      </c>
      <c r="AH27" s="225">
        <v>1657.191</v>
      </c>
      <c r="AI27" s="225">
        <v>137.58500000000001</v>
      </c>
      <c r="AJ27" s="225">
        <v>498.65699999999998</v>
      </c>
      <c r="AK27" s="225">
        <v>1352.2639999999999</v>
      </c>
      <c r="AL27" s="225">
        <v>0</v>
      </c>
      <c r="AM27" s="225">
        <v>0</v>
      </c>
      <c r="AN27" s="234">
        <v>37407.25</v>
      </c>
      <c r="AO27" s="225">
        <v>0</v>
      </c>
      <c r="AP27" s="225">
        <v>0</v>
      </c>
      <c r="AQ27" s="225">
        <v>0</v>
      </c>
      <c r="AR27" s="225">
        <v>195331.93799999997</v>
      </c>
      <c r="AS27" s="225">
        <v>149011.58699999997</v>
      </c>
      <c r="AT27" s="225">
        <v>0</v>
      </c>
      <c r="AU27" s="234">
        <v>344343.52500000002</v>
      </c>
      <c r="AV27" s="234">
        <v>381750.77500000002</v>
      </c>
      <c r="AW27" s="225">
        <v>0</v>
      </c>
      <c r="AX27" s="225">
        <v>0</v>
      </c>
      <c r="AY27" s="234">
        <v>0</v>
      </c>
      <c r="AZ27" s="234">
        <v>344343.52500000002</v>
      </c>
      <c r="BA27" s="234">
        <v>381750.77500000002</v>
      </c>
      <c r="BB27" s="225">
        <v>0</v>
      </c>
      <c r="BC27" s="225">
        <v>0</v>
      </c>
      <c r="BD27" s="225">
        <v>0</v>
      </c>
      <c r="BE27" s="225">
        <v>0</v>
      </c>
      <c r="BF27" s="234">
        <v>0</v>
      </c>
      <c r="BG27" s="238">
        <v>344343.52500000002</v>
      </c>
      <c r="BH27" s="234">
        <v>381750.77500000002</v>
      </c>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2"/>
      <c r="IP27" s="112"/>
      <c r="IQ27" s="112"/>
      <c r="IR27" s="112"/>
      <c r="IS27" s="112"/>
      <c r="IT27" s="112"/>
    </row>
    <row r="28" spans="1:254" ht="17.25" customHeight="1">
      <c r="A28" s="224" t="s">
        <v>133</v>
      </c>
      <c r="B28" s="225" t="s">
        <v>41</v>
      </c>
      <c r="C28" s="225">
        <v>557.80799999999999</v>
      </c>
      <c r="D28" s="225">
        <v>141.49199999999999</v>
      </c>
      <c r="E28" s="225">
        <v>3786.6380000000004</v>
      </c>
      <c r="F28" s="225">
        <v>1043.655</v>
      </c>
      <c r="G28" s="225">
        <v>508.99299999999999</v>
      </c>
      <c r="H28" s="225">
        <v>1218.2050000000002</v>
      </c>
      <c r="I28" s="225">
        <v>66.872</v>
      </c>
      <c r="J28" s="225">
        <v>3265.3149999999996</v>
      </c>
      <c r="K28" s="225">
        <v>2406.5409999999997</v>
      </c>
      <c r="L28" s="225">
        <v>526.25099999999998</v>
      </c>
      <c r="M28" s="225">
        <v>1661.2280000000001</v>
      </c>
      <c r="N28" s="225">
        <v>1560.8920000000001</v>
      </c>
      <c r="O28" s="225">
        <v>1182.4780000000001</v>
      </c>
      <c r="P28" s="225">
        <v>6075.3789999999999</v>
      </c>
      <c r="Q28" s="225">
        <v>564.89899999999989</v>
      </c>
      <c r="R28" s="225">
        <v>3881.4520000000002</v>
      </c>
      <c r="S28" s="225">
        <v>1519.9769999999999</v>
      </c>
      <c r="T28" s="225">
        <v>731.87199999999996</v>
      </c>
      <c r="U28" s="225">
        <v>1026.46</v>
      </c>
      <c r="V28" s="225">
        <v>1217.5429999999999</v>
      </c>
      <c r="W28" s="225">
        <v>898.77400000000011</v>
      </c>
      <c r="X28" s="225">
        <v>11573.047</v>
      </c>
      <c r="Y28" s="225">
        <v>1349.0930000000001</v>
      </c>
      <c r="Z28" s="225">
        <v>2123.61</v>
      </c>
      <c r="AA28" s="225">
        <v>11552.652</v>
      </c>
      <c r="AB28" s="225">
        <v>967.00699999999995</v>
      </c>
      <c r="AC28" s="225">
        <v>1117.047</v>
      </c>
      <c r="AD28" s="225">
        <v>2119.4459999999999</v>
      </c>
      <c r="AE28" s="225">
        <v>1045.8530000000001</v>
      </c>
      <c r="AF28" s="225">
        <v>2582.8689999999997</v>
      </c>
      <c r="AG28" s="225">
        <v>5542.5120000000006</v>
      </c>
      <c r="AH28" s="225">
        <v>4400.2020000000002</v>
      </c>
      <c r="AI28" s="225">
        <v>135.63399999999999</v>
      </c>
      <c r="AJ28" s="225">
        <v>1223.8850000000002</v>
      </c>
      <c r="AK28" s="225">
        <v>12300.678000000002</v>
      </c>
      <c r="AL28" s="225">
        <v>0</v>
      </c>
      <c r="AM28" s="225">
        <v>207.244</v>
      </c>
      <c r="AN28" s="234">
        <v>92083.502999999997</v>
      </c>
      <c r="AO28" s="225">
        <v>45.911999999999999</v>
      </c>
      <c r="AP28" s="225">
        <v>40405.856</v>
      </c>
      <c r="AQ28" s="225">
        <v>0</v>
      </c>
      <c r="AR28" s="225">
        <v>0</v>
      </c>
      <c r="AS28" s="225">
        <v>0</v>
      </c>
      <c r="AT28" s="225">
        <v>0</v>
      </c>
      <c r="AU28" s="234">
        <v>40451.767999999996</v>
      </c>
      <c r="AV28" s="234">
        <v>132535.27100000001</v>
      </c>
      <c r="AW28" s="225">
        <v>251.51800000000003</v>
      </c>
      <c r="AX28" s="225">
        <v>807.02800000000002</v>
      </c>
      <c r="AY28" s="234">
        <v>1058.546</v>
      </c>
      <c r="AZ28" s="234">
        <v>41510.313999999998</v>
      </c>
      <c r="BA28" s="234">
        <v>133593.81700000001</v>
      </c>
      <c r="BB28" s="225">
        <v>-7.7010000000000005</v>
      </c>
      <c r="BC28" s="225">
        <v>0</v>
      </c>
      <c r="BD28" s="225">
        <v>0</v>
      </c>
      <c r="BE28" s="225">
        <v>-48032.981</v>
      </c>
      <c r="BF28" s="234">
        <v>-48040.682000000001</v>
      </c>
      <c r="BG28" s="238">
        <v>-6530.3680000000004</v>
      </c>
      <c r="BH28" s="234">
        <v>85553.134999999995</v>
      </c>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2"/>
      <c r="IP28" s="112"/>
      <c r="IQ28" s="112"/>
      <c r="IR28" s="112"/>
      <c r="IS28" s="112"/>
      <c r="IT28" s="112"/>
    </row>
    <row r="29" spans="1:254" ht="17.25" customHeight="1">
      <c r="A29" s="224" t="s">
        <v>151</v>
      </c>
      <c r="B29" s="225" t="s">
        <v>169</v>
      </c>
      <c r="C29" s="225">
        <v>18.616</v>
      </c>
      <c r="D29" s="225">
        <v>11.855999999999998</v>
      </c>
      <c r="E29" s="225">
        <v>437.28000000000009</v>
      </c>
      <c r="F29" s="225">
        <v>12.696000000000002</v>
      </c>
      <c r="G29" s="225">
        <v>11.632000000000001</v>
      </c>
      <c r="H29" s="225">
        <v>69.210999999999984</v>
      </c>
      <c r="I29" s="225">
        <v>1.171</v>
      </c>
      <c r="J29" s="225">
        <v>41.252000000000002</v>
      </c>
      <c r="K29" s="225">
        <v>25.114999999999995</v>
      </c>
      <c r="L29" s="225">
        <v>1.2290000000000001</v>
      </c>
      <c r="M29" s="225">
        <v>13.780999999999999</v>
      </c>
      <c r="N29" s="225">
        <v>26.431000000000001</v>
      </c>
      <c r="O29" s="225">
        <v>30.654999999999998</v>
      </c>
      <c r="P29" s="225">
        <v>126.80800000000001</v>
      </c>
      <c r="Q29" s="225">
        <v>13.763999999999999</v>
      </c>
      <c r="R29" s="225">
        <v>88.432000000000002</v>
      </c>
      <c r="S29" s="225">
        <v>49.733999999999995</v>
      </c>
      <c r="T29" s="225">
        <v>39.488</v>
      </c>
      <c r="U29" s="225">
        <v>13.944000000000001</v>
      </c>
      <c r="V29" s="225">
        <v>42.916999999999994</v>
      </c>
      <c r="W29" s="225">
        <v>183.11799999999999</v>
      </c>
      <c r="X29" s="225">
        <v>46.43</v>
      </c>
      <c r="Y29" s="225">
        <v>1277.683</v>
      </c>
      <c r="Z29" s="225">
        <v>241.96299999999997</v>
      </c>
      <c r="AA29" s="225">
        <v>1257.317</v>
      </c>
      <c r="AB29" s="225">
        <v>229.351</v>
      </c>
      <c r="AC29" s="225">
        <v>79.983000000000004</v>
      </c>
      <c r="AD29" s="225">
        <v>1278.614</v>
      </c>
      <c r="AE29" s="225">
        <v>377.71599999999995</v>
      </c>
      <c r="AF29" s="225">
        <v>810.69399999999996</v>
      </c>
      <c r="AG29" s="225">
        <v>2209.6990000000001</v>
      </c>
      <c r="AH29" s="225">
        <v>1543.5840000000003</v>
      </c>
      <c r="AI29" s="225">
        <v>68.016000000000005</v>
      </c>
      <c r="AJ29" s="225">
        <v>136.696</v>
      </c>
      <c r="AK29" s="225">
        <v>2615.9639999999999</v>
      </c>
      <c r="AL29" s="225">
        <v>0</v>
      </c>
      <c r="AM29" s="225">
        <v>50.771000000000001</v>
      </c>
      <c r="AN29" s="234">
        <v>13483.611000000001</v>
      </c>
      <c r="AO29" s="225">
        <v>18.259</v>
      </c>
      <c r="AP29" s="225">
        <v>15141.634</v>
      </c>
      <c r="AQ29" s="225">
        <v>-814.05799999999988</v>
      </c>
      <c r="AR29" s="225">
        <v>0</v>
      </c>
      <c r="AS29" s="225">
        <v>0</v>
      </c>
      <c r="AT29" s="225">
        <v>0</v>
      </c>
      <c r="AU29" s="234">
        <v>14345.834999999999</v>
      </c>
      <c r="AV29" s="234">
        <v>27829.446</v>
      </c>
      <c r="AW29" s="225">
        <v>124.85899999999998</v>
      </c>
      <c r="AX29" s="225">
        <v>0</v>
      </c>
      <c r="AY29" s="234">
        <v>124.85899999999999</v>
      </c>
      <c r="AZ29" s="234">
        <v>14470.694</v>
      </c>
      <c r="BA29" s="234">
        <v>27954.305</v>
      </c>
      <c r="BB29" s="225">
        <v>-6.7400000000000011</v>
      </c>
      <c r="BC29" s="225">
        <v>0</v>
      </c>
      <c r="BD29" s="225">
        <v>0</v>
      </c>
      <c r="BE29" s="225">
        <v>0</v>
      </c>
      <c r="BF29" s="234">
        <v>-6.74</v>
      </c>
      <c r="BG29" s="238">
        <v>14463.954</v>
      </c>
      <c r="BH29" s="234">
        <v>27947.564999999999</v>
      </c>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c r="ES29" s="112"/>
      <c r="ET29" s="112"/>
      <c r="EU29" s="112"/>
      <c r="EV29" s="112"/>
      <c r="EW29" s="112"/>
      <c r="EX29" s="112"/>
      <c r="EY29" s="112"/>
      <c r="EZ29" s="112"/>
      <c r="FA29" s="112"/>
      <c r="FB29" s="112"/>
      <c r="FC29" s="112"/>
      <c r="FD29" s="112"/>
      <c r="FE29" s="112"/>
      <c r="FF29" s="112"/>
      <c r="FG29" s="112"/>
      <c r="FH29" s="112"/>
      <c r="FI29" s="112"/>
      <c r="FJ29" s="112"/>
      <c r="FK29" s="112"/>
      <c r="FL29" s="112"/>
      <c r="FM29" s="112"/>
      <c r="FN29" s="112"/>
      <c r="FO29" s="112"/>
      <c r="FP29" s="112"/>
      <c r="FQ29" s="112"/>
      <c r="FR29" s="112"/>
      <c r="FS29" s="112"/>
      <c r="FT29" s="112"/>
      <c r="FU29" s="112"/>
      <c r="FV29" s="112"/>
      <c r="FW29" s="112"/>
      <c r="FX29" s="112"/>
      <c r="FY29" s="112"/>
      <c r="FZ29" s="112"/>
      <c r="GA29" s="112"/>
      <c r="GB29" s="112"/>
      <c r="GC29" s="112"/>
      <c r="GD29" s="112"/>
      <c r="GE29" s="112"/>
      <c r="GF29" s="112"/>
      <c r="GG29" s="112"/>
      <c r="GH29" s="112"/>
      <c r="GI29" s="112"/>
      <c r="GJ29" s="112"/>
      <c r="GK29" s="112"/>
      <c r="GL29" s="112"/>
      <c r="GM29" s="112"/>
      <c r="GN29" s="112"/>
      <c r="GO29" s="112"/>
      <c r="GP29" s="112"/>
      <c r="GQ29" s="112"/>
      <c r="GR29" s="112"/>
      <c r="GS29" s="112"/>
      <c r="GT29" s="112"/>
      <c r="GU29" s="112"/>
      <c r="GV29" s="112"/>
      <c r="GW29" s="112"/>
      <c r="GX29" s="112"/>
      <c r="GY29" s="112"/>
      <c r="GZ29" s="112"/>
      <c r="HA29" s="112"/>
      <c r="HB29" s="112"/>
      <c r="HC29" s="112"/>
      <c r="HD29" s="112"/>
      <c r="HE29" s="112"/>
      <c r="HF29" s="112"/>
      <c r="HG29" s="112"/>
      <c r="HH29" s="112"/>
      <c r="HI29" s="112"/>
      <c r="HJ29" s="112"/>
      <c r="HK29" s="112"/>
      <c r="HL29" s="112"/>
      <c r="HM29" s="112"/>
      <c r="HN29" s="112"/>
      <c r="HO29" s="112"/>
      <c r="HP29" s="112"/>
      <c r="HQ29" s="112"/>
      <c r="HR29" s="112"/>
      <c r="HS29" s="112"/>
      <c r="HT29" s="112"/>
      <c r="HU29" s="112"/>
      <c r="HV29" s="112"/>
      <c r="HW29" s="112"/>
      <c r="HX29" s="112"/>
      <c r="HY29" s="112"/>
      <c r="HZ29" s="112"/>
      <c r="IA29" s="112"/>
      <c r="IB29" s="112"/>
      <c r="IC29" s="112"/>
      <c r="ID29" s="112"/>
      <c r="IE29" s="112"/>
      <c r="IF29" s="112"/>
      <c r="IG29" s="112"/>
      <c r="IH29" s="112"/>
      <c r="II29" s="112"/>
      <c r="IJ29" s="112"/>
      <c r="IK29" s="112"/>
      <c r="IL29" s="112"/>
      <c r="IM29" s="112"/>
      <c r="IN29" s="112"/>
      <c r="IO29" s="112"/>
      <c r="IP29" s="112"/>
      <c r="IQ29" s="112"/>
      <c r="IR29" s="112"/>
      <c r="IS29" s="112"/>
      <c r="IT29" s="112"/>
    </row>
    <row r="30" spans="1:254" ht="17.25" customHeight="1">
      <c r="A30" s="224" t="s">
        <v>152</v>
      </c>
      <c r="B30" s="225" t="s">
        <v>170</v>
      </c>
      <c r="C30" s="225">
        <v>19.980000000000004</v>
      </c>
      <c r="D30" s="225">
        <v>11.773999999999997</v>
      </c>
      <c r="E30" s="225">
        <v>275.06999999999994</v>
      </c>
      <c r="F30" s="225">
        <v>2.3410000000000002</v>
      </c>
      <c r="G30" s="225">
        <v>15.572000000000001</v>
      </c>
      <c r="H30" s="225">
        <v>149.922</v>
      </c>
      <c r="I30" s="225">
        <v>2.7E-2</v>
      </c>
      <c r="J30" s="225">
        <v>5.43</v>
      </c>
      <c r="K30" s="225">
        <v>84.926999999999992</v>
      </c>
      <c r="L30" s="225">
        <v>0.22700000000000001</v>
      </c>
      <c r="M30" s="225">
        <v>18.405999999999999</v>
      </c>
      <c r="N30" s="225">
        <v>6.74</v>
      </c>
      <c r="O30" s="225">
        <v>19.850999999999999</v>
      </c>
      <c r="P30" s="225">
        <v>16.358999999999998</v>
      </c>
      <c r="Q30" s="225">
        <v>6.6840000000000002</v>
      </c>
      <c r="R30" s="225">
        <v>99.135999999999996</v>
      </c>
      <c r="S30" s="225">
        <v>40.824000000000005</v>
      </c>
      <c r="T30" s="225">
        <v>31.185000000000002</v>
      </c>
      <c r="U30" s="225">
        <v>21.516999999999999</v>
      </c>
      <c r="V30" s="225">
        <v>19.724999999999998</v>
      </c>
      <c r="W30" s="225">
        <v>991.67299999999989</v>
      </c>
      <c r="X30" s="225">
        <v>3998.2860000000001</v>
      </c>
      <c r="Y30" s="225">
        <v>60.359000000000002</v>
      </c>
      <c r="Z30" s="225">
        <v>0</v>
      </c>
      <c r="AA30" s="225">
        <v>690.86899999999991</v>
      </c>
      <c r="AB30" s="225">
        <v>705.29300000000012</v>
      </c>
      <c r="AC30" s="225">
        <v>3.5259999999999998</v>
      </c>
      <c r="AD30" s="225">
        <v>1153.837</v>
      </c>
      <c r="AE30" s="225">
        <v>1000.3259999999999</v>
      </c>
      <c r="AF30" s="225">
        <v>8512.5210000000006</v>
      </c>
      <c r="AG30" s="225">
        <v>1646.8549999999996</v>
      </c>
      <c r="AH30" s="225">
        <v>1540.7299999999996</v>
      </c>
      <c r="AI30" s="225">
        <v>1.462</v>
      </c>
      <c r="AJ30" s="225">
        <v>99.162000000000006</v>
      </c>
      <c r="AK30" s="225">
        <v>8700.2070000000003</v>
      </c>
      <c r="AL30" s="225">
        <v>0</v>
      </c>
      <c r="AM30" s="225">
        <v>681.9</v>
      </c>
      <c r="AN30" s="234">
        <v>30632.703000000001</v>
      </c>
      <c r="AO30" s="225">
        <v>0</v>
      </c>
      <c r="AP30" s="225">
        <v>1807.52</v>
      </c>
      <c r="AQ30" s="225">
        <v>5968.7800000000007</v>
      </c>
      <c r="AR30" s="225">
        <v>0</v>
      </c>
      <c r="AS30" s="225">
        <v>0</v>
      </c>
      <c r="AT30" s="225">
        <v>0</v>
      </c>
      <c r="AU30" s="234">
        <v>7776.3</v>
      </c>
      <c r="AV30" s="234">
        <v>38409.002999999997</v>
      </c>
      <c r="AW30" s="225">
        <v>53.442</v>
      </c>
      <c r="AX30" s="225">
        <v>0</v>
      </c>
      <c r="AY30" s="234">
        <v>53.442</v>
      </c>
      <c r="AZ30" s="234">
        <v>7829.7420000000002</v>
      </c>
      <c r="BA30" s="234">
        <v>38462.445</v>
      </c>
      <c r="BB30" s="225">
        <v>-1.3440000000000001</v>
      </c>
      <c r="BC30" s="225">
        <v>0</v>
      </c>
      <c r="BD30" s="225">
        <v>0</v>
      </c>
      <c r="BE30" s="225">
        <v>-5778.7460000000001</v>
      </c>
      <c r="BF30" s="234">
        <v>-5780.09</v>
      </c>
      <c r="BG30" s="238">
        <v>2049.652</v>
      </c>
      <c r="BH30" s="234">
        <v>32682.355</v>
      </c>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c r="ES30" s="112"/>
      <c r="ET30" s="112"/>
      <c r="EU30" s="112"/>
      <c r="EV30" s="112"/>
      <c r="EW30" s="112"/>
      <c r="EX30" s="112"/>
      <c r="EY30" s="112"/>
      <c r="EZ30" s="112"/>
      <c r="FA30" s="112"/>
      <c r="FB30" s="112"/>
      <c r="FC30" s="112"/>
      <c r="FD30" s="112"/>
      <c r="FE30" s="112"/>
      <c r="FF30" s="112"/>
      <c r="FG30" s="112"/>
      <c r="FH30" s="112"/>
      <c r="FI30" s="112"/>
      <c r="FJ30" s="112"/>
      <c r="FK30" s="112"/>
      <c r="FL30" s="112"/>
      <c r="FM30" s="112"/>
      <c r="FN30" s="112"/>
      <c r="FO30" s="112"/>
      <c r="FP30" s="112"/>
      <c r="FQ30" s="112"/>
      <c r="FR30" s="112"/>
      <c r="FS30" s="112"/>
      <c r="FT30" s="112"/>
      <c r="FU30" s="112"/>
      <c r="FV30" s="112"/>
      <c r="FW30" s="112"/>
      <c r="FX30" s="112"/>
      <c r="FY30" s="112"/>
      <c r="FZ30" s="112"/>
      <c r="GA30" s="112"/>
      <c r="GB30" s="112"/>
      <c r="GC30" s="112"/>
      <c r="GD30" s="112"/>
      <c r="GE30" s="112"/>
      <c r="GF30" s="112"/>
      <c r="GG30" s="112"/>
      <c r="GH30" s="112"/>
      <c r="GI30" s="112"/>
      <c r="GJ30" s="112"/>
      <c r="GK30" s="112"/>
      <c r="GL30" s="112"/>
      <c r="GM30" s="112"/>
      <c r="GN30" s="112"/>
      <c r="GO30" s="112"/>
      <c r="GP30" s="112"/>
      <c r="GQ30" s="112"/>
      <c r="GR30" s="112"/>
      <c r="GS30" s="112"/>
      <c r="GT30" s="112"/>
      <c r="GU30" s="112"/>
      <c r="GV30" s="112"/>
      <c r="GW30" s="112"/>
      <c r="GX30" s="112"/>
      <c r="GY30" s="112"/>
      <c r="GZ30" s="112"/>
      <c r="HA30" s="112"/>
      <c r="HB30" s="112"/>
      <c r="HC30" s="112"/>
      <c r="HD30" s="112"/>
      <c r="HE30" s="112"/>
      <c r="HF30" s="112"/>
      <c r="HG30" s="112"/>
      <c r="HH30" s="112"/>
      <c r="HI30" s="112"/>
      <c r="HJ30" s="112"/>
      <c r="HK30" s="112"/>
      <c r="HL30" s="112"/>
      <c r="HM30" s="112"/>
      <c r="HN30" s="112"/>
      <c r="HO30" s="112"/>
      <c r="HP30" s="112"/>
      <c r="HQ30" s="112"/>
      <c r="HR30" s="112"/>
      <c r="HS30" s="112"/>
      <c r="HT30" s="112"/>
      <c r="HU30" s="112"/>
      <c r="HV30" s="112"/>
      <c r="HW30" s="112"/>
      <c r="HX30" s="112"/>
      <c r="HY30" s="112"/>
      <c r="HZ30" s="112"/>
      <c r="IA30" s="112"/>
      <c r="IB30" s="112"/>
      <c r="IC30" s="112"/>
      <c r="ID30" s="112"/>
      <c r="IE30" s="112"/>
      <c r="IF30" s="112"/>
      <c r="IG30" s="112"/>
      <c r="IH30" s="112"/>
      <c r="II30" s="112"/>
      <c r="IJ30" s="112"/>
      <c r="IK30" s="112"/>
      <c r="IL30" s="112"/>
      <c r="IM30" s="112"/>
      <c r="IN30" s="112"/>
      <c r="IO30" s="112"/>
      <c r="IP30" s="112"/>
      <c r="IQ30" s="112"/>
      <c r="IR30" s="112"/>
      <c r="IS30" s="112"/>
      <c r="IT30" s="112"/>
    </row>
    <row r="31" spans="1:254" ht="17.25" customHeight="1">
      <c r="A31" s="224" t="s">
        <v>153</v>
      </c>
      <c r="B31" s="225" t="s">
        <v>31</v>
      </c>
      <c r="C31" s="225">
        <v>5718.1440000000002</v>
      </c>
      <c r="D31" s="225">
        <v>158.83100000000002</v>
      </c>
      <c r="E31" s="225">
        <v>24976.85</v>
      </c>
      <c r="F31" s="225">
        <v>1966.8609999999999</v>
      </c>
      <c r="G31" s="225">
        <v>2389.3180000000002</v>
      </c>
      <c r="H31" s="225">
        <v>2551.8409999999999</v>
      </c>
      <c r="I31" s="225">
        <v>170.12800000000001</v>
      </c>
      <c r="J31" s="225">
        <v>6593.7659999999996</v>
      </c>
      <c r="K31" s="225">
        <v>2291.5739999999996</v>
      </c>
      <c r="L31" s="225">
        <v>338.44299999999998</v>
      </c>
      <c r="M31" s="225">
        <v>2127.7800000000002</v>
      </c>
      <c r="N31" s="225">
        <v>3457.4300000000003</v>
      </c>
      <c r="O31" s="225">
        <v>3858.6880000000001</v>
      </c>
      <c r="P31" s="225">
        <v>24681.27</v>
      </c>
      <c r="Q31" s="225">
        <v>2684.4790000000003</v>
      </c>
      <c r="R31" s="225">
        <v>7012.5879999999997</v>
      </c>
      <c r="S31" s="225">
        <v>10544.195000000002</v>
      </c>
      <c r="T31" s="225">
        <v>5987.3790000000008</v>
      </c>
      <c r="U31" s="225">
        <v>4756.9319999999998</v>
      </c>
      <c r="V31" s="225">
        <v>10147.567999999999</v>
      </c>
      <c r="W31" s="225">
        <v>19594.581000000002</v>
      </c>
      <c r="X31" s="225">
        <v>526.78199999999993</v>
      </c>
      <c r="Y31" s="225">
        <v>601.68000000000006</v>
      </c>
      <c r="Z31" s="225">
        <v>477.95300000000003</v>
      </c>
      <c r="AA31" s="225">
        <v>5313.6619999999994</v>
      </c>
      <c r="AB31" s="225">
        <v>1204.4270000000001</v>
      </c>
      <c r="AC31" s="225">
        <v>505.81399999999996</v>
      </c>
      <c r="AD31" s="225">
        <v>11857.94</v>
      </c>
      <c r="AE31" s="225">
        <v>1028.8240000000001</v>
      </c>
      <c r="AF31" s="225">
        <v>2520.922</v>
      </c>
      <c r="AG31" s="225">
        <v>6517.7780000000002</v>
      </c>
      <c r="AH31" s="225">
        <v>22632.770000000011</v>
      </c>
      <c r="AI31" s="225">
        <v>1617.008</v>
      </c>
      <c r="AJ31" s="225">
        <v>5667.5379999999996</v>
      </c>
      <c r="AK31" s="225">
        <v>28827.947</v>
      </c>
      <c r="AL31" s="225">
        <v>6971.1469999999999</v>
      </c>
      <c r="AM31" s="225">
        <v>477.846</v>
      </c>
      <c r="AN31" s="234">
        <v>238758.68400000001</v>
      </c>
      <c r="AO31" s="225">
        <v>11308.31</v>
      </c>
      <c r="AP31" s="225">
        <v>264776.20600000001</v>
      </c>
      <c r="AQ31" s="225">
        <v>62.602000000000004</v>
      </c>
      <c r="AR31" s="225">
        <v>2324.0640000000003</v>
      </c>
      <c r="AS31" s="225">
        <v>74889.887000000002</v>
      </c>
      <c r="AT31" s="225">
        <v>1305.855</v>
      </c>
      <c r="AU31" s="234">
        <v>354666.924</v>
      </c>
      <c r="AV31" s="234">
        <v>593425.60800000001</v>
      </c>
      <c r="AW31" s="225">
        <v>29898.771000000001</v>
      </c>
      <c r="AX31" s="225">
        <v>187483.23699999999</v>
      </c>
      <c r="AY31" s="234">
        <v>217382.008</v>
      </c>
      <c r="AZ31" s="234">
        <v>572048.93200000003</v>
      </c>
      <c r="BA31" s="234">
        <v>810807.61600000004</v>
      </c>
      <c r="BB31" s="225">
        <v>-832.44799999999998</v>
      </c>
      <c r="BC31" s="225">
        <v>0</v>
      </c>
      <c r="BD31" s="225">
        <v>0</v>
      </c>
      <c r="BE31" s="225">
        <v>-287245.27500000002</v>
      </c>
      <c r="BF31" s="234">
        <v>-288077.723</v>
      </c>
      <c r="BG31" s="238">
        <v>283971.20899999997</v>
      </c>
      <c r="BH31" s="234">
        <v>522729.89299999998</v>
      </c>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2"/>
      <c r="CZ31" s="112"/>
      <c r="DA31" s="112"/>
      <c r="DB31" s="112"/>
      <c r="DC31" s="112"/>
      <c r="DD31" s="112"/>
      <c r="DE31" s="112"/>
      <c r="DF31" s="112"/>
      <c r="DG31" s="112"/>
      <c r="DH31" s="112"/>
      <c r="DI31" s="112"/>
      <c r="DJ31" s="112"/>
      <c r="DK31" s="112"/>
      <c r="DL31" s="112"/>
      <c r="DM31" s="112"/>
      <c r="DN31" s="112"/>
      <c r="DO31" s="112"/>
      <c r="DP31" s="112"/>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c r="ES31" s="112"/>
      <c r="ET31" s="112"/>
      <c r="EU31" s="112"/>
      <c r="EV31" s="112"/>
      <c r="EW31" s="112"/>
      <c r="EX31" s="112"/>
      <c r="EY31" s="112"/>
      <c r="EZ31" s="112"/>
      <c r="FA31" s="112"/>
      <c r="FB31" s="112"/>
      <c r="FC31" s="112"/>
      <c r="FD31" s="112"/>
      <c r="FE31" s="112"/>
      <c r="FF31" s="112"/>
      <c r="FG31" s="112"/>
      <c r="FH31" s="112"/>
      <c r="FI31" s="112"/>
      <c r="FJ31" s="112"/>
      <c r="FK31" s="112"/>
      <c r="FL31" s="112"/>
      <c r="FM31" s="112"/>
      <c r="FN31" s="112"/>
      <c r="FO31" s="112"/>
      <c r="FP31" s="112"/>
      <c r="FQ31" s="112"/>
      <c r="FR31" s="112"/>
      <c r="FS31" s="112"/>
      <c r="FT31" s="112"/>
      <c r="FU31" s="112"/>
      <c r="FV31" s="112"/>
      <c r="FW31" s="112"/>
      <c r="FX31" s="112"/>
      <c r="FY31" s="112"/>
      <c r="FZ31" s="112"/>
      <c r="GA31" s="112"/>
      <c r="GB31" s="112"/>
      <c r="GC31" s="112"/>
      <c r="GD31" s="112"/>
      <c r="GE31" s="112"/>
      <c r="GF31" s="112"/>
      <c r="GG31" s="112"/>
      <c r="GH31" s="112"/>
      <c r="GI31" s="112"/>
      <c r="GJ31" s="112"/>
      <c r="GK31" s="112"/>
      <c r="GL31" s="112"/>
      <c r="GM31" s="112"/>
      <c r="GN31" s="112"/>
      <c r="GO31" s="112"/>
      <c r="GP31" s="112"/>
      <c r="GQ31" s="112"/>
      <c r="GR31" s="112"/>
      <c r="GS31" s="112"/>
      <c r="GT31" s="112"/>
      <c r="GU31" s="112"/>
      <c r="GV31" s="112"/>
      <c r="GW31" s="112"/>
      <c r="GX31" s="112"/>
      <c r="GY31" s="112"/>
      <c r="GZ31" s="112"/>
      <c r="HA31" s="112"/>
      <c r="HB31" s="112"/>
      <c r="HC31" s="112"/>
      <c r="HD31" s="112"/>
      <c r="HE31" s="112"/>
      <c r="HF31" s="112"/>
      <c r="HG31" s="112"/>
      <c r="HH31" s="112"/>
      <c r="HI31" s="112"/>
      <c r="HJ31" s="112"/>
      <c r="HK31" s="112"/>
      <c r="HL31" s="112"/>
      <c r="HM31" s="112"/>
      <c r="HN31" s="112"/>
      <c r="HO31" s="112"/>
      <c r="HP31" s="112"/>
      <c r="HQ31" s="112"/>
      <c r="HR31" s="112"/>
      <c r="HS31" s="112"/>
      <c r="HT31" s="112"/>
      <c r="HU31" s="112"/>
      <c r="HV31" s="112"/>
      <c r="HW31" s="112"/>
      <c r="HX31" s="112"/>
      <c r="HY31" s="112"/>
      <c r="HZ31" s="112"/>
      <c r="IA31" s="112"/>
      <c r="IB31" s="112"/>
      <c r="IC31" s="112"/>
      <c r="ID31" s="112"/>
      <c r="IE31" s="112"/>
      <c r="IF31" s="112"/>
      <c r="IG31" s="112"/>
      <c r="IH31" s="112"/>
      <c r="II31" s="112"/>
      <c r="IJ31" s="112"/>
      <c r="IK31" s="112"/>
      <c r="IL31" s="112"/>
      <c r="IM31" s="112"/>
      <c r="IN31" s="112"/>
      <c r="IO31" s="112"/>
      <c r="IP31" s="112"/>
      <c r="IQ31" s="112"/>
      <c r="IR31" s="112"/>
      <c r="IS31" s="112"/>
      <c r="IT31" s="112"/>
    </row>
    <row r="32" spans="1:254" ht="17.25" customHeight="1">
      <c r="A32" s="224" t="s">
        <v>154</v>
      </c>
      <c r="B32" s="225" t="s">
        <v>32</v>
      </c>
      <c r="C32" s="225">
        <v>422.64000000000004</v>
      </c>
      <c r="D32" s="225">
        <v>311.52599999999995</v>
      </c>
      <c r="E32" s="225">
        <v>2443.6089999999995</v>
      </c>
      <c r="F32" s="225">
        <v>548.66700000000003</v>
      </c>
      <c r="G32" s="225">
        <v>348.96699999999998</v>
      </c>
      <c r="H32" s="225">
        <v>344.05399999999997</v>
      </c>
      <c r="I32" s="225">
        <v>6.4</v>
      </c>
      <c r="J32" s="225">
        <v>432.38300000000004</v>
      </c>
      <c r="K32" s="225">
        <v>619.077</v>
      </c>
      <c r="L32" s="225">
        <v>46.301000000000002</v>
      </c>
      <c r="M32" s="225">
        <v>303.42099999999999</v>
      </c>
      <c r="N32" s="225">
        <v>924.66300000000001</v>
      </c>
      <c r="O32" s="225">
        <v>663.65600000000006</v>
      </c>
      <c r="P32" s="225">
        <v>4098.5280000000002</v>
      </c>
      <c r="Q32" s="225">
        <v>663.01400000000001</v>
      </c>
      <c r="R32" s="225">
        <v>907.69799999999998</v>
      </c>
      <c r="S32" s="225">
        <v>2042.5219999999999</v>
      </c>
      <c r="T32" s="225">
        <v>1452.0659999999998</v>
      </c>
      <c r="U32" s="225">
        <v>314.745</v>
      </c>
      <c r="V32" s="225">
        <v>1378.7079999999999</v>
      </c>
      <c r="W32" s="225">
        <v>5226.7330000000002</v>
      </c>
      <c r="X32" s="225">
        <v>1848.183</v>
      </c>
      <c r="Y32" s="225">
        <v>798.61700000000008</v>
      </c>
      <c r="Z32" s="225">
        <v>974.97099999999989</v>
      </c>
      <c r="AA32" s="225">
        <v>8216.6460000000006</v>
      </c>
      <c r="AB32" s="225">
        <v>10925.106</v>
      </c>
      <c r="AC32" s="225">
        <v>37407.150999999998</v>
      </c>
      <c r="AD32" s="225">
        <v>6218.1969999999992</v>
      </c>
      <c r="AE32" s="225">
        <v>1135.0680000000002</v>
      </c>
      <c r="AF32" s="225">
        <v>5186.5250000000005</v>
      </c>
      <c r="AG32" s="225">
        <v>2413.915</v>
      </c>
      <c r="AH32" s="225">
        <v>4593.9059999999999</v>
      </c>
      <c r="AI32" s="225">
        <v>936.30499999999995</v>
      </c>
      <c r="AJ32" s="225">
        <v>2672.5909999999994</v>
      </c>
      <c r="AK32" s="225">
        <v>3571.5989999999997</v>
      </c>
      <c r="AL32" s="225">
        <v>0</v>
      </c>
      <c r="AM32" s="225">
        <v>135.63499999999999</v>
      </c>
      <c r="AN32" s="234">
        <v>110533.79300000001</v>
      </c>
      <c r="AO32" s="225">
        <v>1.917</v>
      </c>
      <c r="AP32" s="225">
        <v>99008.847999999998</v>
      </c>
      <c r="AQ32" s="225">
        <v>0</v>
      </c>
      <c r="AR32" s="225">
        <v>0</v>
      </c>
      <c r="AS32" s="225">
        <v>0</v>
      </c>
      <c r="AT32" s="225">
        <v>0</v>
      </c>
      <c r="AU32" s="234">
        <v>99010.764999999999</v>
      </c>
      <c r="AV32" s="234">
        <v>209544.55799999999</v>
      </c>
      <c r="AW32" s="225">
        <v>9523.7219999999998</v>
      </c>
      <c r="AX32" s="225">
        <v>68903.201000000001</v>
      </c>
      <c r="AY32" s="234">
        <v>78426.922999999995</v>
      </c>
      <c r="AZ32" s="234">
        <v>177437.68799999999</v>
      </c>
      <c r="BA32" s="234">
        <v>287971.48100000003</v>
      </c>
      <c r="BB32" s="225">
        <v>-6147.393</v>
      </c>
      <c r="BC32" s="225">
        <v>0</v>
      </c>
      <c r="BD32" s="225">
        <v>0</v>
      </c>
      <c r="BE32" s="225">
        <v>-47113.368000000002</v>
      </c>
      <c r="BF32" s="234">
        <v>-53260.760999999999</v>
      </c>
      <c r="BG32" s="238">
        <v>124176.927</v>
      </c>
      <c r="BH32" s="234">
        <v>234710.72</v>
      </c>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A32" s="112"/>
      <c r="EB32" s="112"/>
      <c r="EC32" s="112"/>
      <c r="ED32" s="112"/>
      <c r="EE32" s="112"/>
      <c r="EF32" s="112"/>
      <c r="EG32" s="112"/>
      <c r="EH32" s="112"/>
      <c r="EI32" s="112"/>
      <c r="EJ32" s="112"/>
      <c r="EK32" s="112"/>
      <c r="EL32" s="112"/>
      <c r="EM32" s="112"/>
      <c r="EN32" s="112"/>
      <c r="EO32" s="112"/>
      <c r="EP32" s="112"/>
      <c r="EQ32" s="112"/>
      <c r="ER32" s="112"/>
      <c r="ES32" s="112"/>
      <c r="ET32" s="112"/>
      <c r="EU32" s="112"/>
      <c r="EV32" s="112"/>
      <c r="EW32" s="112"/>
      <c r="EX32" s="112"/>
      <c r="EY32" s="112"/>
      <c r="EZ32" s="112"/>
      <c r="FA32" s="112"/>
      <c r="FB32" s="112"/>
      <c r="FC32" s="112"/>
      <c r="FD32" s="112"/>
      <c r="FE32" s="112"/>
      <c r="FF32" s="112"/>
      <c r="FG32" s="112"/>
      <c r="FH32" s="112"/>
      <c r="FI32" s="112"/>
      <c r="FJ32" s="112"/>
      <c r="FK32" s="112"/>
      <c r="FL32" s="112"/>
      <c r="FM32" s="112"/>
      <c r="FN32" s="112"/>
      <c r="FO32" s="112"/>
      <c r="FP32" s="112"/>
      <c r="FQ32" s="112"/>
      <c r="FR32" s="112"/>
      <c r="FS32" s="112"/>
      <c r="FT32" s="112"/>
      <c r="FU32" s="112"/>
      <c r="FV32" s="112"/>
      <c r="FW32" s="112"/>
      <c r="FX32" s="112"/>
      <c r="FY32" s="112"/>
      <c r="FZ32" s="112"/>
      <c r="GA32" s="112"/>
      <c r="GB32" s="112"/>
      <c r="GC32" s="112"/>
      <c r="GD32" s="112"/>
      <c r="GE32" s="112"/>
      <c r="GF32" s="112"/>
      <c r="GG32" s="112"/>
      <c r="GH32" s="112"/>
      <c r="GI32" s="112"/>
      <c r="GJ32" s="112"/>
      <c r="GK32" s="112"/>
      <c r="GL32" s="112"/>
      <c r="GM32" s="112"/>
      <c r="GN32" s="112"/>
      <c r="GO32" s="112"/>
      <c r="GP32" s="112"/>
      <c r="GQ32" s="112"/>
      <c r="GR32" s="112"/>
      <c r="GS32" s="112"/>
      <c r="GT32" s="112"/>
      <c r="GU32" s="112"/>
      <c r="GV32" s="112"/>
      <c r="GW32" s="112"/>
      <c r="GX32" s="112"/>
      <c r="GY32" s="112"/>
      <c r="GZ32" s="112"/>
      <c r="HA32" s="112"/>
      <c r="HB32" s="112"/>
      <c r="HC32" s="112"/>
      <c r="HD32" s="112"/>
      <c r="HE32" s="112"/>
      <c r="HF32" s="112"/>
      <c r="HG32" s="112"/>
      <c r="HH32" s="112"/>
      <c r="HI32" s="112"/>
      <c r="HJ32" s="112"/>
      <c r="HK32" s="112"/>
      <c r="HL32" s="112"/>
      <c r="HM32" s="112"/>
      <c r="HN32" s="112"/>
      <c r="HO32" s="112"/>
      <c r="HP32" s="112"/>
      <c r="HQ32" s="112"/>
      <c r="HR32" s="112"/>
      <c r="HS32" s="112"/>
      <c r="HT32" s="112"/>
      <c r="HU32" s="112"/>
      <c r="HV32" s="112"/>
      <c r="HW32" s="112"/>
      <c r="HX32" s="112"/>
      <c r="HY32" s="112"/>
      <c r="HZ32" s="112"/>
      <c r="IA32" s="112"/>
      <c r="IB32" s="112"/>
      <c r="IC32" s="112"/>
      <c r="ID32" s="112"/>
      <c r="IE32" s="112"/>
      <c r="IF32" s="112"/>
      <c r="IG32" s="112"/>
      <c r="IH32" s="112"/>
      <c r="II32" s="112"/>
      <c r="IJ32" s="112"/>
      <c r="IK32" s="112"/>
      <c r="IL32" s="112"/>
      <c r="IM32" s="112"/>
      <c r="IN32" s="112"/>
      <c r="IO32" s="112"/>
      <c r="IP32" s="112"/>
      <c r="IQ32" s="112"/>
      <c r="IR32" s="112"/>
      <c r="IS32" s="112"/>
      <c r="IT32" s="112"/>
    </row>
    <row r="33" spans="1:254" ht="17.25" customHeight="1">
      <c r="A33" s="224" t="s">
        <v>155</v>
      </c>
      <c r="B33" s="225" t="s">
        <v>33</v>
      </c>
      <c r="C33" s="225">
        <v>117.41499999999999</v>
      </c>
      <c r="D33" s="225">
        <v>50.188000000000002</v>
      </c>
      <c r="E33" s="225">
        <v>573.48200000000008</v>
      </c>
      <c r="F33" s="225">
        <v>67.662999999999997</v>
      </c>
      <c r="G33" s="225">
        <v>62.106999999999999</v>
      </c>
      <c r="H33" s="225">
        <v>130.80199999999999</v>
      </c>
      <c r="I33" s="225">
        <v>3.5209999999999999</v>
      </c>
      <c r="J33" s="225">
        <v>314.56799999999998</v>
      </c>
      <c r="K33" s="225">
        <v>154.52100000000002</v>
      </c>
      <c r="L33" s="225">
        <v>14.201000000000001</v>
      </c>
      <c r="M33" s="225">
        <v>53.619</v>
      </c>
      <c r="N33" s="225">
        <v>242.483</v>
      </c>
      <c r="O33" s="225">
        <v>230.33200000000002</v>
      </c>
      <c r="P33" s="225">
        <v>1603.3829999999998</v>
      </c>
      <c r="Q33" s="225">
        <v>71.897000000000006</v>
      </c>
      <c r="R33" s="225">
        <v>193.22299999999998</v>
      </c>
      <c r="S33" s="225">
        <v>452.49500000000006</v>
      </c>
      <c r="T33" s="225">
        <v>656.27600000000007</v>
      </c>
      <c r="U33" s="225">
        <v>30.360999999999997</v>
      </c>
      <c r="V33" s="225">
        <v>168.98899999999998</v>
      </c>
      <c r="W33" s="225">
        <v>1091.655</v>
      </c>
      <c r="X33" s="225">
        <v>720.90900000000011</v>
      </c>
      <c r="Y33" s="225">
        <v>30.692</v>
      </c>
      <c r="Z33" s="225">
        <v>54.672999999999995</v>
      </c>
      <c r="AA33" s="225">
        <v>11009.824000000001</v>
      </c>
      <c r="AB33" s="225">
        <v>3020.3490000000002</v>
      </c>
      <c r="AC33" s="225">
        <v>9024.8430000000008</v>
      </c>
      <c r="AD33" s="225">
        <v>3720.1890000000003</v>
      </c>
      <c r="AE33" s="225">
        <v>1821.731</v>
      </c>
      <c r="AF33" s="225">
        <v>253.678</v>
      </c>
      <c r="AG33" s="225">
        <v>2230.0810000000001</v>
      </c>
      <c r="AH33" s="225">
        <v>5468.4740000000011</v>
      </c>
      <c r="AI33" s="225">
        <v>666.89599999999996</v>
      </c>
      <c r="AJ33" s="225">
        <v>2185.4580000000001</v>
      </c>
      <c r="AK33" s="225">
        <v>4360.21</v>
      </c>
      <c r="AL33" s="225">
        <v>0</v>
      </c>
      <c r="AM33" s="225">
        <v>1179.5540000000001</v>
      </c>
      <c r="AN33" s="234">
        <v>52030.741999999998</v>
      </c>
      <c r="AO33" s="225">
        <v>0</v>
      </c>
      <c r="AP33" s="225">
        <v>470232.80700000003</v>
      </c>
      <c r="AQ33" s="225">
        <v>78.825000000000003</v>
      </c>
      <c r="AR33" s="225">
        <v>0</v>
      </c>
      <c r="AS33" s="225">
        <v>5248.5</v>
      </c>
      <c r="AT33" s="225">
        <v>0</v>
      </c>
      <c r="AU33" s="234">
        <v>475560.13199999998</v>
      </c>
      <c r="AV33" s="234">
        <v>527590.87399999995</v>
      </c>
      <c r="AW33" s="225">
        <v>169.88699999999997</v>
      </c>
      <c r="AX33" s="225">
        <v>0</v>
      </c>
      <c r="AY33" s="234">
        <v>169.887</v>
      </c>
      <c r="AZ33" s="234">
        <v>475730.01899999997</v>
      </c>
      <c r="BA33" s="234">
        <v>527760.76100000006</v>
      </c>
      <c r="BB33" s="225">
        <v>-7.85</v>
      </c>
      <c r="BC33" s="225">
        <v>0</v>
      </c>
      <c r="BD33" s="225">
        <v>0</v>
      </c>
      <c r="BE33" s="225">
        <v>-2771.9570000000003</v>
      </c>
      <c r="BF33" s="234">
        <v>-2779.8069999999998</v>
      </c>
      <c r="BG33" s="238">
        <v>472950.212</v>
      </c>
      <c r="BH33" s="234">
        <v>524980.95400000003</v>
      </c>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2"/>
      <c r="GD33" s="112"/>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2"/>
      <c r="HN33" s="112"/>
      <c r="HO33" s="112"/>
      <c r="HP33" s="112"/>
      <c r="HQ33" s="112"/>
      <c r="HR33" s="112"/>
      <c r="HS33" s="112"/>
      <c r="HT33" s="112"/>
      <c r="HU33" s="112"/>
      <c r="HV33" s="112"/>
      <c r="HW33" s="112"/>
      <c r="HX33" s="112"/>
      <c r="HY33" s="112"/>
      <c r="HZ33" s="112"/>
      <c r="IA33" s="112"/>
      <c r="IB33" s="112"/>
      <c r="IC33" s="112"/>
      <c r="ID33" s="112"/>
      <c r="IE33" s="112"/>
      <c r="IF33" s="112"/>
      <c r="IG33" s="112"/>
      <c r="IH33" s="112"/>
      <c r="II33" s="112"/>
      <c r="IJ33" s="112"/>
      <c r="IK33" s="112"/>
      <c r="IL33" s="112"/>
      <c r="IM33" s="112"/>
      <c r="IN33" s="112"/>
      <c r="IO33" s="112"/>
      <c r="IP33" s="112"/>
      <c r="IQ33" s="112"/>
      <c r="IR33" s="112"/>
      <c r="IS33" s="112"/>
      <c r="IT33" s="112"/>
    </row>
    <row r="34" spans="1:254" ht="17.25" customHeight="1">
      <c r="A34" s="224" t="s">
        <v>156</v>
      </c>
      <c r="B34" s="225" t="s">
        <v>171</v>
      </c>
      <c r="C34" s="225">
        <v>6960.6189999999997</v>
      </c>
      <c r="D34" s="225">
        <v>3966.2470000000003</v>
      </c>
      <c r="E34" s="225">
        <v>11524.655000000001</v>
      </c>
      <c r="F34" s="225">
        <v>849.93700000000001</v>
      </c>
      <c r="G34" s="225">
        <v>1321.4549999999997</v>
      </c>
      <c r="H34" s="225">
        <v>1541.3459999999998</v>
      </c>
      <c r="I34" s="225">
        <v>193.24300000000002</v>
      </c>
      <c r="J34" s="225">
        <v>2351.1779999999999</v>
      </c>
      <c r="K34" s="225">
        <v>3775.4630000000006</v>
      </c>
      <c r="L34" s="225">
        <v>299.255</v>
      </c>
      <c r="M34" s="225">
        <v>1345.92</v>
      </c>
      <c r="N34" s="225">
        <v>2492.0050000000006</v>
      </c>
      <c r="O34" s="225">
        <v>2187.8440000000001</v>
      </c>
      <c r="P34" s="225">
        <v>12233.091999999999</v>
      </c>
      <c r="Q34" s="225">
        <v>1445.1680000000001</v>
      </c>
      <c r="R34" s="225">
        <v>3104.4950000000003</v>
      </c>
      <c r="S34" s="225">
        <v>6098.9340000000002</v>
      </c>
      <c r="T34" s="225">
        <v>4144.0269999999991</v>
      </c>
      <c r="U34" s="225">
        <v>1352.192</v>
      </c>
      <c r="V34" s="225">
        <v>7392.139000000001</v>
      </c>
      <c r="W34" s="225">
        <v>19375.202000000001</v>
      </c>
      <c r="X34" s="225">
        <v>2047.68</v>
      </c>
      <c r="Y34" s="225">
        <v>740.59499999999991</v>
      </c>
      <c r="Z34" s="225">
        <v>2262.6320000000005</v>
      </c>
      <c r="AA34" s="225">
        <v>33312.036999999997</v>
      </c>
      <c r="AB34" s="225">
        <v>8905.8650000000016</v>
      </c>
      <c r="AC34" s="225">
        <v>1217.5180000000003</v>
      </c>
      <c r="AD34" s="225">
        <v>20122.990000000002</v>
      </c>
      <c r="AE34" s="225">
        <v>4086.5610000000006</v>
      </c>
      <c r="AF34" s="225">
        <v>10169.264999999999</v>
      </c>
      <c r="AG34" s="225">
        <v>10586.293000000001</v>
      </c>
      <c r="AH34" s="225">
        <v>7699.2369999999992</v>
      </c>
      <c r="AI34" s="225">
        <v>1777.0690000000004</v>
      </c>
      <c r="AJ34" s="225">
        <v>5506.9580000000014</v>
      </c>
      <c r="AK34" s="225">
        <v>21557.074999999997</v>
      </c>
      <c r="AL34" s="225">
        <v>1560.0680000000002</v>
      </c>
      <c r="AM34" s="225">
        <v>4724.8879999999999</v>
      </c>
      <c r="AN34" s="234">
        <v>230231.147</v>
      </c>
      <c r="AO34" s="225">
        <v>2828.6880000000001</v>
      </c>
      <c r="AP34" s="225">
        <v>52438.364999999998</v>
      </c>
      <c r="AQ34" s="225">
        <v>14.519</v>
      </c>
      <c r="AR34" s="225">
        <v>243.44699999999997</v>
      </c>
      <c r="AS34" s="225">
        <v>8642.7470000000012</v>
      </c>
      <c r="AT34" s="225">
        <v>258.13299999999998</v>
      </c>
      <c r="AU34" s="234">
        <v>64425.898999999998</v>
      </c>
      <c r="AV34" s="234">
        <v>294657.04599999997</v>
      </c>
      <c r="AW34" s="225">
        <v>13365.196000000002</v>
      </c>
      <c r="AX34" s="225">
        <v>92873.912000000011</v>
      </c>
      <c r="AY34" s="234">
        <v>106239.10799999999</v>
      </c>
      <c r="AZ34" s="234">
        <v>170665.00700000001</v>
      </c>
      <c r="BA34" s="234">
        <v>400896.15399999998</v>
      </c>
      <c r="BB34" s="225">
        <v>-7391.4610000000002</v>
      </c>
      <c r="BC34" s="225">
        <v>0</v>
      </c>
      <c r="BD34" s="225">
        <v>0</v>
      </c>
      <c r="BE34" s="225">
        <v>-100905.77500000001</v>
      </c>
      <c r="BF34" s="234">
        <v>-108297.236</v>
      </c>
      <c r="BG34" s="238">
        <v>62367.771000000001</v>
      </c>
      <c r="BH34" s="234">
        <v>292598.91800000001</v>
      </c>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row>
    <row r="35" spans="1:254" ht="17.25" customHeight="1">
      <c r="A35" s="224" t="s">
        <v>157</v>
      </c>
      <c r="B35" s="225" t="s">
        <v>130</v>
      </c>
      <c r="C35" s="225">
        <v>371.22299999999996</v>
      </c>
      <c r="D35" s="225">
        <v>22.257000000000005</v>
      </c>
      <c r="E35" s="225">
        <v>1866.6310000000001</v>
      </c>
      <c r="F35" s="225">
        <v>156.59199999999998</v>
      </c>
      <c r="G35" s="225">
        <v>199.77800000000002</v>
      </c>
      <c r="H35" s="225">
        <v>1156.8689999999999</v>
      </c>
      <c r="I35" s="225">
        <v>11.929</v>
      </c>
      <c r="J35" s="225">
        <v>693.57899999999995</v>
      </c>
      <c r="K35" s="225">
        <v>289.46099999999996</v>
      </c>
      <c r="L35" s="225">
        <v>36.216000000000001</v>
      </c>
      <c r="M35" s="225">
        <v>227.09999999999997</v>
      </c>
      <c r="N35" s="225">
        <v>467.69799999999998</v>
      </c>
      <c r="O35" s="225">
        <v>668.77799999999991</v>
      </c>
      <c r="P35" s="225">
        <v>5942.0099999999984</v>
      </c>
      <c r="Q35" s="225">
        <v>379.18099999999998</v>
      </c>
      <c r="R35" s="225">
        <v>1509.77</v>
      </c>
      <c r="S35" s="225">
        <v>4143.4120000000003</v>
      </c>
      <c r="T35" s="225">
        <v>4343.4549999999999</v>
      </c>
      <c r="U35" s="225">
        <v>292.11799999999994</v>
      </c>
      <c r="V35" s="225">
        <v>581.44499999999994</v>
      </c>
      <c r="W35" s="225">
        <v>3008.0240000000003</v>
      </c>
      <c r="X35" s="225">
        <v>1951.1889999999999</v>
      </c>
      <c r="Y35" s="225">
        <v>1327.9369999999999</v>
      </c>
      <c r="Z35" s="225">
        <v>308.745</v>
      </c>
      <c r="AA35" s="225">
        <v>19281.425000000003</v>
      </c>
      <c r="AB35" s="225">
        <v>13157.735999999999</v>
      </c>
      <c r="AC35" s="225">
        <v>976.81100000000004</v>
      </c>
      <c r="AD35" s="225">
        <v>2635.3300000000008</v>
      </c>
      <c r="AE35" s="225">
        <v>32413.216000000004</v>
      </c>
      <c r="AF35" s="225">
        <v>7732.0480000000007</v>
      </c>
      <c r="AG35" s="225">
        <v>10409.354000000001</v>
      </c>
      <c r="AH35" s="225">
        <v>5081.2810000000009</v>
      </c>
      <c r="AI35" s="225">
        <v>2971.7640000000001</v>
      </c>
      <c r="AJ35" s="225">
        <v>12324.05</v>
      </c>
      <c r="AK35" s="225">
        <v>8090.1849999999995</v>
      </c>
      <c r="AL35" s="225">
        <v>0</v>
      </c>
      <c r="AM35" s="225">
        <v>3588.0099999999998</v>
      </c>
      <c r="AN35" s="234">
        <v>148616.60699999999</v>
      </c>
      <c r="AO35" s="225">
        <v>1227.8939999999998</v>
      </c>
      <c r="AP35" s="225">
        <v>90100.232000000018</v>
      </c>
      <c r="AQ35" s="225">
        <v>24.486000000000001</v>
      </c>
      <c r="AR35" s="225">
        <v>4568.9620000000004</v>
      </c>
      <c r="AS35" s="225">
        <v>81837.797000000006</v>
      </c>
      <c r="AT35" s="225">
        <v>-221.762</v>
      </c>
      <c r="AU35" s="234">
        <v>177537.609</v>
      </c>
      <c r="AV35" s="234">
        <v>326154.21600000001</v>
      </c>
      <c r="AW35" s="225">
        <v>1787.1339999999998</v>
      </c>
      <c r="AX35" s="225">
        <v>19901.948</v>
      </c>
      <c r="AY35" s="234">
        <v>21689.081999999999</v>
      </c>
      <c r="AZ35" s="234">
        <v>199226.69099999999</v>
      </c>
      <c r="BA35" s="234">
        <v>347843.29800000001</v>
      </c>
      <c r="BB35" s="225">
        <v>-10261.041000000001</v>
      </c>
      <c r="BC35" s="225">
        <v>0</v>
      </c>
      <c r="BD35" s="225">
        <v>-4.9450000000000003</v>
      </c>
      <c r="BE35" s="225">
        <v>-183846.83200000002</v>
      </c>
      <c r="BF35" s="234">
        <v>-194112.818</v>
      </c>
      <c r="BG35" s="238">
        <v>5113.8729999999996</v>
      </c>
      <c r="BH35" s="234">
        <v>153730.48000000001</v>
      </c>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c r="DV35" s="112"/>
      <c r="DW35" s="112"/>
      <c r="DX35" s="112"/>
      <c r="DY35" s="112"/>
      <c r="DZ35" s="112"/>
      <c r="EA35" s="112"/>
      <c r="EB35" s="112"/>
      <c r="EC35" s="112"/>
      <c r="ED35" s="112"/>
      <c r="EE35" s="112"/>
      <c r="EF35" s="112"/>
      <c r="EG35" s="112"/>
      <c r="EH35" s="112"/>
      <c r="EI35" s="112"/>
      <c r="EJ35" s="112"/>
      <c r="EK35" s="112"/>
      <c r="EL35" s="112"/>
      <c r="EM35" s="112"/>
      <c r="EN35" s="112"/>
      <c r="EO35" s="112"/>
      <c r="EP35" s="112"/>
      <c r="EQ35" s="112"/>
      <c r="ER35" s="112"/>
      <c r="ES35" s="112"/>
      <c r="ET35" s="112"/>
      <c r="EU35" s="112"/>
      <c r="EV35" s="112"/>
      <c r="EW35" s="112"/>
      <c r="EX35" s="112"/>
      <c r="EY35" s="112"/>
      <c r="EZ35" s="112"/>
      <c r="FA35" s="112"/>
      <c r="FB35" s="112"/>
      <c r="FC35" s="112"/>
      <c r="FD35" s="112"/>
      <c r="FE35" s="112"/>
      <c r="FF35" s="112"/>
      <c r="FG35" s="112"/>
      <c r="FH35" s="112"/>
      <c r="FI35" s="112"/>
      <c r="FJ35" s="112"/>
      <c r="FK35" s="112"/>
      <c r="FL35" s="112"/>
      <c r="FM35" s="112"/>
      <c r="FN35" s="112"/>
      <c r="FO35" s="112"/>
      <c r="FP35" s="112"/>
      <c r="FQ35" s="112"/>
      <c r="FR35" s="112"/>
      <c r="FS35" s="112"/>
      <c r="FT35" s="112"/>
      <c r="FU35" s="112"/>
      <c r="FV35" s="112"/>
      <c r="FW35" s="112"/>
      <c r="FX35" s="112"/>
      <c r="FY35" s="112"/>
      <c r="FZ35" s="112"/>
      <c r="GA35" s="112"/>
      <c r="GB35" s="112"/>
      <c r="GC35" s="112"/>
      <c r="GD35" s="112"/>
      <c r="GE35" s="112"/>
      <c r="GF35" s="112"/>
      <c r="GG35" s="112"/>
      <c r="GH35" s="112"/>
      <c r="GI35" s="112"/>
      <c r="GJ35" s="112"/>
      <c r="GK35" s="112"/>
      <c r="GL35" s="112"/>
      <c r="GM35" s="112"/>
      <c r="GN35" s="112"/>
      <c r="GO35" s="112"/>
      <c r="GP35" s="112"/>
      <c r="GQ35" s="112"/>
      <c r="GR35" s="112"/>
      <c r="GS35" s="112"/>
      <c r="GT35" s="112"/>
      <c r="GU35" s="112"/>
      <c r="GV35" s="112"/>
      <c r="GW35" s="112"/>
      <c r="GX35" s="112"/>
      <c r="GY35" s="112"/>
      <c r="GZ35" s="112"/>
      <c r="HA35" s="112"/>
      <c r="HB35" s="112"/>
      <c r="HC35" s="112"/>
      <c r="HD35" s="112"/>
      <c r="HE35" s="112"/>
      <c r="HF35" s="112"/>
      <c r="HG35" s="112"/>
      <c r="HH35" s="112"/>
      <c r="HI35" s="112"/>
      <c r="HJ35" s="112"/>
      <c r="HK35" s="112"/>
      <c r="HL35" s="112"/>
      <c r="HM35" s="112"/>
      <c r="HN35" s="112"/>
      <c r="HO35" s="112"/>
      <c r="HP35" s="112"/>
      <c r="HQ35" s="112"/>
      <c r="HR35" s="112"/>
      <c r="HS35" s="112"/>
      <c r="HT35" s="112"/>
      <c r="HU35" s="112"/>
      <c r="HV35" s="112"/>
      <c r="HW35" s="112"/>
      <c r="HX35" s="112"/>
      <c r="HY35" s="112"/>
      <c r="HZ35" s="112"/>
      <c r="IA35" s="112"/>
      <c r="IB35" s="112"/>
      <c r="IC35" s="112"/>
      <c r="ID35" s="112"/>
      <c r="IE35" s="112"/>
      <c r="IF35" s="112"/>
      <c r="IG35" s="112"/>
      <c r="IH35" s="112"/>
      <c r="II35" s="112"/>
      <c r="IJ35" s="112"/>
      <c r="IK35" s="112"/>
      <c r="IL35" s="112"/>
      <c r="IM35" s="112"/>
      <c r="IN35" s="112"/>
      <c r="IO35" s="112"/>
      <c r="IP35" s="112"/>
      <c r="IQ35" s="112"/>
      <c r="IR35" s="112"/>
      <c r="IS35" s="112"/>
      <c r="IT35" s="112"/>
    </row>
    <row r="36" spans="1:254" ht="17.25" customHeight="1">
      <c r="A36" s="224" t="s">
        <v>158</v>
      </c>
      <c r="B36" s="225" t="s">
        <v>34</v>
      </c>
      <c r="C36" s="225">
        <v>0</v>
      </c>
      <c r="D36" s="225">
        <v>0</v>
      </c>
      <c r="E36" s="225">
        <v>0</v>
      </c>
      <c r="F36" s="225">
        <v>0</v>
      </c>
      <c r="G36" s="225">
        <v>0</v>
      </c>
      <c r="H36" s="225">
        <v>0</v>
      </c>
      <c r="I36" s="225">
        <v>0</v>
      </c>
      <c r="J36" s="225">
        <v>0</v>
      </c>
      <c r="K36" s="225">
        <v>0</v>
      </c>
      <c r="L36" s="225">
        <v>0</v>
      </c>
      <c r="M36" s="225">
        <v>0</v>
      </c>
      <c r="N36" s="225">
        <v>0</v>
      </c>
      <c r="O36" s="225">
        <v>0</v>
      </c>
      <c r="P36" s="225">
        <v>0</v>
      </c>
      <c r="Q36" s="225">
        <v>0</v>
      </c>
      <c r="R36" s="225">
        <v>0</v>
      </c>
      <c r="S36" s="225">
        <v>0</v>
      </c>
      <c r="T36" s="225">
        <v>0</v>
      </c>
      <c r="U36" s="225">
        <v>0</v>
      </c>
      <c r="V36" s="225">
        <v>0</v>
      </c>
      <c r="W36" s="225">
        <v>0</v>
      </c>
      <c r="X36" s="225">
        <v>0</v>
      </c>
      <c r="Y36" s="225">
        <v>0</v>
      </c>
      <c r="Z36" s="225">
        <v>0</v>
      </c>
      <c r="AA36" s="225">
        <v>0</v>
      </c>
      <c r="AB36" s="225">
        <v>0</v>
      </c>
      <c r="AC36" s="225">
        <v>0</v>
      </c>
      <c r="AD36" s="225">
        <v>0</v>
      </c>
      <c r="AE36" s="225">
        <v>0</v>
      </c>
      <c r="AF36" s="225">
        <v>0</v>
      </c>
      <c r="AG36" s="225">
        <v>0</v>
      </c>
      <c r="AH36" s="225">
        <v>0</v>
      </c>
      <c r="AI36" s="225">
        <v>0</v>
      </c>
      <c r="AJ36" s="225">
        <v>0</v>
      </c>
      <c r="AK36" s="225">
        <v>0</v>
      </c>
      <c r="AL36" s="225">
        <v>0</v>
      </c>
      <c r="AM36" s="225">
        <v>11650.843000000001</v>
      </c>
      <c r="AN36" s="234">
        <v>11650.843000000001</v>
      </c>
      <c r="AO36" s="225">
        <v>0</v>
      </c>
      <c r="AP36" s="225">
        <v>9752.7430000000004</v>
      </c>
      <c r="AQ36" s="225">
        <v>258205.64799999999</v>
      </c>
      <c r="AR36" s="225">
        <v>0</v>
      </c>
      <c r="AS36" s="225">
        <v>0</v>
      </c>
      <c r="AT36" s="225">
        <v>0</v>
      </c>
      <c r="AU36" s="234">
        <v>267958.391</v>
      </c>
      <c r="AV36" s="234">
        <v>279609.234</v>
      </c>
      <c r="AW36" s="225">
        <v>0</v>
      </c>
      <c r="AX36" s="225">
        <v>0</v>
      </c>
      <c r="AY36" s="234">
        <v>0</v>
      </c>
      <c r="AZ36" s="234">
        <v>267958.391</v>
      </c>
      <c r="BA36" s="234">
        <v>279609.234</v>
      </c>
      <c r="BB36" s="225">
        <v>0</v>
      </c>
      <c r="BC36" s="225">
        <v>0</v>
      </c>
      <c r="BD36" s="225">
        <v>0</v>
      </c>
      <c r="BE36" s="225">
        <v>0</v>
      </c>
      <c r="BF36" s="234">
        <v>0</v>
      </c>
      <c r="BG36" s="238">
        <v>267958.391</v>
      </c>
      <c r="BH36" s="234">
        <v>279609.234</v>
      </c>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c r="IT36" s="112"/>
    </row>
    <row r="37" spans="1:254" ht="17.25" customHeight="1">
      <c r="A37" s="224" t="s">
        <v>159</v>
      </c>
      <c r="B37" s="225" t="s">
        <v>35</v>
      </c>
      <c r="C37" s="225">
        <v>3.1109999999999998</v>
      </c>
      <c r="D37" s="225">
        <v>7.2999999999999995E-2</v>
      </c>
      <c r="E37" s="225">
        <v>85.820999999999998</v>
      </c>
      <c r="F37" s="225">
        <v>0.56000000000000005</v>
      </c>
      <c r="G37" s="225">
        <v>4.7450000000000001</v>
      </c>
      <c r="H37" s="225">
        <v>16.938000000000002</v>
      </c>
      <c r="I37" s="225">
        <v>0</v>
      </c>
      <c r="J37" s="225">
        <v>15.874000000000001</v>
      </c>
      <c r="K37" s="225">
        <v>3.218</v>
      </c>
      <c r="L37" s="225">
        <v>2.552</v>
      </c>
      <c r="M37" s="225">
        <v>2.657</v>
      </c>
      <c r="N37" s="225">
        <v>27.544999999999998</v>
      </c>
      <c r="O37" s="225">
        <v>82.555999999999997</v>
      </c>
      <c r="P37" s="225">
        <v>182.52199999999999</v>
      </c>
      <c r="Q37" s="225">
        <v>16.875</v>
      </c>
      <c r="R37" s="225">
        <v>198.178</v>
      </c>
      <c r="S37" s="225">
        <v>224.791</v>
      </c>
      <c r="T37" s="225">
        <v>127.827</v>
      </c>
      <c r="U37" s="225">
        <v>12.094000000000001</v>
      </c>
      <c r="V37" s="225">
        <v>9.1800000000000015</v>
      </c>
      <c r="W37" s="225">
        <v>61.779999999999987</v>
      </c>
      <c r="X37" s="225">
        <v>121.527</v>
      </c>
      <c r="Y37" s="225">
        <v>3.2330000000000001</v>
      </c>
      <c r="Z37" s="225">
        <v>4.6050000000000004</v>
      </c>
      <c r="AA37" s="225">
        <v>109.63500000000001</v>
      </c>
      <c r="AB37" s="225">
        <v>48.881999999999998</v>
      </c>
      <c r="AC37" s="225">
        <v>0.30399999999999999</v>
      </c>
      <c r="AD37" s="225">
        <v>171.07400000000001</v>
      </c>
      <c r="AE37" s="225">
        <v>664.16100000000006</v>
      </c>
      <c r="AF37" s="225">
        <v>21.593</v>
      </c>
      <c r="AG37" s="225">
        <v>0.27900000000000008</v>
      </c>
      <c r="AH37" s="225">
        <v>35.723999999999997</v>
      </c>
      <c r="AI37" s="225">
        <v>0</v>
      </c>
      <c r="AJ37" s="225">
        <v>125.238</v>
      </c>
      <c r="AK37" s="225">
        <v>155.923</v>
      </c>
      <c r="AL37" s="225">
        <v>0</v>
      </c>
      <c r="AM37" s="225">
        <v>7.46</v>
      </c>
      <c r="AN37" s="234">
        <v>2548.5349999999999</v>
      </c>
      <c r="AO37" s="225">
        <v>0</v>
      </c>
      <c r="AP37" s="225">
        <v>53827.857000000011</v>
      </c>
      <c r="AQ37" s="225">
        <v>174637.435</v>
      </c>
      <c r="AR37" s="225">
        <v>8278.8150000000005</v>
      </c>
      <c r="AS37" s="225">
        <v>270517.44900000002</v>
      </c>
      <c r="AT37" s="225">
        <v>0</v>
      </c>
      <c r="AU37" s="234">
        <v>507261.55599999998</v>
      </c>
      <c r="AV37" s="234">
        <v>509810.09100000001</v>
      </c>
      <c r="AW37" s="225">
        <v>5016.5020000000004</v>
      </c>
      <c r="AX37" s="225">
        <v>13769.873</v>
      </c>
      <c r="AY37" s="234">
        <v>18786.375</v>
      </c>
      <c r="AZ37" s="234">
        <v>526047.93099999998</v>
      </c>
      <c r="BA37" s="234">
        <v>528596.46600000001</v>
      </c>
      <c r="BB37" s="225">
        <v>-8995.4660000000003</v>
      </c>
      <c r="BC37" s="225">
        <v>0</v>
      </c>
      <c r="BD37" s="225">
        <v>0</v>
      </c>
      <c r="BE37" s="225">
        <v>-166772.22</v>
      </c>
      <c r="BF37" s="234">
        <v>-175767.68599999999</v>
      </c>
      <c r="BG37" s="238">
        <v>350280.245</v>
      </c>
      <c r="BH37" s="234">
        <v>352828.78</v>
      </c>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112"/>
      <c r="CE37" s="112"/>
      <c r="CF37" s="112"/>
      <c r="CG37" s="112"/>
      <c r="CH37" s="112"/>
      <c r="CI37" s="112"/>
      <c r="CJ37" s="112"/>
      <c r="CK37" s="112"/>
      <c r="CL37" s="112"/>
      <c r="CM37" s="112"/>
      <c r="CN37" s="112"/>
      <c r="CO37" s="112"/>
      <c r="CP37" s="112"/>
      <c r="CQ37" s="112"/>
      <c r="CR37" s="112"/>
      <c r="CS37" s="112"/>
      <c r="CT37" s="112"/>
      <c r="CU37" s="112"/>
      <c r="CV37" s="112"/>
      <c r="CW37" s="112"/>
      <c r="CX37" s="112"/>
      <c r="CY37" s="112"/>
      <c r="CZ37" s="112"/>
      <c r="DA37" s="112"/>
      <c r="DB37" s="112"/>
      <c r="DC37" s="112"/>
      <c r="DD37" s="112"/>
      <c r="DE37" s="112"/>
      <c r="DF37" s="112"/>
      <c r="DG37" s="112"/>
      <c r="DH37" s="112"/>
      <c r="DI37" s="112"/>
      <c r="DJ37" s="112"/>
      <c r="DK37" s="112"/>
      <c r="DL37" s="112"/>
      <c r="DM37" s="112"/>
      <c r="DN37" s="112"/>
      <c r="DO37" s="112"/>
      <c r="DP37" s="112"/>
      <c r="DQ37" s="112"/>
      <c r="DR37" s="112"/>
      <c r="DS37" s="112"/>
      <c r="DT37" s="112"/>
      <c r="DU37" s="112"/>
      <c r="DV37" s="112"/>
      <c r="DW37" s="112"/>
      <c r="DX37" s="112"/>
      <c r="DY37" s="112"/>
      <c r="DZ37" s="112"/>
      <c r="EA37" s="112"/>
      <c r="EB37" s="112"/>
      <c r="EC37" s="112"/>
      <c r="ED37" s="112"/>
      <c r="EE37" s="112"/>
      <c r="EF37" s="112"/>
      <c r="EG37" s="112"/>
      <c r="EH37" s="112"/>
      <c r="EI37" s="112"/>
      <c r="EJ37" s="112"/>
      <c r="EK37" s="112"/>
      <c r="EL37" s="112"/>
      <c r="EM37" s="112"/>
      <c r="EN37" s="112"/>
      <c r="EO37" s="112"/>
      <c r="EP37" s="112"/>
      <c r="EQ37" s="112"/>
      <c r="ER37" s="112"/>
      <c r="ES37" s="112"/>
      <c r="ET37" s="112"/>
      <c r="EU37" s="112"/>
      <c r="EV37" s="112"/>
      <c r="EW37" s="112"/>
      <c r="EX37" s="112"/>
      <c r="EY37" s="112"/>
      <c r="EZ37" s="112"/>
      <c r="FA37" s="112"/>
      <c r="FB37" s="112"/>
      <c r="FC37" s="112"/>
      <c r="FD37" s="112"/>
      <c r="FE37" s="112"/>
      <c r="FF37" s="112"/>
      <c r="FG37" s="112"/>
      <c r="FH37" s="112"/>
      <c r="FI37" s="112"/>
      <c r="FJ37" s="112"/>
      <c r="FK37" s="112"/>
      <c r="FL37" s="112"/>
      <c r="FM37" s="112"/>
      <c r="FN37" s="112"/>
      <c r="FO37" s="112"/>
      <c r="FP37" s="112"/>
      <c r="FQ37" s="112"/>
      <c r="FR37" s="112"/>
      <c r="FS37" s="112"/>
      <c r="FT37" s="112"/>
      <c r="FU37" s="112"/>
      <c r="FV37" s="112"/>
      <c r="FW37" s="112"/>
      <c r="FX37" s="112"/>
      <c r="FY37" s="112"/>
      <c r="FZ37" s="112"/>
      <c r="GA37" s="112"/>
      <c r="GB37" s="112"/>
      <c r="GC37" s="112"/>
      <c r="GD37" s="112"/>
      <c r="GE37" s="112"/>
      <c r="GF37" s="112"/>
      <c r="GG37" s="112"/>
      <c r="GH37" s="112"/>
      <c r="GI37" s="112"/>
      <c r="GJ37" s="112"/>
      <c r="GK37" s="112"/>
      <c r="GL37" s="112"/>
      <c r="GM37" s="112"/>
      <c r="GN37" s="112"/>
      <c r="GO37" s="112"/>
      <c r="GP37" s="112"/>
      <c r="GQ37" s="112"/>
      <c r="GR37" s="112"/>
      <c r="GS37" s="112"/>
      <c r="GT37" s="112"/>
      <c r="GU37" s="112"/>
      <c r="GV37" s="112"/>
      <c r="GW37" s="112"/>
      <c r="GX37" s="112"/>
      <c r="GY37" s="112"/>
      <c r="GZ37" s="112"/>
      <c r="HA37" s="112"/>
      <c r="HB37" s="112"/>
      <c r="HC37" s="112"/>
      <c r="HD37" s="112"/>
      <c r="HE37" s="112"/>
      <c r="HF37" s="112"/>
      <c r="HG37" s="112"/>
      <c r="HH37" s="112"/>
      <c r="HI37" s="112"/>
      <c r="HJ37" s="112"/>
      <c r="HK37" s="112"/>
      <c r="HL37" s="112"/>
      <c r="HM37" s="112"/>
      <c r="HN37" s="112"/>
      <c r="HO37" s="112"/>
      <c r="HP37" s="112"/>
      <c r="HQ37" s="112"/>
      <c r="HR37" s="112"/>
      <c r="HS37" s="112"/>
      <c r="HT37" s="112"/>
      <c r="HU37" s="112"/>
      <c r="HV37" s="112"/>
      <c r="HW37" s="112"/>
      <c r="HX37" s="112"/>
      <c r="HY37" s="112"/>
      <c r="HZ37" s="112"/>
      <c r="IA37" s="112"/>
      <c r="IB37" s="112"/>
      <c r="IC37" s="112"/>
      <c r="ID37" s="112"/>
      <c r="IE37" s="112"/>
      <c r="IF37" s="112"/>
      <c r="IG37" s="112"/>
      <c r="IH37" s="112"/>
      <c r="II37" s="112"/>
      <c r="IJ37" s="112"/>
      <c r="IK37" s="112"/>
      <c r="IL37" s="112"/>
      <c r="IM37" s="112"/>
      <c r="IN37" s="112"/>
      <c r="IO37" s="112"/>
      <c r="IP37" s="112"/>
      <c r="IQ37" s="112"/>
      <c r="IR37" s="112"/>
      <c r="IS37" s="112"/>
      <c r="IT37" s="112"/>
    </row>
    <row r="38" spans="1:254" ht="17.25" customHeight="1">
      <c r="A38" s="224" t="s">
        <v>160</v>
      </c>
      <c r="B38" s="225" t="s">
        <v>172</v>
      </c>
      <c r="C38" s="225">
        <v>33.341999999999999</v>
      </c>
      <c r="D38" s="225">
        <v>0</v>
      </c>
      <c r="E38" s="225">
        <v>0</v>
      </c>
      <c r="F38" s="225">
        <v>0</v>
      </c>
      <c r="G38" s="225">
        <v>3.2000000000000001E-2</v>
      </c>
      <c r="H38" s="225">
        <v>1.8420000000000001</v>
      </c>
      <c r="I38" s="225">
        <v>0</v>
      </c>
      <c r="J38" s="225">
        <v>0.13100000000000001</v>
      </c>
      <c r="K38" s="225">
        <v>0</v>
      </c>
      <c r="L38" s="225">
        <v>0</v>
      </c>
      <c r="M38" s="225">
        <v>0</v>
      </c>
      <c r="N38" s="225">
        <v>0</v>
      </c>
      <c r="O38" s="225">
        <v>0</v>
      </c>
      <c r="P38" s="225">
        <v>0</v>
      </c>
      <c r="Q38" s="225">
        <v>0</v>
      </c>
      <c r="R38" s="225">
        <v>0</v>
      </c>
      <c r="S38" s="225">
        <v>0</v>
      </c>
      <c r="T38" s="225">
        <v>0</v>
      </c>
      <c r="U38" s="225">
        <v>0</v>
      </c>
      <c r="V38" s="225">
        <v>0.60799999999999998</v>
      </c>
      <c r="W38" s="225">
        <v>0.64900000000000013</v>
      </c>
      <c r="X38" s="225">
        <v>25.37</v>
      </c>
      <c r="Y38" s="225">
        <v>8.9979999999999993</v>
      </c>
      <c r="Z38" s="225">
        <v>0</v>
      </c>
      <c r="AA38" s="225">
        <v>13.657</v>
      </c>
      <c r="AB38" s="225">
        <v>35.731999999999999</v>
      </c>
      <c r="AC38" s="225">
        <v>1.9809999999999999</v>
      </c>
      <c r="AD38" s="225">
        <v>26.2</v>
      </c>
      <c r="AE38" s="225">
        <v>143.29800000000003</v>
      </c>
      <c r="AF38" s="225">
        <v>6.282</v>
      </c>
      <c r="AG38" s="225">
        <v>7.5720000000000001</v>
      </c>
      <c r="AH38" s="225">
        <v>6669.3270000000002</v>
      </c>
      <c r="AI38" s="225">
        <v>0.52800000000000002</v>
      </c>
      <c r="AJ38" s="225">
        <v>10.284000000000001</v>
      </c>
      <c r="AK38" s="225">
        <v>25.23</v>
      </c>
      <c r="AL38" s="225">
        <v>0</v>
      </c>
      <c r="AM38" s="225">
        <v>115.896</v>
      </c>
      <c r="AN38" s="234">
        <v>7126.9589999999998</v>
      </c>
      <c r="AO38" s="225">
        <v>5444.6759999999995</v>
      </c>
      <c r="AP38" s="225">
        <v>87917.859999999986</v>
      </c>
      <c r="AQ38" s="225">
        <v>343242.00100000005</v>
      </c>
      <c r="AR38" s="225">
        <v>0</v>
      </c>
      <c r="AS38" s="225">
        <v>0</v>
      </c>
      <c r="AT38" s="225">
        <v>0</v>
      </c>
      <c r="AU38" s="234">
        <v>436604.53700000001</v>
      </c>
      <c r="AV38" s="234">
        <v>443731.49599999998</v>
      </c>
      <c r="AW38" s="225">
        <v>4.1619999999999999</v>
      </c>
      <c r="AX38" s="225">
        <v>19256.078999999998</v>
      </c>
      <c r="AY38" s="234">
        <v>19260.241000000002</v>
      </c>
      <c r="AZ38" s="234">
        <v>455864.77799999999</v>
      </c>
      <c r="BA38" s="234">
        <v>462991.73700000002</v>
      </c>
      <c r="BB38" s="225">
        <v>-15.678000000000001</v>
      </c>
      <c r="BC38" s="225">
        <v>0</v>
      </c>
      <c r="BD38" s="225">
        <v>0</v>
      </c>
      <c r="BE38" s="225">
        <v>-12490.661</v>
      </c>
      <c r="BF38" s="234">
        <v>-12506.339</v>
      </c>
      <c r="BG38" s="238">
        <v>443358.43900000001</v>
      </c>
      <c r="BH38" s="234">
        <v>450485.39799999999</v>
      </c>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c r="CR38" s="112"/>
      <c r="CS38" s="112"/>
      <c r="CT38" s="112"/>
      <c r="CU38" s="112"/>
      <c r="CV38" s="112"/>
      <c r="CW38" s="112"/>
      <c r="CX38" s="112"/>
      <c r="CY38" s="112"/>
      <c r="CZ38" s="112"/>
      <c r="DA38" s="112"/>
      <c r="DB38" s="112"/>
      <c r="DC38" s="112"/>
      <c r="DD38" s="112"/>
      <c r="DE38" s="112"/>
      <c r="DF38" s="112"/>
      <c r="DG38" s="112"/>
      <c r="DH38" s="112"/>
      <c r="DI38" s="112"/>
      <c r="DJ38" s="112"/>
      <c r="DK38" s="112"/>
      <c r="DL38" s="112"/>
      <c r="DM38" s="112"/>
      <c r="DN38" s="112"/>
      <c r="DO38" s="112"/>
      <c r="DP38" s="112"/>
      <c r="DQ38" s="112"/>
      <c r="DR38" s="112"/>
      <c r="DS38" s="112"/>
      <c r="DT38" s="112"/>
      <c r="DU38" s="112"/>
      <c r="DV38" s="112"/>
      <c r="DW38" s="112"/>
      <c r="DX38" s="112"/>
      <c r="DY38" s="112"/>
      <c r="DZ38" s="112"/>
      <c r="EA38" s="112"/>
      <c r="EB38" s="112"/>
      <c r="EC38" s="112"/>
      <c r="ED38" s="112"/>
      <c r="EE38" s="112"/>
      <c r="EF38" s="112"/>
      <c r="EG38" s="112"/>
      <c r="EH38" s="112"/>
      <c r="EI38" s="112"/>
      <c r="EJ38" s="112"/>
      <c r="EK38" s="112"/>
      <c r="EL38" s="112"/>
      <c r="EM38" s="112"/>
      <c r="EN38" s="112"/>
      <c r="EO38" s="112"/>
      <c r="EP38" s="112"/>
      <c r="EQ38" s="112"/>
      <c r="ER38" s="112"/>
      <c r="ES38" s="112"/>
      <c r="ET38" s="112"/>
      <c r="EU38" s="112"/>
      <c r="EV38" s="112"/>
      <c r="EW38" s="112"/>
      <c r="EX38" s="112"/>
      <c r="EY38" s="112"/>
      <c r="EZ38" s="112"/>
      <c r="FA38" s="112"/>
      <c r="FB38" s="112"/>
      <c r="FC38" s="112"/>
      <c r="FD38" s="112"/>
      <c r="FE38" s="112"/>
      <c r="FF38" s="112"/>
      <c r="FG38" s="112"/>
      <c r="FH38" s="112"/>
      <c r="FI38" s="112"/>
      <c r="FJ38" s="112"/>
      <c r="FK38" s="112"/>
      <c r="FL38" s="112"/>
      <c r="FM38" s="112"/>
      <c r="FN38" s="112"/>
      <c r="FO38" s="112"/>
      <c r="FP38" s="112"/>
      <c r="FQ38" s="112"/>
      <c r="FR38" s="112"/>
      <c r="FS38" s="112"/>
      <c r="FT38" s="112"/>
      <c r="FU38" s="112"/>
      <c r="FV38" s="112"/>
      <c r="FW38" s="112"/>
      <c r="FX38" s="112"/>
      <c r="FY38" s="112"/>
      <c r="FZ38" s="112"/>
      <c r="GA38" s="112"/>
      <c r="GB38" s="112"/>
      <c r="GC38" s="112"/>
      <c r="GD38" s="112"/>
      <c r="GE38" s="112"/>
      <c r="GF38" s="112"/>
      <c r="GG38" s="112"/>
      <c r="GH38" s="112"/>
      <c r="GI38" s="112"/>
      <c r="GJ38" s="112"/>
      <c r="GK38" s="112"/>
      <c r="GL38" s="112"/>
      <c r="GM38" s="112"/>
      <c r="GN38" s="112"/>
      <c r="GO38" s="112"/>
      <c r="GP38" s="112"/>
      <c r="GQ38" s="112"/>
      <c r="GR38" s="112"/>
      <c r="GS38" s="112"/>
      <c r="GT38" s="112"/>
      <c r="GU38" s="112"/>
      <c r="GV38" s="112"/>
      <c r="GW38" s="112"/>
      <c r="GX38" s="112"/>
      <c r="GY38" s="112"/>
      <c r="GZ38" s="112"/>
      <c r="HA38" s="112"/>
      <c r="HB38" s="112"/>
      <c r="HC38" s="112"/>
      <c r="HD38" s="112"/>
      <c r="HE38" s="112"/>
      <c r="HF38" s="112"/>
      <c r="HG38" s="112"/>
      <c r="HH38" s="112"/>
      <c r="HI38" s="112"/>
      <c r="HJ38" s="112"/>
      <c r="HK38" s="112"/>
      <c r="HL38" s="112"/>
      <c r="HM38" s="112"/>
      <c r="HN38" s="112"/>
      <c r="HO38" s="112"/>
      <c r="HP38" s="112"/>
      <c r="HQ38" s="112"/>
      <c r="HR38" s="112"/>
      <c r="HS38" s="112"/>
      <c r="HT38" s="112"/>
      <c r="HU38" s="112"/>
      <c r="HV38" s="112"/>
      <c r="HW38" s="112"/>
      <c r="HX38" s="112"/>
      <c r="HY38" s="112"/>
      <c r="HZ38" s="112"/>
      <c r="IA38" s="112"/>
      <c r="IB38" s="112"/>
      <c r="IC38" s="112"/>
      <c r="ID38" s="112"/>
      <c r="IE38" s="112"/>
      <c r="IF38" s="112"/>
      <c r="IG38" s="112"/>
      <c r="IH38" s="112"/>
      <c r="II38" s="112"/>
      <c r="IJ38" s="112"/>
      <c r="IK38" s="112"/>
      <c r="IL38" s="112"/>
      <c r="IM38" s="112"/>
      <c r="IN38" s="112"/>
      <c r="IO38" s="112"/>
      <c r="IP38" s="112"/>
      <c r="IQ38" s="112"/>
      <c r="IR38" s="112"/>
      <c r="IS38" s="112"/>
      <c r="IT38" s="112"/>
    </row>
    <row r="39" spans="1:254" ht="17.25" customHeight="1">
      <c r="A39" s="224" t="s">
        <v>161</v>
      </c>
      <c r="B39" s="225" t="s">
        <v>244</v>
      </c>
      <c r="C39" s="225">
        <v>10.7</v>
      </c>
      <c r="D39" s="225">
        <v>13.509</v>
      </c>
      <c r="E39" s="225">
        <v>317.596</v>
      </c>
      <c r="F39" s="225">
        <v>12.088000000000001</v>
      </c>
      <c r="G39" s="225">
        <v>52.679000000000002</v>
      </c>
      <c r="H39" s="225">
        <v>196.43899999999999</v>
      </c>
      <c r="I39" s="225">
        <v>2.883</v>
      </c>
      <c r="J39" s="225">
        <v>51.795999999999999</v>
      </c>
      <c r="K39" s="225">
        <v>38.570999999999991</v>
      </c>
      <c r="L39" s="225">
        <v>4.25</v>
      </c>
      <c r="M39" s="225">
        <v>16.952999999999999</v>
      </c>
      <c r="N39" s="225">
        <v>60.338000000000001</v>
      </c>
      <c r="O39" s="225">
        <v>156.61199999999999</v>
      </c>
      <c r="P39" s="225">
        <v>731.404</v>
      </c>
      <c r="Q39" s="225">
        <v>48.347000000000001</v>
      </c>
      <c r="R39" s="225">
        <v>124.726</v>
      </c>
      <c r="S39" s="225">
        <v>217.63899999999998</v>
      </c>
      <c r="T39" s="225">
        <v>469.07499999999999</v>
      </c>
      <c r="U39" s="225">
        <v>9.6009999999999991</v>
      </c>
      <c r="V39" s="225">
        <v>52.236999999999995</v>
      </c>
      <c r="W39" s="225">
        <v>408.82499999999999</v>
      </c>
      <c r="X39" s="225">
        <v>250.761</v>
      </c>
      <c r="Y39" s="225">
        <v>279.52699999999999</v>
      </c>
      <c r="Z39" s="225">
        <v>61.834999999999994</v>
      </c>
      <c r="AA39" s="225">
        <v>312.45999999999998</v>
      </c>
      <c r="AB39" s="225">
        <v>662.47500000000002</v>
      </c>
      <c r="AC39" s="225">
        <v>93.67</v>
      </c>
      <c r="AD39" s="225">
        <v>352.21800000000002</v>
      </c>
      <c r="AE39" s="225">
        <v>194.13999999999996</v>
      </c>
      <c r="AF39" s="225">
        <v>0.47</v>
      </c>
      <c r="AG39" s="225">
        <v>611.274</v>
      </c>
      <c r="AH39" s="225">
        <v>413.97800000000001</v>
      </c>
      <c r="AI39" s="225">
        <v>0</v>
      </c>
      <c r="AJ39" s="225">
        <v>651.06000000000006</v>
      </c>
      <c r="AK39" s="225">
        <v>890.26400000000001</v>
      </c>
      <c r="AL39" s="225">
        <v>0</v>
      </c>
      <c r="AM39" s="225">
        <v>228.89599999999999</v>
      </c>
      <c r="AN39" s="234">
        <v>7999.2960000000003</v>
      </c>
      <c r="AO39" s="225">
        <v>0</v>
      </c>
      <c r="AP39" s="225">
        <v>26946.535000000003</v>
      </c>
      <c r="AQ39" s="225">
        <v>0</v>
      </c>
      <c r="AR39" s="225">
        <v>0</v>
      </c>
      <c r="AS39" s="225">
        <v>0</v>
      </c>
      <c r="AT39" s="225">
        <v>0</v>
      </c>
      <c r="AU39" s="234">
        <v>26946.535</v>
      </c>
      <c r="AV39" s="234">
        <v>34945.830999999998</v>
      </c>
      <c r="AW39" s="225">
        <v>391.83800000000002</v>
      </c>
      <c r="AX39" s="225">
        <v>6413.2839999999997</v>
      </c>
      <c r="AY39" s="234">
        <v>6805.1220000000003</v>
      </c>
      <c r="AZ39" s="234">
        <v>33751.656999999999</v>
      </c>
      <c r="BA39" s="234">
        <v>41750.953000000001</v>
      </c>
      <c r="BB39" s="225">
        <v>-563.79799999999989</v>
      </c>
      <c r="BC39" s="225">
        <v>0</v>
      </c>
      <c r="BD39" s="225">
        <v>0</v>
      </c>
      <c r="BE39" s="225">
        <v>-2.718</v>
      </c>
      <c r="BF39" s="234">
        <v>-566.51599999999996</v>
      </c>
      <c r="BG39" s="238">
        <v>33185.141000000003</v>
      </c>
      <c r="BH39" s="234">
        <v>41184.436999999998</v>
      </c>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2"/>
      <c r="DM39" s="112"/>
      <c r="DN39" s="112"/>
      <c r="DO39" s="112"/>
      <c r="DP39" s="112"/>
      <c r="DQ39" s="112"/>
      <c r="DR39" s="112"/>
      <c r="DS39" s="112"/>
      <c r="DT39" s="112"/>
      <c r="DU39" s="112"/>
      <c r="DV39" s="112"/>
      <c r="DW39" s="112"/>
      <c r="DX39" s="112"/>
      <c r="DY39" s="112"/>
      <c r="DZ39" s="112"/>
      <c r="EA39" s="112"/>
      <c r="EB39" s="112"/>
      <c r="EC39" s="112"/>
      <c r="ED39" s="112"/>
      <c r="EE39" s="112"/>
      <c r="EF39" s="112"/>
      <c r="EG39" s="112"/>
      <c r="EH39" s="112"/>
      <c r="EI39" s="112"/>
      <c r="EJ39" s="112"/>
      <c r="EK39" s="112"/>
      <c r="EL39" s="112"/>
      <c r="EM39" s="112"/>
      <c r="EN39" s="112"/>
      <c r="EO39" s="112"/>
      <c r="EP39" s="112"/>
      <c r="EQ39" s="112"/>
      <c r="ER39" s="112"/>
      <c r="ES39" s="112"/>
      <c r="ET39" s="112"/>
      <c r="EU39" s="112"/>
      <c r="EV39" s="112"/>
      <c r="EW39" s="112"/>
      <c r="EX39" s="112"/>
      <c r="EY39" s="112"/>
      <c r="EZ39" s="112"/>
      <c r="FA39" s="112"/>
      <c r="FB39" s="112"/>
      <c r="FC39" s="112"/>
      <c r="FD39" s="112"/>
      <c r="FE39" s="112"/>
      <c r="FF39" s="112"/>
      <c r="FG39" s="112"/>
      <c r="FH39" s="112"/>
      <c r="FI39" s="112"/>
      <c r="FJ39" s="112"/>
      <c r="FK39" s="112"/>
      <c r="FL39" s="112"/>
      <c r="FM39" s="112"/>
      <c r="FN39" s="112"/>
      <c r="FO39" s="112"/>
      <c r="FP39" s="112"/>
      <c r="FQ39" s="112"/>
      <c r="FR39" s="112"/>
      <c r="FS39" s="112"/>
      <c r="FT39" s="112"/>
      <c r="FU39" s="112"/>
      <c r="FV39" s="112"/>
      <c r="FW39" s="112"/>
      <c r="FX39" s="112"/>
      <c r="FY39" s="112"/>
      <c r="FZ39" s="112"/>
      <c r="GA39" s="112"/>
      <c r="GB39" s="112"/>
      <c r="GC39" s="112"/>
      <c r="GD39" s="112"/>
      <c r="GE39" s="112"/>
      <c r="GF39" s="112"/>
      <c r="GG39" s="112"/>
      <c r="GH39" s="112"/>
      <c r="GI39" s="112"/>
      <c r="GJ39" s="112"/>
      <c r="GK39" s="112"/>
      <c r="GL39" s="112"/>
      <c r="GM39" s="112"/>
      <c r="GN39" s="112"/>
      <c r="GO39" s="112"/>
      <c r="GP39" s="112"/>
      <c r="GQ39" s="112"/>
      <c r="GR39" s="112"/>
      <c r="GS39" s="112"/>
      <c r="GT39" s="112"/>
      <c r="GU39" s="112"/>
      <c r="GV39" s="112"/>
      <c r="GW39" s="112"/>
      <c r="GX39" s="112"/>
      <c r="GY39" s="112"/>
      <c r="GZ39" s="112"/>
      <c r="HA39" s="112"/>
      <c r="HB39" s="112"/>
      <c r="HC39" s="112"/>
      <c r="HD39" s="112"/>
      <c r="HE39" s="112"/>
      <c r="HF39" s="112"/>
      <c r="HG39" s="112"/>
      <c r="HH39" s="112"/>
      <c r="HI39" s="112"/>
      <c r="HJ39" s="112"/>
      <c r="HK39" s="112"/>
      <c r="HL39" s="112"/>
      <c r="HM39" s="112"/>
      <c r="HN39" s="112"/>
      <c r="HO39" s="112"/>
      <c r="HP39" s="112"/>
      <c r="HQ39" s="112"/>
      <c r="HR39" s="112"/>
      <c r="HS39" s="112"/>
      <c r="HT39" s="112"/>
      <c r="HU39" s="112"/>
      <c r="HV39" s="112"/>
      <c r="HW39" s="112"/>
      <c r="HX39" s="112"/>
      <c r="HY39" s="112"/>
      <c r="HZ39" s="112"/>
      <c r="IA39" s="112"/>
      <c r="IB39" s="112"/>
      <c r="IC39" s="112"/>
      <c r="ID39" s="112"/>
      <c r="IE39" s="112"/>
      <c r="IF39" s="112"/>
      <c r="IG39" s="112"/>
      <c r="IH39" s="112"/>
      <c r="II39" s="112"/>
      <c r="IJ39" s="112"/>
      <c r="IK39" s="112"/>
      <c r="IL39" s="112"/>
      <c r="IM39" s="112"/>
      <c r="IN39" s="112"/>
      <c r="IO39" s="112"/>
      <c r="IP39" s="112"/>
      <c r="IQ39" s="112"/>
      <c r="IR39" s="112"/>
      <c r="IS39" s="112"/>
      <c r="IT39" s="112"/>
    </row>
    <row r="40" spans="1:254" ht="17.25" customHeight="1">
      <c r="A40" s="224" t="s">
        <v>162</v>
      </c>
      <c r="B40" s="225" t="s">
        <v>42</v>
      </c>
      <c r="C40" s="225">
        <v>948.69900000000018</v>
      </c>
      <c r="D40" s="225">
        <v>198.76900000000001</v>
      </c>
      <c r="E40" s="225">
        <v>13734.769</v>
      </c>
      <c r="F40" s="225">
        <v>709.33600000000013</v>
      </c>
      <c r="G40" s="225">
        <v>807.32700000000011</v>
      </c>
      <c r="H40" s="225">
        <v>3658.7020000000002</v>
      </c>
      <c r="I40" s="225">
        <v>103.404</v>
      </c>
      <c r="J40" s="225">
        <v>4403.7850000000008</v>
      </c>
      <c r="K40" s="225">
        <v>2285.4589999999998</v>
      </c>
      <c r="L40" s="225">
        <v>143.20499999999998</v>
      </c>
      <c r="M40" s="225">
        <v>954.66500000000008</v>
      </c>
      <c r="N40" s="225">
        <v>2201.701</v>
      </c>
      <c r="O40" s="225">
        <v>4513.6239999999998</v>
      </c>
      <c r="P40" s="225">
        <v>25048.236000000001</v>
      </c>
      <c r="Q40" s="225">
        <v>1815.3630000000001</v>
      </c>
      <c r="R40" s="225">
        <v>7490.3780000000006</v>
      </c>
      <c r="S40" s="225">
        <v>9624.8009999999995</v>
      </c>
      <c r="T40" s="225">
        <v>7584.6819999999989</v>
      </c>
      <c r="U40" s="225">
        <v>2687.2069999999999</v>
      </c>
      <c r="V40" s="225">
        <v>3097.2060000000001</v>
      </c>
      <c r="W40" s="225">
        <v>37652.710999999996</v>
      </c>
      <c r="X40" s="225">
        <v>19286.591</v>
      </c>
      <c r="Y40" s="225">
        <v>4524.4430000000002</v>
      </c>
      <c r="Z40" s="225">
        <v>1944.9880000000001</v>
      </c>
      <c r="AA40" s="225">
        <v>44678.953999999998</v>
      </c>
      <c r="AB40" s="225">
        <v>26298.561000000002</v>
      </c>
      <c r="AC40" s="225">
        <v>8305.9220000000005</v>
      </c>
      <c r="AD40" s="225">
        <v>47464.237000000001</v>
      </c>
      <c r="AE40" s="225">
        <v>21448.243000000002</v>
      </c>
      <c r="AF40" s="225">
        <v>23559.305</v>
      </c>
      <c r="AG40" s="225">
        <v>25625.33</v>
      </c>
      <c r="AH40" s="225">
        <v>20806.839999999997</v>
      </c>
      <c r="AI40" s="225">
        <v>3370.4809999999998</v>
      </c>
      <c r="AJ40" s="225">
        <v>34060.617999999995</v>
      </c>
      <c r="AK40" s="225">
        <v>13372.245000000001</v>
      </c>
      <c r="AL40" s="225">
        <v>0</v>
      </c>
      <c r="AM40" s="225">
        <v>1896.7559999999999</v>
      </c>
      <c r="AN40" s="234">
        <v>426307.54300000001</v>
      </c>
      <c r="AO40" s="225">
        <v>547.34400000000005</v>
      </c>
      <c r="AP40" s="225">
        <v>8888.1220000000012</v>
      </c>
      <c r="AQ40" s="225">
        <v>0</v>
      </c>
      <c r="AR40" s="225">
        <v>1317.981</v>
      </c>
      <c r="AS40" s="225">
        <v>16661.496999999999</v>
      </c>
      <c r="AT40" s="225">
        <v>0</v>
      </c>
      <c r="AU40" s="234">
        <v>27414.944</v>
      </c>
      <c r="AV40" s="234">
        <v>453722.48700000002</v>
      </c>
      <c r="AW40" s="225">
        <v>10082.573</v>
      </c>
      <c r="AX40" s="225">
        <v>15127.901</v>
      </c>
      <c r="AY40" s="234">
        <v>25210.473999999998</v>
      </c>
      <c r="AZ40" s="234">
        <v>52625.417999999998</v>
      </c>
      <c r="BA40" s="234">
        <v>478932.96100000001</v>
      </c>
      <c r="BB40" s="225">
        <v>-16616.735000000001</v>
      </c>
      <c r="BC40" s="225">
        <v>0</v>
      </c>
      <c r="BD40" s="225">
        <v>0</v>
      </c>
      <c r="BE40" s="225">
        <v>-182744.41800000001</v>
      </c>
      <c r="BF40" s="234">
        <v>-199361.15299999999</v>
      </c>
      <c r="BG40" s="238">
        <v>-146735.73499999999</v>
      </c>
      <c r="BH40" s="234">
        <v>279571.80800000002</v>
      </c>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2"/>
      <c r="DV40" s="112"/>
      <c r="DW40" s="112"/>
      <c r="DX40" s="112"/>
      <c r="DY40" s="112"/>
      <c r="DZ40" s="112"/>
      <c r="EA40" s="112"/>
      <c r="EB40" s="112"/>
      <c r="EC40" s="112"/>
      <c r="ED40" s="112"/>
      <c r="EE40" s="112"/>
      <c r="EF40" s="112"/>
      <c r="EG40" s="112"/>
      <c r="EH40" s="112"/>
      <c r="EI40" s="112"/>
      <c r="EJ40" s="112"/>
      <c r="EK40" s="112"/>
      <c r="EL40" s="112"/>
      <c r="EM40" s="112"/>
      <c r="EN40" s="112"/>
      <c r="EO40" s="112"/>
      <c r="EP40" s="112"/>
      <c r="EQ40" s="112"/>
      <c r="ER40" s="112"/>
      <c r="ES40" s="112"/>
      <c r="ET40" s="112"/>
      <c r="EU40" s="112"/>
      <c r="EV40" s="112"/>
      <c r="EW40" s="112"/>
      <c r="EX40" s="112"/>
      <c r="EY40" s="112"/>
      <c r="EZ40" s="112"/>
      <c r="FA40" s="112"/>
      <c r="FB40" s="112"/>
      <c r="FC40" s="112"/>
      <c r="FD40" s="112"/>
      <c r="FE40" s="112"/>
      <c r="FF40" s="112"/>
      <c r="FG40" s="112"/>
      <c r="FH40" s="112"/>
      <c r="FI40" s="112"/>
      <c r="FJ40" s="112"/>
      <c r="FK40" s="112"/>
      <c r="FL40" s="112"/>
      <c r="FM40" s="112"/>
      <c r="FN40" s="112"/>
      <c r="FO40" s="112"/>
      <c r="FP40" s="112"/>
      <c r="FQ40" s="112"/>
      <c r="FR40" s="112"/>
      <c r="FS40" s="112"/>
      <c r="FT40" s="112"/>
      <c r="FU40" s="112"/>
      <c r="FV40" s="112"/>
      <c r="FW40" s="112"/>
      <c r="FX40" s="112"/>
      <c r="FY40" s="112"/>
      <c r="FZ40" s="112"/>
      <c r="GA40" s="112"/>
      <c r="GB40" s="112"/>
      <c r="GC40" s="112"/>
      <c r="GD40" s="112"/>
      <c r="GE40" s="112"/>
      <c r="GF40" s="112"/>
      <c r="GG40" s="112"/>
      <c r="GH40" s="112"/>
      <c r="GI40" s="112"/>
      <c r="GJ40" s="112"/>
      <c r="GK40" s="112"/>
      <c r="GL40" s="112"/>
      <c r="GM40" s="112"/>
      <c r="GN40" s="112"/>
      <c r="GO40" s="112"/>
      <c r="GP40" s="112"/>
      <c r="GQ40" s="112"/>
      <c r="GR40" s="112"/>
      <c r="GS40" s="112"/>
      <c r="GT40" s="112"/>
      <c r="GU40" s="112"/>
      <c r="GV40" s="112"/>
      <c r="GW40" s="112"/>
      <c r="GX40" s="112"/>
      <c r="GY40" s="112"/>
      <c r="GZ40" s="112"/>
      <c r="HA40" s="112"/>
      <c r="HB40" s="112"/>
      <c r="HC40" s="112"/>
      <c r="HD40" s="112"/>
      <c r="HE40" s="112"/>
      <c r="HF40" s="112"/>
      <c r="HG40" s="112"/>
      <c r="HH40" s="112"/>
      <c r="HI40" s="112"/>
      <c r="HJ40" s="112"/>
      <c r="HK40" s="112"/>
      <c r="HL40" s="112"/>
      <c r="HM40" s="112"/>
      <c r="HN40" s="112"/>
      <c r="HO40" s="112"/>
      <c r="HP40" s="112"/>
      <c r="HQ40" s="112"/>
      <c r="HR40" s="112"/>
      <c r="HS40" s="112"/>
      <c r="HT40" s="112"/>
      <c r="HU40" s="112"/>
      <c r="HV40" s="112"/>
      <c r="HW40" s="112"/>
      <c r="HX40" s="112"/>
      <c r="HY40" s="112"/>
      <c r="HZ40" s="112"/>
      <c r="IA40" s="112"/>
      <c r="IB40" s="112"/>
      <c r="IC40" s="112"/>
      <c r="ID40" s="112"/>
      <c r="IE40" s="112"/>
      <c r="IF40" s="112"/>
      <c r="IG40" s="112"/>
      <c r="IH40" s="112"/>
      <c r="II40" s="112"/>
      <c r="IJ40" s="112"/>
      <c r="IK40" s="112"/>
      <c r="IL40" s="112"/>
      <c r="IM40" s="112"/>
      <c r="IN40" s="112"/>
      <c r="IO40" s="112"/>
      <c r="IP40" s="112"/>
      <c r="IQ40" s="112"/>
      <c r="IR40" s="112"/>
      <c r="IS40" s="112"/>
      <c r="IT40" s="112"/>
    </row>
    <row r="41" spans="1:254" ht="17.25" customHeight="1">
      <c r="A41" s="224" t="s">
        <v>163</v>
      </c>
      <c r="B41" s="225" t="s">
        <v>36</v>
      </c>
      <c r="C41" s="225">
        <v>8.3360000000000003</v>
      </c>
      <c r="D41" s="225">
        <v>1.1059999999999999</v>
      </c>
      <c r="E41" s="225">
        <v>62.459000000000003</v>
      </c>
      <c r="F41" s="225">
        <v>4.3870000000000005</v>
      </c>
      <c r="G41" s="225">
        <v>2.8879999999999999</v>
      </c>
      <c r="H41" s="225">
        <v>7.4989999999999988</v>
      </c>
      <c r="I41" s="225">
        <v>0.30000000000000004</v>
      </c>
      <c r="J41" s="225">
        <v>10.006</v>
      </c>
      <c r="K41" s="225">
        <v>3.8939999999999992</v>
      </c>
      <c r="L41" s="225">
        <v>0.496</v>
      </c>
      <c r="M41" s="225">
        <v>4.4260000000000002</v>
      </c>
      <c r="N41" s="225">
        <v>7.02</v>
      </c>
      <c r="O41" s="225">
        <v>11.822999999999999</v>
      </c>
      <c r="P41" s="225">
        <v>38.603999999999999</v>
      </c>
      <c r="Q41" s="225">
        <v>6.5890000000000004</v>
      </c>
      <c r="R41" s="225">
        <v>26.611999999999998</v>
      </c>
      <c r="S41" s="225">
        <v>24.214000000000002</v>
      </c>
      <c r="T41" s="225">
        <v>47.814999999999998</v>
      </c>
      <c r="U41" s="225">
        <v>10.306000000000001</v>
      </c>
      <c r="V41" s="225">
        <v>16.771000000000001</v>
      </c>
      <c r="W41" s="225">
        <v>101.858</v>
      </c>
      <c r="X41" s="225">
        <v>14.971</v>
      </c>
      <c r="Y41" s="225">
        <v>9.0489999999999995</v>
      </c>
      <c r="Z41" s="225">
        <v>1.605</v>
      </c>
      <c r="AA41" s="225">
        <v>401.55799999999999</v>
      </c>
      <c r="AB41" s="225">
        <v>45.167999999999999</v>
      </c>
      <c r="AC41" s="225">
        <v>211.07700000000003</v>
      </c>
      <c r="AD41" s="225">
        <v>118.682</v>
      </c>
      <c r="AE41" s="225">
        <v>1238.2469999999998</v>
      </c>
      <c r="AF41" s="225">
        <v>115.002</v>
      </c>
      <c r="AG41" s="225">
        <v>926.7639999999999</v>
      </c>
      <c r="AH41" s="225">
        <v>5486.0520000000006</v>
      </c>
      <c r="AI41" s="225">
        <v>104.50699999999999</v>
      </c>
      <c r="AJ41" s="225">
        <v>309.98099999999999</v>
      </c>
      <c r="AK41" s="225">
        <v>6710.2089999999998</v>
      </c>
      <c r="AL41" s="225">
        <v>0</v>
      </c>
      <c r="AM41" s="225">
        <v>79.081000000000003</v>
      </c>
      <c r="AN41" s="234">
        <v>16169.361999999999</v>
      </c>
      <c r="AO41" s="225">
        <v>69350.559999999998</v>
      </c>
      <c r="AP41" s="225">
        <v>149614.204</v>
      </c>
      <c r="AQ41" s="225">
        <v>0</v>
      </c>
      <c r="AR41" s="225">
        <v>0</v>
      </c>
      <c r="AS41" s="225">
        <v>0</v>
      </c>
      <c r="AT41" s="225">
        <v>0</v>
      </c>
      <c r="AU41" s="234">
        <v>218964.764</v>
      </c>
      <c r="AV41" s="234">
        <v>235134.12599999999</v>
      </c>
      <c r="AW41" s="225">
        <v>25112.822000000004</v>
      </c>
      <c r="AX41" s="225">
        <v>151035.60000000003</v>
      </c>
      <c r="AY41" s="234">
        <v>176148.42199999999</v>
      </c>
      <c r="AZ41" s="234">
        <v>395113.18599999999</v>
      </c>
      <c r="BA41" s="234">
        <v>411282.54800000001</v>
      </c>
      <c r="BB41" s="225">
        <v>-5590.2929999999988</v>
      </c>
      <c r="BC41" s="225">
        <v>0</v>
      </c>
      <c r="BD41" s="225">
        <v>-3.496</v>
      </c>
      <c r="BE41" s="225">
        <v>-16151.627</v>
      </c>
      <c r="BF41" s="234">
        <v>-21745.416000000001</v>
      </c>
      <c r="BG41" s="238">
        <v>373367.77</v>
      </c>
      <c r="BH41" s="234">
        <v>389537.13199999998</v>
      </c>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2"/>
      <c r="IP41" s="112"/>
      <c r="IQ41" s="112"/>
      <c r="IR41" s="112"/>
      <c r="IS41" s="112"/>
      <c r="IT41" s="112"/>
    </row>
    <row r="42" spans="1:254" ht="17.25" customHeight="1">
      <c r="A42" s="224" t="s">
        <v>164</v>
      </c>
      <c r="B42" s="225" t="s">
        <v>245</v>
      </c>
      <c r="C42" s="225">
        <v>148.179</v>
      </c>
      <c r="D42" s="225">
        <v>18.297000000000001</v>
      </c>
      <c r="E42" s="225">
        <v>519.64400000000001</v>
      </c>
      <c r="F42" s="225">
        <v>67.187999999999988</v>
      </c>
      <c r="G42" s="225">
        <v>81.51700000000001</v>
      </c>
      <c r="H42" s="225">
        <v>95.882999999999981</v>
      </c>
      <c r="I42" s="225">
        <v>2.7909999999999999</v>
      </c>
      <c r="J42" s="225">
        <v>51.837000000000003</v>
      </c>
      <c r="K42" s="225">
        <v>308.21899999999999</v>
      </c>
      <c r="L42" s="225">
        <v>7.7189999999999994</v>
      </c>
      <c r="M42" s="225">
        <v>51.521000000000008</v>
      </c>
      <c r="N42" s="225">
        <v>96.352000000000004</v>
      </c>
      <c r="O42" s="225">
        <v>300.14699999999999</v>
      </c>
      <c r="P42" s="225">
        <v>2100.6120000000001</v>
      </c>
      <c r="Q42" s="225">
        <v>224.00600000000003</v>
      </c>
      <c r="R42" s="225">
        <v>550.50700000000006</v>
      </c>
      <c r="S42" s="225">
        <v>382.51200000000006</v>
      </c>
      <c r="T42" s="225">
        <v>681.88599999999997</v>
      </c>
      <c r="U42" s="225">
        <v>88.615000000000009</v>
      </c>
      <c r="V42" s="225">
        <v>436.101</v>
      </c>
      <c r="W42" s="225">
        <v>1511.9290000000003</v>
      </c>
      <c r="X42" s="225">
        <v>28.673000000000002</v>
      </c>
      <c r="Y42" s="225">
        <v>91.76</v>
      </c>
      <c r="Z42" s="225">
        <v>312.88200000000001</v>
      </c>
      <c r="AA42" s="225">
        <v>3272.125</v>
      </c>
      <c r="AB42" s="225">
        <v>2509.5660000000003</v>
      </c>
      <c r="AC42" s="225">
        <v>270.40699999999998</v>
      </c>
      <c r="AD42" s="225">
        <v>1228.7829999999999</v>
      </c>
      <c r="AE42" s="225">
        <v>1080.1660000000002</v>
      </c>
      <c r="AF42" s="225">
        <v>2552.808</v>
      </c>
      <c r="AG42" s="225">
        <v>4236.902</v>
      </c>
      <c r="AH42" s="225">
        <v>3246.703</v>
      </c>
      <c r="AI42" s="225">
        <v>657.00299999999993</v>
      </c>
      <c r="AJ42" s="225">
        <v>1234.3720000000001</v>
      </c>
      <c r="AK42" s="225">
        <v>2259.0739999999996</v>
      </c>
      <c r="AL42" s="225">
        <v>0</v>
      </c>
      <c r="AM42" s="225">
        <v>28.513000000000002</v>
      </c>
      <c r="AN42" s="234">
        <v>30735.199000000001</v>
      </c>
      <c r="AO42" s="225">
        <v>0</v>
      </c>
      <c r="AP42" s="225">
        <v>0</v>
      </c>
      <c r="AQ42" s="225">
        <v>0</v>
      </c>
      <c r="AR42" s="225">
        <v>0</v>
      </c>
      <c r="AS42" s="225">
        <v>0</v>
      </c>
      <c r="AT42" s="225">
        <v>0</v>
      </c>
      <c r="AU42" s="234">
        <v>0</v>
      </c>
      <c r="AV42" s="234">
        <v>30735.199000000001</v>
      </c>
      <c r="AW42" s="225">
        <v>0</v>
      </c>
      <c r="AX42" s="225">
        <v>0</v>
      </c>
      <c r="AY42" s="234">
        <v>0</v>
      </c>
      <c r="AZ42" s="234">
        <v>0</v>
      </c>
      <c r="BA42" s="234">
        <v>30735.199000000001</v>
      </c>
      <c r="BB42" s="225">
        <v>0</v>
      </c>
      <c r="BC42" s="225">
        <v>0</v>
      </c>
      <c r="BD42" s="225">
        <v>0</v>
      </c>
      <c r="BE42" s="225">
        <v>0</v>
      </c>
      <c r="BF42" s="234">
        <v>0</v>
      </c>
      <c r="BG42" s="238">
        <v>0</v>
      </c>
      <c r="BH42" s="234">
        <v>30735.199000000001</v>
      </c>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2"/>
      <c r="IP42" s="112"/>
      <c r="IQ42" s="112"/>
      <c r="IR42" s="112"/>
      <c r="IS42" s="112"/>
      <c r="IT42" s="112"/>
    </row>
    <row r="43" spans="1:254" ht="17.25" customHeight="1">
      <c r="A43" s="224" t="s">
        <v>165</v>
      </c>
      <c r="B43" s="225" t="s">
        <v>246</v>
      </c>
      <c r="C43" s="225">
        <v>427.85799999999995</v>
      </c>
      <c r="D43" s="225">
        <v>73.369</v>
      </c>
      <c r="E43" s="225">
        <v>853.625</v>
      </c>
      <c r="F43" s="225">
        <v>74.061000000000007</v>
      </c>
      <c r="G43" s="225">
        <v>80.896000000000001</v>
      </c>
      <c r="H43" s="225">
        <v>89.730999999999995</v>
      </c>
      <c r="I43" s="225">
        <v>14.680000000000001</v>
      </c>
      <c r="J43" s="225">
        <v>212.85200000000003</v>
      </c>
      <c r="K43" s="225">
        <v>355.73499999999996</v>
      </c>
      <c r="L43" s="225">
        <v>75.028999999999996</v>
      </c>
      <c r="M43" s="225">
        <v>273.41499999999996</v>
      </c>
      <c r="N43" s="225">
        <v>290.25700000000001</v>
      </c>
      <c r="O43" s="225">
        <v>720.85300000000007</v>
      </c>
      <c r="P43" s="225">
        <v>3285.7560000000003</v>
      </c>
      <c r="Q43" s="225">
        <v>131.05500000000001</v>
      </c>
      <c r="R43" s="225">
        <v>210.74699999999999</v>
      </c>
      <c r="S43" s="225">
        <v>389.94900000000001</v>
      </c>
      <c r="T43" s="225">
        <v>354.57499999999999</v>
      </c>
      <c r="U43" s="225">
        <v>48.959999999999994</v>
      </c>
      <c r="V43" s="225">
        <v>174.369</v>
      </c>
      <c r="W43" s="225">
        <v>4693.4439999999995</v>
      </c>
      <c r="X43" s="225">
        <v>513.85599999999999</v>
      </c>
      <c r="Y43" s="225">
        <v>285.39400000000001</v>
      </c>
      <c r="Z43" s="225">
        <v>641.22299999999996</v>
      </c>
      <c r="AA43" s="225">
        <v>3522.8150000000001</v>
      </c>
      <c r="AB43" s="225">
        <v>1046.7069999999999</v>
      </c>
      <c r="AC43" s="225">
        <v>448.029</v>
      </c>
      <c r="AD43" s="225">
        <v>2219.3320000000003</v>
      </c>
      <c r="AE43" s="225">
        <v>525.18099999999993</v>
      </c>
      <c r="AF43" s="225">
        <v>228.267</v>
      </c>
      <c r="AG43" s="225">
        <v>3145.8440000000001</v>
      </c>
      <c r="AH43" s="225">
        <v>1819.2449999999999</v>
      </c>
      <c r="AI43" s="225">
        <v>226.63200000000001</v>
      </c>
      <c r="AJ43" s="225">
        <v>1142.809</v>
      </c>
      <c r="AK43" s="225">
        <v>1196.4840000000002</v>
      </c>
      <c r="AL43" s="225">
        <v>15.33</v>
      </c>
      <c r="AM43" s="225">
        <v>0</v>
      </c>
      <c r="AN43" s="234">
        <v>29808.364000000001</v>
      </c>
      <c r="AO43" s="225">
        <v>0</v>
      </c>
      <c r="AP43" s="225">
        <v>0</v>
      </c>
      <c r="AQ43" s="225">
        <v>0</v>
      </c>
      <c r="AR43" s="225">
        <v>0</v>
      </c>
      <c r="AS43" s="225">
        <v>0</v>
      </c>
      <c r="AT43" s="225">
        <v>-7.84</v>
      </c>
      <c r="AU43" s="234">
        <v>-7.84</v>
      </c>
      <c r="AV43" s="234">
        <v>29800.524000000001</v>
      </c>
      <c r="AW43" s="225">
        <v>63.703999999999994</v>
      </c>
      <c r="AX43" s="225">
        <v>17560.149000000001</v>
      </c>
      <c r="AY43" s="234">
        <v>17623.852999999999</v>
      </c>
      <c r="AZ43" s="234">
        <v>17616.012999999999</v>
      </c>
      <c r="BA43" s="234">
        <v>47424.377</v>
      </c>
      <c r="BB43" s="225">
        <v>-178.38400000000001</v>
      </c>
      <c r="BC43" s="225">
        <v>0</v>
      </c>
      <c r="BD43" s="225">
        <v>0</v>
      </c>
      <c r="BE43" s="225">
        <v>0</v>
      </c>
      <c r="BF43" s="234">
        <v>-178.38399999999999</v>
      </c>
      <c r="BG43" s="238">
        <v>17437.629000000001</v>
      </c>
      <c r="BH43" s="234">
        <v>47245.993000000002</v>
      </c>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2"/>
      <c r="IP43" s="112"/>
      <c r="IQ43" s="112"/>
      <c r="IR43" s="112"/>
      <c r="IS43" s="112"/>
      <c r="IT43" s="112"/>
    </row>
    <row r="44" spans="1:254" ht="17.25" customHeight="1">
      <c r="A44" s="226" t="s">
        <v>173</v>
      </c>
      <c r="B44" s="227" t="s">
        <v>37</v>
      </c>
      <c r="C44" s="227">
        <v>40617.474999999999</v>
      </c>
      <c r="D44" s="227">
        <v>5626.9229999999998</v>
      </c>
      <c r="E44" s="227">
        <v>205136.85500000001</v>
      </c>
      <c r="F44" s="227">
        <v>19593.561000000002</v>
      </c>
      <c r="G44" s="227">
        <v>18439.344000000001</v>
      </c>
      <c r="H44" s="227">
        <v>30220.62</v>
      </c>
      <c r="I44" s="227">
        <v>1948.52</v>
      </c>
      <c r="J44" s="227">
        <v>72456.092999999993</v>
      </c>
      <c r="K44" s="227">
        <v>31497.772000000001</v>
      </c>
      <c r="L44" s="227">
        <v>4093.3530000000001</v>
      </c>
      <c r="M44" s="227">
        <v>33817.044000000002</v>
      </c>
      <c r="N44" s="227">
        <v>43732.862999999998</v>
      </c>
      <c r="O44" s="227">
        <v>53457.898999999998</v>
      </c>
      <c r="P44" s="227">
        <v>326286.53700000001</v>
      </c>
      <c r="Q44" s="227">
        <v>32027.79</v>
      </c>
      <c r="R44" s="227">
        <v>119991.40700000001</v>
      </c>
      <c r="S44" s="227">
        <v>187161.91800000001</v>
      </c>
      <c r="T44" s="227">
        <v>104008.889</v>
      </c>
      <c r="U44" s="227">
        <v>71799.415999999997</v>
      </c>
      <c r="V44" s="227">
        <v>58067.203000000001</v>
      </c>
      <c r="W44" s="227">
        <v>198968.67</v>
      </c>
      <c r="X44" s="227">
        <v>52667.572999999997</v>
      </c>
      <c r="Y44" s="227">
        <v>15484.392</v>
      </c>
      <c r="Z44" s="227">
        <v>11148.599</v>
      </c>
      <c r="AA44" s="227">
        <v>161036.91800000001</v>
      </c>
      <c r="AB44" s="227">
        <v>76435.773000000001</v>
      </c>
      <c r="AC44" s="227">
        <v>68318.472999999998</v>
      </c>
      <c r="AD44" s="227">
        <v>146707.60999999999</v>
      </c>
      <c r="AE44" s="227">
        <v>72876.671000000002</v>
      </c>
      <c r="AF44" s="227">
        <v>78858.706999999995</v>
      </c>
      <c r="AG44" s="227">
        <v>96522.944000000003</v>
      </c>
      <c r="AH44" s="227">
        <v>169781.87299999999</v>
      </c>
      <c r="AI44" s="227">
        <v>17311.043000000001</v>
      </c>
      <c r="AJ44" s="227">
        <v>97908.695000000007</v>
      </c>
      <c r="AK44" s="227">
        <v>185461.177</v>
      </c>
      <c r="AL44" s="227">
        <v>30735.199000000001</v>
      </c>
      <c r="AM44" s="227">
        <v>27792.171999999999</v>
      </c>
      <c r="AN44" s="235">
        <v>2967997.9709999999</v>
      </c>
      <c r="AO44" s="227">
        <v>102342.86199999999</v>
      </c>
      <c r="AP44" s="227">
        <v>1627687.7949999999</v>
      </c>
      <c r="AQ44" s="227">
        <v>781459.28099999996</v>
      </c>
      <c r="AR44" s="227">
        <v>225606.932</v>
      </c>
      <c r="AS44" s="227">
        <v>1030216.262</v>
      </c>
      <c r="AT44" s="227">
        <v>3159.0479999999998</v>
      </c>
      <c r="AU44" s="235">
        <v>3770472.18</v>
      </c>
      <c r="AV44" s="235">
        <v>6738470.1509999996</v>
      </c>
      <c r="AW44" s="227">
        <v>327167.43800000002</v>
      </c>
      <c r="AX44" s="227">
        <v>2626928.3289999999</v>
      </c>
      <c r="AY44" s="235">
        <v>2954095.767</v>
      </c>
      <c r="AZ44" s="235">
        <v>6724567.9469999997</v>
      </c>
      <c r="BA44" s="235">
        <v>9692565.9179999996</v>
      </c>
      <c r="BB44" s="227">
        <v>-523918.60600000003</v>
      </c>
      <c r="BC44" s="227">
        <v>-5411.9030000000002</v>
      </c>
      <c r="BD44" s="227">
        <v>-32563.166000000001</v>
      </c>
      <c r="BE44" s="227">
        <v>-2571499.1430000002</v>
      </c>
      <c r="BF44" s="235">
        <v>-3133392.818</v>
      </c>
      <c r="BG44" s="227">
        <v>3591175.1290000002</v>
      </c>
      <c r="BH44" s="235">
        <v>6559173.0999999996</v>
      </c>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2"/>
      <c r="IP44" s="112"/>
      <c r="IQ44" s="112"/>
      <c r="IR44" s="112"/>
      <c r="IS44" s="112"/>
      <c r="IT44" s="112"/>
    </row>
    <row r="45" spans="1:254" ht="17.25" customHeight="1">
      <c r="A45" s="224" t="s">
        <v>174</v>
      </c>
      <c r="B45" s="225" t="s">
        <v>132</v>
      </c>
      <c r="C45" s="225">
        <v>281.90300000000002</v>
      </c>
      <c r="D45" s="225">
        <v>413.24099999999999</v>
      </c>
      <c r="E45" s="225">
        <v>3489.8450000000003</v>
      </c>
      <c r="F45" s="225">
        <v>341.63300000000004</v>
      </c>
      <c r="G45" s="225">
        <v>559.10899999999992</v>
      </c>
      <c r="H45" s="225">
        <v>819.8</v>
      </c>
      <c r="I45" s="225">
        <v>30.290000000000003</v>
      </c>
      <c r="J45" s="225">
        <v>2154.6390000000001</v>
      </c>
      <c r="K45" s="225">
        <v>1033.9070000000002</v>
      </c>
      <c r="L45" s="225">
        <v>34.922000000000004</v>
      </c>
      <c r="M45" s="225">
        <v>500.51300000000003</v>
      </c>
      <c r="N45" s="225">
        <v>1108.4459999999999</v>
      </c>
      <c r="O45" s="225">
        <v>1245.5509999999999</v>
      </c>
      <c r="P45" s="225">
        <v>9390.973</v>
      </c>
      <c r="Q45" s="225">
        <v>870.08799999999997</v>
      </c>
      <c r="R45" s="225">
        <v>2505.08</v>
      </c>
      <c r="S45" s="225">
        <v>8542.6569999999992</v>
      </c>
      <c r="T45" s="225">
        <v>3587.0739999999996</v>
      </c>
      <c r="U45" s="225">
        <v>661.10500000000013</v>
      </c>
      <c r="V45" s="225">
        <v>1567.172</v>
      </c>
      <c r="W45" s="225">
        <v>7967.2210000000005</v>
      </c>
      <c r="X45" s="225">
        <v>2559.1429999999996</v>
      </c>
      <c r="Y45" s="225">
        <v>348.65700000000004</v>
      </c>
      <c r="Z45" s="225">
        <v>809.93000000000006</v>
      </c>
      <c r="AA45" s="225">
        <v>11696.583999999999</v>
      </c>
      <c r="AB45" s="225">
        <v>7109.637999999999</v>
      </c>
      <c r="AC45" s="225">
        <v>1105.0279999999998</v>
      </c>
      <c r="AD45" s="225">
        <v>4308.9140000000007</v>
      </c>
      <c r="AE45" s="225">
        <v>1930.1940000000002</v>
      </c>
      <c r="AF45" s="225">
        <v>2704.306</v>
      </c>
      <c r="AG45" s="225">
        <v>3555.6509999999998</v>
      </c>
      <c r="AH45" s="225">
        <v>4750.8719999999994</v>
      </c>
      <c r="AI45" s="225">
        <v>1525.0079999999998</v>
      </c>
      <c r="AJ45" s="225">
        <v>4172.2829999999994</v>
      </c>
      <c r="AK45" s="225">
        <v>8464.5669999999991</v>
      </c>
      <c r="AL45" s="225">
        <v>0</v>
      </c>
      <c r="AM45" s="225">
        <v>196.91800000000001</v>
      </c>
      <c r="AN45" s="234">
        <v>102342.86199999999</v>
      </c>
      <c r="AO45" s="144"/>
      <c r="AP45" s="144"/>
      <c r="AQ45" s="144"/>
      <c r="AR45" s="144"/>
      <c r="AS45" s="144"/>
      <c r="AT45" s="144"/>
      <c r="AU45" s="144"/>
      <c r="AV45" s="144"/>
      <c r="AW45" s="144"/>
      <c r="AX45" s="144"/>
      <c r="AY45" s="144"/>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2"/>
      <c r="IP45" s="112"/>
      <c r="IQ45" s="112"/>
      <c r="IR45" s="112"/>
      <c r="IS45" s="112"/>
      <c r="IT45" s="112"/>
    </row>
    <row r="46" spans="1:254" ht="17.25" customHeight="1">
      <c r="A46" s="224" t="s">
        <v>175</v>
      </c>
      <c r="B46" s="225" t="s">
        <v>43</v>
      </c>
      <c r="C46" s="225">
        <v>11502.357000000002</v>
      </c>
      <c r="D46" s="225">
        <v>2307.21</v>
      </c>
      <c r="E46" s="225">
        <v>48556.485000000001</v>
      </c>
      <c r="F46" s="225">
        <v>7022.9250000000002</v>
      </c>
      <c r="G46" s="225">
        <v>7109.1979999999994</v>
      </c>
      <c r="H46" s="225">
        <v>7614.1840000000011</v>
      </c>
      <c r="I46" s="225">
        <v>274.71199999999999</v>
      </c>
      <c r="J46" s="225">
        <v>16885.793999999998</v>
      </c>
      <c r="K46" s="225">
        <v>7183.8339999999998</v>
      </c>
      <c r="L46" s="225">
        <v>1208.9109999999998</v>
      </c>
      <c r="M46" s="225">
        <v>7426.4920000000002</v>
      </c>
      <c r="N46" s="225">
        <v>18563.04</v>
      </c>
      <c r="O46" s="225">
        <v>18958.852000000003</v>
      </c>
      <c r="P46" s="225">
        <v>58469.521999999997</v>
      </c>
      <c r="Q46" s="225">
        <v>13151.670999999998</v>
      </c>
      <c r="R46" s="225">
        <v>52729.517</v>
      </c>
      <c r="S46" s="225">
        <v>58495.515000000007</v>
      </c>
      <c r="T46" s="225">
        <v>18090.909</v>
      </c>
      <c r="U46" s="225">
        <v>15449.771000000001</v>
      </c>
      <c r="V46" s="225">
        <v>23897.215</v>
      </c>
      <c r="W46" s="225">
        <v>94237.302000000011</v>
      </c>
      <c r="X46" s="225">
        <v>16598.596000000001</v>
      </c>
      <c r="Y46" s="225">
        <v>4246.0679999999993</v>
      </c>
      <c r="Z46" s="225">
        <v>9129.3790000000008</v>
      </c>
      <c r="AA46" s="225">
        <v>151742.98499999999</v>
      </c>
      <c r="AB46" s="225">
        <v>44399.307000000008</v>
      </c>
      <c r="AC46" s="225">
        <v>13167.619999999999</v>
      </c>
      <c r="AD46" s="225">
        <v>52717.201000000008</v>
      </c>
      <c r="AE46" s="225">
        <v>20607.659000000003</v>
      </c>
      <c r="AF46" s="225">
        <v>102711.32199999999</v>
      </c>
      <c r="AG46" s="225">
        <v>117131.08999999998</v>
      </c>
      <c r="AH46" s="225">
        <v>185978.79</v>
      </c>
      <c r="AI46" s="225">
        <v>62020.422000000006</v>
      </c>
      <c r="AJ46" s="225">
        <v>63632.229000000007</v>
      </c>
      <c r="AK46" s="225">
        <v>95327.931000000011</v>
      </c>
      <c r="AL46" s="225">
        <v>0</v>
      </c>
      <c r="AM46" s="225">
        <v>13745.687</v>
      </c>
      <c r="AN46" s="234">
        <v>1442291.702</v>
      </c>
      <c r="AO46" s="144"/>
      <c r="AP46" s="144"/>
      <c r="AQ46" s="144"/>
      <c r="AR46" s="144"/>
      <c r="AS46" s="144"/>
      <c r="AT46" s="144"/>
      <c r="AU46" s="144"/>
      <c r="AV46" s="144"/>
      <c r="AW46" s="144"/>
      <c r="AX46" s="144"/>
      <c r="AY46" s="144"/>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2"/>
      <c r="IP46" s="112"/>
      <c r="IQ46" s="112"/>
      <c r="IR46" s="112"/>
      <c r="IS46" s="112"/>
      <c r="IT46" s="112"/>
    </row>
    <row r="47" spans="1:254" ht="17.25" customHeight="1">
      <c r="A47" s="224" t="s">
        <v>176</v>
      </c>
      <c r="B47" s="225" t="s">
        <v>44</v>
      </c>
      <c r="C47" s="225">
        <v>21477.926999999996</v>
      </c>
      <c r="D47" s="225">
        <v>1174.1080000000002</v>
      </c>
      <c r="E47" s="225">
        <v>38024.26</v>
      </c>
      <c r="F47" s="225">
        <v>-929.81</v>
      </c>
      <c r="G47" s="225">
        <v>2435.971</v>
      </c>
      <c r="H47" s="225">
        <v>4611.6799999999994</v>
      </c>
      <c r="I47" s="225">
        <v>468.23399999999998</v>
      </c>
      <c r="J47" s="225">
        <v>9711.0869999999995</v>
      </c>
      <c r="K47" s="225">
        <v>9538.8779999999988</v>
      </c>
      <c r="L47" s="225">
        <v>589.44799999999998</v>
      </c>
      <c r="M47" s="225">
        <v>116.04800000000003</v>
      </c>
      <c r="N47" s="225">
        <v>5912.0540000000001</v>
      </c>
      <c r="O47" s="225">
        <v>10362.673999999999</v>
      </c>
      <c r="P47" s="225">
        <v>115212.17000000001</v>
      </c>
      <c r="Q47" s="225">
        <v>680.84699999999998</v>
      </c>
      <c r="R47" s="225">
        <v>-18723.280000000002</v>
      </c>
      <c r="S47" s="225">
        <v>-16556.021999999997</v>
      </c>
      <c r="T47" s="225">
        <v>-1285.4099999999996</v>
      </c>
      <c r="U47" s="225">
        <v>237.48099999999999</v>
      </c>
      <c r="V47" s="225">
        <v>6471.1379999999999</v>
      </c>
      <c r="W47" s="225">
        <v>50512.140999999996</v>
      </c>
      <c r="X47" s="225">
        <v>-44793.186999999998</v>
      </c>
      <c r="Y47" s="225">
        <v>2703.6379999999999</v>
      </c>
      <c r="Z47" s="225">
        <v>6825.2250000000004</v>
      </c>
      <c r="AA47" s="225">
        <v>129991.75200000001</v>
      </c>
      <c r="AB47" s="225">
        <v>88051.553999999989</v>
      </c>
      <c r="AC47" s="225">
        <v>232849.44500000001</v>
      </c>
      <c r="AD47" s="225">
        <v>53706.342000000004</v>
      </c>
      <c r="AE47" s="225">
        <v>29742.670000000002</v>
      </c>
      <c r="AF47" s="225">
        <v>0</v>
      </c>
      <c r="AG47" s="225">
        <v>48433.919000000002</v>
      </c>
      <c r="AH47" s="225">
        <v>44373.646000000001</v>
      </c>
      <c r="AI47" s="225">
        <v>-13497.763000000001</v>
      </c>
      <c r="AJ47" s="225">
        <v>67521.728999999992</v>
      </c>
      <c r="AK47" s="225">
        <v>43445.014999999992</v>
      </c>
      <c r="AL47" s="225">
        <v>0</v>
      </c>
      <c r="AM47" s="225">
        <v>2606.2600000000002</v>
      </c>
      <c r="AN47" s="234">
        <v>932001.86899999995</v>
      </c>
      <c r="AO47" s="144"/>
      <c r="AP47" s="144"/>
      <c r="AQ47" s="144"/>
      <c r="AR47" s="144"/>
      <c r="AS47" s="144"/>
      <c r="AT47" s="144"/>
      <c r="AU47" s="144"/>
      <c r="AV47" s="144"/>
      <c r="AW47" s="144"/>
      <c r="AX47" s="144"/>
      <c r="AY47" s="144"/>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2"/>
      <c r="IP47" s="112"/>
      <c r="IQ47" s="112"/>
      <c r="IR47" s="112"/>
      <c r="IS47" s="112"/>
      <c r="IT47" s="112"/>
    </row>
    <row r="48" spans="1:254" ht="17.25" customHeight="1">
      <c r="A48" s="224" t="s">
        <v>177</v>
      </c>
      <c r="B48" s="225" t="s">
        <v>45</v>
      </c>
      <c r="C48" s="225">
        <v>15865.565999999995</v>
      </c>
      <c r="D48" s="225">
        <v>878.62300000000005</v>
      </c>
      <c r="E48" s="225">
        <v>19174.602999999999</v>
      </c>
      <c r="F48" s="225">
        <v>3777.7449999999999</v>
      </c>
      <c r="G48" s="225">
        <v>1977.3110000000001</v>
      </c>
      <c r="H48" s="225">
        <v>10506.802</v>
      </c>
      <c r="I48" s="225">
        <v>322.38499999999999</v>
      </c>
      <c r="J48" s="225">
        <v>10428.534</v>
      </c>
      <c r="K48" s="225">
        <v>8919.7000000000007</v>
      </c>
      <c r="L48" s="225">
        <v>266.80099999999999</v>
      </c>
      <c r="M48" s="225">
        <v>1519.3850000000004</v>
      </c>
      <c r="N48" s="225">
        <v>6750.1139999999996</v>
      </c>
      <c r="O48" s="225">
        <v>8390.3650000000016</v>
      </c>
      <c r="P48" s="225">
        <v>78671.445000000007</v>
      </c>
      <c r="Q48" s="225">
        <v>7964.41</v>
      </c>
      <c r="R48" s="225">
        <v>29088.218000000001</v>
      </c>
      <c r="S48" s="225">
        <v>49802.299999999996</v>
      </c>
      <c r="T48" s="225">
        <v>31387.622000000003</v>
      </c>
      <c r="U48" s="225">
        <v>8523.876000000002</v>
      </c>
      <c r="V48" s="225">
        <v>9027.7009999999991</v>
      </c>
      <c r="W48" s="225">
        <v>17374.615000000002</v>
      </c>
      <c r="X48" s="225">
        <v>50024.467000000004</v>
      </c>
      <c r="Y48" s="225">
        <v>5092.0150000000003</v>
      </c>
      <c r="Z48" s="225">
        <v>4168.826</v>
      </c>
      <c r="AA48" s="225">
        <v>46932.66</v>
      </c>
      <c r="AB48" s="225">
        <v>17162.182999999997</v>
      </c>
      <c r="AC48" s="225">
        <v>185244.217</v>
      </c>
      <c r="AD48" s="225">
        <v>21153.508000000002</v>
      </c>
      <c r="AE48" s="225">
        <v>23212.111999999997</v>
      </c>
      <c r="AF48" s="225">
        <v>95019.361000000004</v>
      </c>
      <c r="AG48" s="225">
        <v>82947.646000000008</v>
      </c>
      <c r="AH48" s="225">
        <v>44106.062999999995</v>
      </c>
      <c r="AI48" s="225">
        <v>-26264.089</v>
      </c>
      <c r="AJ48" s="225">
        <v>32657.118000000002</v>
      </c>
      <c r="AK48" s="225">
        <v>41205.856999999996</v>
      </c>
      <c r="AL48" s="225">
        <v>0</v>
      </c>
      <c r="AM48" s="225">
        <v>2316.942</v>
      </c>
      <c r="AN48" s="234">
        <v>945597.00699999998</v>
      </c>
      <c r="AO48" s="144"/>
      <c r="AP48" s="144"/>
      <c r="AQ48" s="144"/>
      <c r="AR48" s="144"/>
      <c r="AS48" s="144"/>
      <c r="AT48" s="144"/>
      <c r="AU48" s="144"/>
      <c r="AV48" s="144"/>
      <c r="AW48" s="144"/>
      <c r="AX48" s="144"/>
      <c r="AY48" s="144"/>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2"/>
      <c r="DV48" s="112"/>
      <c r="DW48" s="112"/>
      <c r="DX48" s="112"/>
      <c r="DY48" s="112"/>
      <c r="DZ48" s="112"/>
      <c r="EA48" s="112"/>
      <c r="EB48" s="112"/>
      <c r="EC48" s="112"/>
      <c r="ED48" s="112"/>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2"/>
      <c r="IP48" s="112"/>
      <c r="IQ48" s="112"/>
      <c r="IR48" s="112"/>
      <c r="IS48" s="112"/>
      <c r="IT48" s="112"/>
    </row>
    <row r="49" spans="1:254" ht="17.25" customHeight="1">
      <c r="A49" s="224" t="s">
        <v>178</v>
      </c>
      <c r="B49" s="225" t="s">
        <v>247</v>
      </c>
      <c r="C49" s="225">
        <v>4191.4769999999999</v>
      </c>
      <c r="D49" s="225">
        <v>508.29200000000003</v>
      </c>
      <c r="E49" s="225">
        <v>16784.521000000004</v>
      </c>
      <c r="F49" s="225">
        <v>1377.2529999999999</v>
      </c>
      <c r="G49" s="225">
        <v>947.35300000000007</v>
      </c>
      <c r="H49" s="225">
        <v>1222.078</v>
      </c>
      <c r="I49" s="225">
        <v>44.882000000000005</v>
      </c>
      <c r="J49" s="225">
        <v>4454.3599999999997</v>
      </c>
      <c r="K49" s="225">
        <v>1504.3639999999998</v>
      </c>
      <c r="L49" s="225">
        <v>213.59499999999997</v>
      </c>
      <c r="M49" s="225">
        <v>373.70700000000005</v>
      </c>
      <c r="N49" s="225">
        <v>2315.04</v>
      </c>
      <c r="O49" s="225">
        <v>744.2</v>
      </c>
      <c r="P49" s="225">
        <v>3401.8150000000001</v>
      </c>
      <c r="Q49" s="225">
        <v>736.49800000000005</v>
      </c>
      <c r="R49" s="225">
        <v>2001.348</v>
      </c>
      <c r="S49" s="225">
        <v>1392.1949999999999</v>
      </c>
      <c r="T49" s="225">
        <v>2398.9940000000001</v>
      </c>
      <c r="U49" s="225">
        <v>213.61700000000002</v>
      </c>
      <c r="V49" s="225">
        <v>1978.297</v>
      </c>
      <c r="W49" s="225">
        <v>14594.866</v>
      </c>
      <c r="X49" s="225">
        <v>8528.4760000000006</v>
      </c>
      <c r="Y49" s="225">
        <v>1201.1759999999999</v>
      </c>
      <c r="Z49" s="225">
        <v>600.52799999999991</v>
      </c>
      <c r="AA49" s="225">
        <v>21580.6</v>
      </c>
      <c r="AB49" s="225">
        <v>5075.9269999999997</v>
      </c>
      <c r="AC49" s="225">
        <v>24378.407999999999</v>
      </c>
      <c r="AD49" s="225">
        <v>14871.603999999998</v>
      </c>
      <c r="AE49" s="225">
        <v>5362.5589999999993</v>
      </c>
      <c r="AF49" s="225">
        <v>315.53799999999995</v>
      </c>
      <c r="AG49" s="225">
        <v>4717.5839999999998</v>
      </c>
      <c r="AH49" s="225">
        <v>6267.2850000000008</v>
      </c>
      <c r="AI49" s="225">
        <v>1354.7049999999999</v>
      </c>
      <c r="AJ49" s="225">
        <v>13692.041000000001</v>
      </c>
      <c r="AK49" s="225">
        <v>15635.428999999998</v>
      </c>
      <c r="AL49" s="225">
        <v>0</v>
      </c>
      <c r="AM49" s="225">
        <v>826.94299999999998</v>
      </c>
      <c r="AN49" s="234">
        <v>185807.55499999999</v>
      </c>
      <c r="AO49" s="144"/>
      <c r="AP49" s="144"/>
      <c r="AQ49" s="144"/>
      <c r="AR49" s="144"/>
      <c r="AS49" s="144"/>
      <c r="AT49" s="144"/>
      <c r="AU49" s="144"/>
      <c r="AV49" s="144"/>
      <c r="AW49" s="144"/>
      <c r="AX49" s="144"/>
      <c r="AY49" s="144"/>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2"/>
      <c r="DV49" s="112"/>
      <c r="DW49" s="112"/>
      <c r="DX49" s="112"/>
      <c r="DY49" s="112"/>
      <c r="DZ49" s="112"/>
      <c r="EA49" s="112"/>
      <c r="EB49" s="112"/>
      <c r="EC49" s="112"/>
      <c r="ED49" s="112"/>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2"/>
      <c r="IP49" s="112"/>
      <c r="IQ49" s="112"/>
      <c r="IR49" s="112"/>
      <c r="IS49" s="112"/>
      <c r="IT49" s="112"/>
    </row>
    <row r="50" spans="1:254" ht="17.25" customHeight="1">
      <c r="A50" s="224" t="s">
        <v>179</v>
      </c>
      <c r="B50" s="225" t="s">
        <v>46</v>
      </c>
      <c r="C50" s="225">
        <v>-1824.3019999999999</v>
      </c>
      <c r="D50" s="225">
        <v>-0.11699999999999999</v>
      </c>
      <c r="E50" s="225">
        <v>-467.16299999999995</v>
      </c>
      <c r="F50" s="225">
        <v>-0.30700000000000005</v>
      </c>
      <c r="G50" s="225">
        <v>-0.28600000000000003</v>
      </c>
      <c r="H50" s="225">
        <v>-0.16400000000000003</v>
      </c>
      <c r="I50" s="225">
        <v>-2.3E-2</v>
      </c>
      <c r="J50" s="225">
        <v>-0.50700000000000001</v>
      </c>
      <c r="K50" s="225">
        <v>-0.45500000000000007</v>
      </c>
      <c r="L50" s="225">
        <v>-0.03</v>
      </c>
      <c r="M50" s="225">
        <v>-0.189</v>
      </c>
      <c r="N50" s="225">
        <v>-0.55699999999999994</v>
      </c>
      <c r="O50" s="225">
        <v>-0.54100000000000004</v>
      </c>
      <c r="P50" s="225">
        <v>-2.4620000000000002</v>
      </c>
      <c r="Q50" s="225">
        <v>-0.30400000000000005</v>
      </c>
      <c r="R50" s="225">
        <v>-1.29</v>
      </c>
      <c r="S50" s="225">
        <v>-1.5630000000000002</v>
      </c>
      <c r="T50" s="225">
        <v>-1.0779999999999998</v>
      </c>
      <c r="U50" s="225">
        <v>-0.35099999999999998</v>
      </c>
      <c r="V50" s="225">
        <v>-2.4059999999999993</v>
      </c>
      <c r="W50" s="225">
        <v>-1904.04</v>
      </c>
      <c r="X50" s="225">
        <v>-31.933</v>
      </c>
      <c r="Y50" s="225">
        <v>-1128.3810000000001</v>
      </c>
      <c r="Z50" s="225">
        <v>-0.13200000000000001</v>
      </c>
      <c r="AA50" s="225">
        <v>-251.60599999999999</v>
      </c>
      <c r="AB50" s="225">
        <v>-3523.6620000000003</v>
      </c>
      <c r="AC50" s="225">
        <v>-82.236999999999995</v>
      </c>
      <c r="AD50" s="225">
        <v>-866.26099999999985</v>
      </c>
      <c r="AE50" s="225">
        <v>-1.3849999999999998</v>
      </c>
      <c r="AF50" s="225">
        <v>0</v>
      </c>
      <c r="AG50" s="225">
        <v>-480.05399999999997</v>
      </c>
      <c r="AH50" s="225">
        <v>-4773.1310000000003</v>
      </c>
      <c r="AI50" s="225">
        <v>-1264.8889999999999</v>
      </c>
      <c r="AJ50" s="225">
        <v>-12.286999999999999</v>
      </c>
      <c r="AK50" s="225">
        <v>-2.8440000000000003</v>
      </c>
      <c r="AL50" s="225">
        <v>0</v>
      </c>
      <c r="AM50" s="225">
        <v>-238.929</v>
      </c>
      <c r="AN50" s="234">
        <v>-16865.866000000002</v>
      </c>
      <c r="AO50" s="144"/>
      <c r="AP50" s="144"/>
      <c r="AQ50" s="144"/>
      <c r="AR50" s="144"/>
      <c r="AS50" s="144"/>
      <c r="AT50" s="144"/>
      <c r="AU50" s="144"/>
      <c r="AV50" s="144"/>
      <c r="AW50" s="144"/>
      <c r="AX50" s="144"/>
      <c r="AY50" s="144"/>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2"/>
      <c r="DV50" s="112"/>
      <c r="DW50" s="112"/>
      <c r="DX50" s="112"/>
      <c r="DY50" s="112"/>
      <c r="DZ50" s="112"/>
      <c r="EA50" s="112"/>
      <c r="EB50" s="112"/>
      <c r="EC50" s="112"/>
      <c r="ED50" s="112"/>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2"/>
      <c r="IP50" s="112"/>
      <c r="IQ50" s="112"/>
      <c r="IR50" s="112"/>
      <c r="IS50" s="112"/>
      <c r="IT50" s="112"/>
    </row>
    <row r="51" spans="1:254" ht="17.25" customHeight="1">
      <c r="A51" s="226" t="s">
        <v>180</v>
      </c>
      <c r="B51" s="227" t="s">
        <v>47</v>
      </c>
      <c r="C51" s="227">
        <v>51494.928</v>
      </c>
      <c r="D51" s="227">
        <v>5281.357</v>
      </c>
      <c r="E51" s="227">
        <v>125562.55100000001</v>
      </c>
      <c r="F51" s="227">
        <v>11589.439</v>
      </c>
      <c r="G51" s="227">
        <v>13028.656000000001</v>
      </c>
      <c r="H51" s="227">
        <v>24774.38</v>
      </c>
      <c r="I51" s="227">
        <v>1140.48</v>
      </c>
      <c r="J51" s="227">
        <v>43633.906999999999</v>
      </c>
      <c r="K51" s="227">
        <v>28180.227999999999</v>
      </c>
      <c r="L51" s="227">
        <v>2313.6469999999999</v>
      </c>
      <c r="M51" s="227">
        <v>9935.9560000000001</v>
      </c>
      <c r="N51" s="227">
        <v>34648.137000000002</v>
      </c>
      <c r="O51" s="227">
        <v>39701.101000000002</v>
      </c>
      <c r="P51" s="227">
        <v>265143.46299999999</v>
      </c>
      <c r="Q51" s="227">
        <v>23403.21</v>
      </c>
      <c r="R51" s="227">
        <v>67599.592999999993</v>
      </c>
      <c r="S51" s="227">
        <v>101675.08199999999</v>
      </c>
      <c r="T51" s="227">
        <v>54178.110999999997</v>
      </c>
      <c r="U51" s="227">
        <v>25085.499</v>
      </c>
      <c r="V51" s="227">
        <v>42939.116999999998</v>
      </c>
      <c r="W51" s="227">
        <v>182782.10500000001</v>
      </c>
      <c r="X51" s="227">
        <v>32885.561999999998</v>
      </c>
      <c r="Y51" s="227">
        <v>12463.173000000001</v>
      </c>
      <c r="Z51" s="227">
        <v>21533.756000000001</v>
      </c>
      <c r="AA51" s="227">
        <v>361692.97499999998</v>
      </c>
      <c r="AB51" s="227">
        <v>158274.94699999999</v>
      </c>
      <c r="AC51" s="227">
        <v>456662.48100000003</v>
      </c>
      <c r="AD51" s="227">
        <v>145891.30799999999</v>
      </c>
      <c r="AE51" s="227">
        <v>80853.808999999994</v>
      </c>
      <c r="AF51" s="227">
        <v>200750.527</v>
      </c>
      <c r="AG51" s="227">
        <v>256305.83600000001</v>
      </c>
      <c r="AH51" s="227">
        <v>280703.52500000002</v>
      </c>
      <c r="AI51" s="227">
        <v>23873.394</v>
      </c>
      <c r="AJ51" s="227">
        <v>181663.11300000001</v>
      </c>
      <c r="AK51" s="227">
        <v>204075.95499999999</v>
      </c>
      <c r="AL51" s="227">
        <v>0</v>
      </c>
      <c r="AM51" s="227">
        <v>19453.821</v>
      </c>
      <c r="AN51" s="235">
        <v>3591175.1290000002</v>
      </c>
      <c r="AO51" s="144"/>
      <c r="AP51" s="144"/>
      <c r="AQ51" s="144"/>
      <c r="AR51" s="144"/>
      <c r="AS51" s="144"/>
      <c r="AT51" s="144"/>
      <c r="AU51" s="144"/>
      <c r="AV51" s="144"/>
      <c r="AW51" s="144"/>
      <c r="AX51" s="144"/>
      <c r="AY51" s="144"/>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2"/>
      <c r="DV51" s="112"/>
      <c r="DW51" s="112"/>
      <c r="DX51" s="112"/>
      <c r="DY51" s="112"/>
      <c r="DZ51" s="112"/>
      <c r="EA51" s="112"/>
      <c r="EB51" s="112"/>
      <c r="EC51" s="112"/>
      <c r="ED51" s="112"/>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2"/>
      <c r="IP51" s="112"/>
      <c r="IQ51" s="112"/>
      <c r="IR51" s="112"/>
      <c r="IS51" s="112"/>
      <c r="IT51" s="112"/>
    </row>
    <row r="52" spans="1:254" ht="17.25" customHeight="1">
      <c r="A52" s="226" t="s">
        <v>181</v>
      </c>
      <c r="B52" s="227" t="s">
        <v>248</v>
      </c>
      <c r="C52" s="227">
        <v>92112.403000000006</v>
      </c>
      <c r="D52" s="227">
        <v>10908.28</v>
      </c>
      <c r="E52" s="227">
        <v>330699.40600000002</v>
      </c>
      <c r="F52" s="227">
        <v>31183</v>
      </c>
      <c r="G52" s="227">
        <v>31468</v>
      </c>
      <c r="H52" s="227">
        <v>54995</v>
      </c>
      <c r="I52" s="227">
        <v>3089</v>
      </c>
      <c r="J52" s="227">
        <v>116090</v>
      </c>
      <c r="K52" s="227">
        <v>59678</v>
      </c>
      <c r="L52" s="227">
        <v>6407</v>
      </c>
      <c r="M52" s="227">
        <v>43753</v>
      </c>
      <c r="N52" s="227">
        <v>78381</v>
      </c>
      <c r="O52" s="227">
        <v>93159</v>
      </c>
      <c r="P52" s="227">
        <v>591430</v>
      </c>
      <c r="Q52" s="227">
        <v>55431</v>
      </c>
      <c r="R52" s="227">
        <v>187591</v>
      </c>
      <c r="S52" s="227">
        <v>288837</v>
      </c>
      <c r="T52" s="227">
        <v>158187</v>
      </c>
      <c r="U52" s="227">
        <v>96884.914999999994</v>
      </c>
      <c r="V52" s="227">
        <v>101006.32</v>
      </c>
      <c r="W52" s="227">
        <v>381750.77500000002</v>
      </c>
      <c r="X52" s="227">
        <v>85553.134999999995</v>
      </c>
      <c r="Y52" s="227">
        <v>27947.564999999999</v>
      </c>
      <c r="Z52" s="227">
        <v>32682.355</v>
      </c>
      <c r="AA52" s="227">
        <v>522729.89299999998</v>
      </c>
      <c r="AB52" s="227">
        <v>234710.72</v>
      </c>
      <c r="AC52" s="227">
        <v>524980.95400000003</v>
      </c>
      <c r="AD52" s="227">
        <v>292598.91800000001</v>
      </c>
      <c r="AE52" s="227">
        <v>153730.48000000001</v>
      </c>
      <c r="AF52" s="227">
        <v>279609.234</v>
      </c>
      <c r="AG52" s="227">
        <v>352828.78</v>
      </c>
      <c r="AH52" s="227">
        <v>450485.39799999999</v>
      </c>
      <c r="AI52" s="227">
        <v>41184.436999999998</v>
      </c>
      <c r="AJ52" s="227">
        <v>279571.80800000002</v>
      </c>
      <c r="AK52" s="227">
        <v>389537.13199999998</v>
      </c>
      <c r="AL52" s="227">
        <v>30735.199000000001</v>
      </c>
      <c r="AM52" s="227">
        <v>47245.993000000002</v>
      </c>
      <c r="AN52" s="235">
        <v>6559173.0999999996</v>
      </c>
      <c r="AO52" s="144"/>
      <c r="AP52" s="144"/>
      <c r="AQ52" s="144"/>
      <c r="AR52" s="144"/>
      <c r="AS52" s="144"/>
      <c r="AT52" s="144"/>
      <c r="AU52" s="144"/>
      <c r="AV52" s="144"/>
      <c r="AW52" s="144"/>
      <c r="AX52" s="144"/>
      <c r="AY52" s="144"/>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c r="CR52" s="112"/>
      <c r="CS52" s="112"/>
      <c r="CT52" s="112"/>
      <c r="CU52" s="112"/>
      <c r="CV52" s="112"/>
      <c r="CW52" s="112"/>
      <c r="CX52" s="112"/>
      <c r="CY52" s="112"/>
      <c r="CZ52" s="112"/>
      <c r="DA52" s="112"/>
      <c r="DB52" s="112"/>
      <c r="DC52" s="112"/>
      <c r="DD52" s="112"/>
      <c r="DE52" s="112"/>
      <c r="DF52" s="112"/>
      <c r="DG52" s="112"/>
      <c r="DH52" s="112"/>
      <c r="DI52" s="112"/>
      <c r="DJ52" s="112"/>
      <c r="DK52" s="112"/>
      <c r="DL52" s="112"/>
      <c r="DM52" s="112"/>
      <c r="DN52" s="112"/>
      <c r="DO52" s="112"/>
      <c r="DP52" s="112"/>
      <c r="DQ52" s="112"/>
      <c r="DR52" s="112"/>
      <c r="DS52" s="112"/>
      <c r="DT52" s="112"/>
      <c r="DU52" s="112"/>
      <c r="DV52" s="112"/>
      <c r="DW52" s="112"/>
      <c r="DX52" s="112"/>
      <c r="DY52" s="112"/>
      <c r="DZ52" s="112"/>
      <c r="EA52" s="112"/>
      <c r="EB52" s="112"/>
      <c r="EC52" s="112"/>
      <c r="ED52" s="112"/>
      <c r="EE52" s="112"/>
      <c r="EF52" s="112"/>
      <c r="EG52" s="112"/>
      <c r="EH52" s="112"/>
      <c r="EI52" s="112"/>
      <c r="EJ52" s="112"/>
      <c r="EK52" s="112"/>
      <c r="EL52" s="112"/>
      <c r="EM52" s="112"/>
      <c r="EN52" s="112"/>
      <c r="EO52" s="112"/>
      <c r="EP52" s="112"/>
      <c r="EQ52" s="112"/>
      <c r="ER52" s="112"/>
      <c r="ES52" s="112"/>
      <c r="ET52" s="112"/>
      <c r="EU52" s="112"/>
      <c r="EV52" s="112"/>
      <c r="EW52" s="112"/>
      <c r="EX52" s="112"/>
      <c r="EY52" s="112"/>
      <c r="EZ52" s="112"/>
      <c r="FA52" s="112"/>
      <c r="FB52" s="112"/>
      <c r="FC52" s="112"/>
      <c r="FD52" s="112"/>
      <c r="FE52" s="112"/>
      <c r="FF52" s="112"/>
      <c r="FG52" s="112"/>
      <c r="FH52" s="112"/>
      <c r="FI52" s="112"/>
      <c r="FJ52" s="112"/>
      <c r="FK52" s="112"/>
      <c r="FL52" s="112"/>
      <c r="FM52" s="112"/>
      <c r="FN52" s="112"/>
      <c r="FO52" s="112"/>
      <c r="FP52" s="112"/>
      <c r="FQ52" s="112"/>
      <c r="FR52" s="112"/>
      <c r="FS52" s="112"/>
      <c r="FT52" s="112"/>
      <c r="FU52" s="112"/>
      <c r="FV52" s="112"/>
      <c r="FW52" s="112"/>
      <c r="FX52" s="112"/>
      <c r="FY52" s="112"/>
      <c r="FZ52" s="112"/>
      <c r="GA52" s="112"/>
      <c r="GB52" s="112"/>
      <c r="GC52" s="112"/>
      <c r="GD52" s="112"/>
      <c r="GE52" s="112"/>
      <c r="GF52" s="112"/>
      <c r="GG52" s="112"/>
      <c r="GH52" s="112"/>
      <c r="GI52" s="112"/>
      <c r="GJ52" s="112"/>
      <c r="GK52" s="112"/>
      <c r="GL52" s="112"/>
      <c r="GM52" s="112"/>
      <c r="GN52" s="112"/>
      <c r="GO52" s="112"/>
      <c r="GP52" s="112"/>
      <c r="GQ52" s="112"/>
      <c r="GR52" s="112"/>
      <c r="GS52" s="112"/>
      <c r="GT52" s="112"/>
      <c r="GU52" s="112"/>
      <c r="GV52" s="112"/>
      <c r="GW52" s="112"/>
      <c r="GX52" s="112"/>
      <c r="GY52" s="112"/>
      <c r="GZ52" s="112"/>
      <c r="HA52" s="112"/>
      <c r="HB52" s="112"/>
      <c r="HC52" s="112"/>
      <c r="HD52" s="112"/>
      <c r="HE52" s="112"/>
      <c r="HF52" s="112"/>
      <c r="HG52" s="112"/>
      <c r="HH52" s="112"/>
      <c r="HI52" s="112"/>
      <c r="HJ52" s="112"/>
      <c r="HK52" s="112"/>
      <c r="HL52" s="112"/>
      <c r="HM52" s="112"/>
      <c r="HN52" s="112"/>
      <c r="HO52" s="112"/>
      <c r="HP52" s="112"/>
      <c r="HQ52" s="112"/>
      <c r="HR52" s="112"/>
      <c r="HS52" s="112"/>
      <c r="HT52" s="112"/>
      <c r="HU52" s="112"/>
      <c r="HV52" s="112"/>
      <c r="HW52" s="112"/>
      <c r="HX52" s="112"/>
      <c r="HY52" s="112"/>
      <c r="HZ52" s="112"/>
      <c r="IA52" s="112"/>
      <c r="IB52" s="112"/>
      <c r="IC52" s="112"/>
      <c r="ID52" s="112"/>
      <c r="IE52" s="112"/>
      <c r="IF52" s="112"/>
      <c r="IG52" s="112"/>
      <c r="IH52" s="112"/>
      <c r="II52" s="112"/>
      <c r="IJ52" s="112"/>
      <c r="IK52" s="112"/>
      <c r="IL52" s="112"/>
      <c r="IM52" s="112"/>
      <c r="IN52" s="112"/>
      <c r="IO52" s="112"/>
      <c r="IP52" s="112"/>
      <c r="IQ52" s="112"/>
      <c r="IR52" s="112"/>
      <c r="IS52" s="112"/>
      <c r="IT52" s="112"/>
    </row>
    <row r="54" spans="1:254">
      <c r="C54" s="114"/>
    </row>
  </sheetData>
  <sheetProtection sheet="1" objects="1" scenarios="1"/>
  <mergeCells count="1">
    <mergeCell ref="A5:B6"/>
  </mergeCells>
  <phoneticPr fontId="4"/>
  <pageMargins left="1.1811023622047245" right="0.19685039370078741" top="0.59055118110236227" bottom="0.59055118110236227" header="0.39370078740157483" footer="0.39370078740157483"/>
  <pageSetup paperSize="8" scale="67" fitToWidth="2" orientation="landscape" cellComments="asDisplayed" r:id="rId1"/>
  <headerFooter alignWithMargins="0">
    <oddFooter>&amp;C&amp;"ＭＳ Ｐゴシック,標準"&amp;16１１ページ&amp;R&amp;"ＭＳ Ｐゴシック,標準"&amp;16&amp;A</oddFooter>
  </headerFooter>
  <colBreaks count="2" manualBreakCount="2">
    <brk id="25" max="47" man="1"/>
    <brk id="52" min="3" max="4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V52"/>
  <sheetViews>
    <sheetView zoomScale="80" zoomScaleNormal="100" zoomScaleSheetLayoutView="75" workbookViewId="0">
      <pane xSplit="2" ySplit="6" topLeftCell="C40" activePane="bottomRight" state="frozen"/>
      <selection activeCell="C5" sqref="C4:AM6"/>
      <selection pane="topRight" activeCell="C5" sqref="C4:AM6"/>
      <selection pane="bottomLeft" activeCell="C5" sqref="C4:AM6"/>
      <selection pane="bottomRight" activeCell="H47" sqref="H47"/>
    </sheetView>
  </sheetViews>
  <sheetFormatPr defaultRowHeight="12"/>
  <cols>
    <col min="1" max="1" width="3.140625" style="102" customWidth="1"/>
    <col min="2" max="2" width="39.140625" style="102" bestFit="1" customWidth="1"/>
    <col min="3" max="40" width="15" style="245" customWidth="1"/>
    <col min="41" max="41" width="2.42578125" style="102" customWidth="1"/>
    <col min="42" max="16384" width="9.140625" style="102"/>
  </cols>
  <sheetData>
    <row r="2" spans="1:256" s="99" customFormat="1" ht="36" customHeight="1">
      <c r="A2" s="13" t="s">
        <v>90</v>
      </c>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256" s="99" customFormat="1" ht="18" customHeight="1">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row>
    <row r="4" spans="1:256" ht="19.5" customHeight="1">
      <c r="A4" s="14" t="s">
        <v>239</v>
      </c>
      <c r="B4" s="101"/>
      <c r="C4" s="244"/>
      <c r="D4" s="244"/>
      <c r="E4" s="244"/>
      <c r="F4" s="244"/>
      <c r="G4" s="244"/>
      <c r="H4" s="244"/>
      <c r="I4" s="244"/>
      <c r="J4" s="244"/>
      <c r="K4" s="244"/>
      <c r="L4" s="244"/>
      <c r="M4" s="244"/>
      <c r="N4" s="244"/>
      <c r="O4" s="244"/>
      <c r="P4" s="244"/>
      <c r="Q4" s="244"/>
      <c r="R4" s="244"/>
      <c r="S4" s="244"/>
      <c r="T4" s="244"/>
      <c r="U4" s="244"/>
      <c r="V4" s="244"/>
      <c r="W4" s="244"/>
      <c r="X4" s="244"/>
      <c r="Y4" s="244"/>
      <c r="Z4" s="244"/>
      <c r="AB4" s="244"/>
      <c r="AC4" s="244"/>
      <c r="AD4" s="244"/>
      <c r="AE4" s="244"/>
      <c r="AF4" s="244"/>
      <c r="AG4" s="244"/>
      <c r="AH4" s="244"/>
      <c r="AI4" s="244"/>
      <c r="AJ4" s="244"/>
      <c r="AK4" s="244"/>
      <c r="AL4" s="244"/>
      <c r="AM4" s="244"/>
      <c r="AN4" s="246"/>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c r="IR4" s="104"/>
      <c r="IS4" s="104"/>
      <c r="IT4" s="104"/>
      <c r="IU4" s="104"/>
      <c r="IV4" s="104"/>
    </row>
    <row r="5" spans="1:256" ht="13.5">
      <c r="A5" s="105" t="s">
        <v>48</v>
      </c>
      <c r="B5" s="106"/>
      <c r="C5" s="247" t="s">
        <v>0</v>
      </c>
      <c r="D5" s="248" t="s">
        <v>1</v>
      </c>
      <c r="E5" s="248" t="s">
        <v>2</v>
      </c>
      <c r="F5" s="248" t="s">
        <v>3</v>
      </c>
      <c r="G5" s="248" t="s">
        <v>4</v>
      </c>
      <c r="H5" s="248" t="s">
        <v>5</v>
      </c>
      <c r="I5" s="248" t="s">
        <v>6</v>
      </c>
      <c r="J5" s="248" t="s">
        <v>7</v>
      </c>
      <c r="K5" s="248" t="s">
        <v>8</v>
      </c>
      <c r="L5" s="248" t="s">
        <v>9</v>
      </c>
      <c r="M5" s="248" t="s">
        <v>10</v>
      </c>
      <c r="N5" s="248" t="s">
        <v>11</v>
      </c>
      <c r="O5" s="248" t="s">
        <v>12</v>
      </c>
      <c r="P5" s="248" t="s">
        <v>13</v>
      </c>
      <c r="Q5" s="248" t="s">
        <v>14</v>
      </c>
      <c r="R5" s="248" t="s">
        <v>15</v>
      </c>
      <c r="S5" s="248" t="s">
        <v>16</v>
      </c>
      <c r="T5" s="248" t="s">
        <v>17</v>
      </c>
      <c r="U5" s="248" t="s">
        <v>18</v>
      </c>
      <c r="V5" s="248" t="s">
        <v>19</v>
      </c>
      <c r="W5" s="248" t="s">
        <v>131</v>
      </c>
      <c r="X5" s="248" t="s">
        <v>133</v>
      </c>
      <c r="Y5" s="248" t="s">
        <v>151</v>
      </c>
      <c r="Z5" s="248" t="s">
        <v>152</v>
      </c>
      <c r="AA5" s="248" t="s">
        <v>153</v>
      </c>
      <c r="AB5" s="248" t="s">
        <v>154</v>
      </c>
      <c r="AC5" s="248" t="s">
        <v>155</v>
      </c>
      <c r="AD5" s="248" t="s">
        <v>156</v>
      </c>
      <c r="AE5" s="248" t="s">
        <v>157</v>
      </c>
      <c r="AF5" s="248" t="s">
        <v>158</v>
      </c>
      <c r="AG5" s="248" t="s">
        <v>159</v>
      </c>
      <c r="AH5" s="248" t="s">
        <v>160</v>
      </c>
      <c r="AI5" s="248" t="s">
        <v>161</v>
      </c>
      <c r="AJ5" s="248" t="s">
        <v>162</v>
      </c>
      <c r="AK5" s="248" t="s">
        <v>163</v>
      </c>
      <c r="AL5" s="248" t="s">
        <v>164</v>
      </c>
      <c r="AM5" s="248" t="s">
        <v>165</v>
      </c>
      <c r="AN5" s="249" t="s">
        <v>173</v>
      </c>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row>
    <row r="6" spans="1:256" ht="26.25" customHeight="1">
      <c r="A6" s="240"/>
      <c r="B6" s="241"/>
      <c r="C6" s="250" t="s">
        <v>241</v>
      </c>
      <c r="D6" s="251" t="s">
        <v>20</v>
      </c>
      <c r="E6" s="251" t="s">
        <v>128</v>
      </c>
      <c r="F6" s="251" t="s">
        <v>21</v>
      </c>
      <c r="G6" s="251" t="s">
        <v>67</v>
      </c>
      <c r="H6" s="251" t="s">
        <v>22</v>
      </c>
      <c r="I6" s="251" t="s">
        <v>23</v>
      </c>
      <c r="J6" s="251" t="s">
        <v>242</v>
      </c>
      <c r="K6" s="251" t="s">
        <v>24</v>
      </c>
      <c r="L6" s="251" t="s">
        <v>25</v>
      </c>
      <c r="M6" s="251" t="s">
        <v>26</v>
      </c>
      <c r="N6" s="251" t="s">
        <v>27</v>
      </c>
      <c r="O6" s="251" t="s">
        <v>166</v>
      </c>
      <c r="P6" s="251" t="s">
        <v>167</v>
      </c>
      <c r="Q6" s="251" t="s">
        <v>168</v>
      </c>
      <c r="R6" s="251" t="s">
        <v>129</v>
      </c>
      <c r="S6" s="251" t="s">
        <v>28</v>
      </c>
      <c r="T6" s="251" t="s">
        <v>243</v>
      </c>
      <c r="U6" s="251" t="s">
        <v>29</v>
      </c>
      <c r="V6" s="251" t="s">
        <v>40</v>
      </c>
      <c r="W6" s="251" t="s">
        <v>30</v>
      </c>
      <c r="X6" s="251" t="s">
        <v>41</v>
      </c>
      <c r="Y6" s="251" t="s">
        <v>169</v>
      </c>
      <c r="Z6" s="251" t="s">
        <v>170</v>
      </c>
      <c r="AA6" s="251" t="s">
        <v>31</v>
      </c>
      <c r="AB6" s="251" t="s">
        <v>32</v>
      </c>
      <c r="AC6" s="251" t="s">
        <v>33</v>
      </c>
      <c r="AD6" s="251" t="s">
        <v>171</v>
      </c>
      <c r="AE6" s="251" t="s">
        <v>130</v>
      </c>
      <c r="AF6" s="251" t="s">
        <v>34</v>
      </c>
      <c r="AG6" s="251" t="s">
        <v>35</v>
      </c>
      <c r="AH6" s="251" t="s">
        <v>172</v>
      </c>
      <c r="AI6" s="251" t="s">
        <v>244</v>
      </c>
      <c r="AJ6" s="251" t="s">
        <v>42</v>
      </c>
      <c r="AK6" s="251" t="s">
        <v>36</v>
      </c>
      <c r="AL6" s="251" t="s">
        <v>245</v>
      </c>
      <c r="AM6" s="251" t="s">
        <v>246</v>
      </c>
      <c r="AN6" s="252" t="s">
        <v>37</v>
      </c>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c r="IK6" s="104"/>
      <c r="IL6" s="104"/>
      <c r="IM6" s="104"/>
      <c r="IN6" s="104"/>
      <c r="IO6" s="104"/>
      <c r="IP6" s="104"/>
      <c r="IQ6" s="104"/>
      <c r="IR6" s="104"/>
      <c r="IS6" s="104"/>
      <c r="IT6" s="104"/>
      <c r="IU6" s="104"/>
      <c r="IV6" s="104"/>
    </row>
    <row r="7" spans="1:256" ht="18.75" customHeight="1">
      <c r="A7" s="222" t="s">
        <v>0</v>
      </c>
      <c r="B7" s="223" t="s">
        <v>241</v>
      </c>
      <c r="C7" s="253">
        <v>8.6757990669291296E-2</v>
      </c>
      <c r="D7" s="254">
        <v>4.4003270909804295E-6</v>
      </c>
      <c r="E7" s="254">
        <v>0.11066636448690809</v>
      </c>
      <c r="F7" s="254">
        <v>5.3564442163999615E-3</v>
      </c>
      <c r="G7" s="254">
        <v>2.9332909622473625E-2</v>
      </c>
      <c r="H7" s="254">
        <v>2.6774434039458128E-3</v>
      </c>
      <c r="I7" s="254">
        <v>0</v>
      </c>
      <c r="J7" s="254">
        <v>8.5083125161512633E-4</v>
      </c>
      <c r="K7" s="254">
        <v>1.8705385569221488E-4</v>
      </c>
      <c r="L7" s="254">
        <v>1.0925550179491181E-6</v>
      </c>
      <c r="M7" s="254">
        <v>3.0489337873974359E-5</v>
      </c>
      <c r="N7" s="254">
        <v>0</v>
      </c>
      <c r="O7" s="254">
        <v>0</v>
      </c>
      <c r="P7" s="254">
        <v>0</v>
      </c>
      <c r="Q7" s="254">
        <v>0</v>
      </c>
      <c r="R7" s="254">
        <v>0</v>
      </c>
      <c r="S7" s="254">
        <v>0</v>
      </c>
      <c r="T7" s="254">
        <v>0</v>
      </c>
      <c r="U7" s="254">
        <v>0</v>
      </c>
      <c r="V7" s="254">
        <v>5.7572912269252062E-2</v>
      </c>
      <c r="W7" s="254">
        <v>1.320104720154137E-3</v>
      </c>
      <c r="X7" s="254">
        <v>0</v>
      </c>
      <c r="Y7" s="254">
        <v>0</v>
      </c>
      <c r="Z7" s="254">
        <v>0</v>
      </c>
      <c r="AA7" s="254">
        <v>1.4310450005199915E-4</v>
      </c>
      <c r="AB7" s="254">
        <v>0</v>
      </c>
      <c r="AC7" s="254">
        <v>2.5162817620998873E-6</v>
      </c>
      <c r="AD7" s="254">
        <v>0</v>
      </c>
      <c r="AE7" s="254">
        <v>0</v>
      </c>
      <c r="AF7" s="254">
        <v>2.5929043530801277E-5</v>
      </c>
      <c r="AG7" s="254">
        <v>2.0077642192340432E-3</v>
      </c>
      <c r="AH7" s="254">
        <v>3.108367121812903E-3</v>
      </c>
      <c r="AI7" s="254">
        <v>1.7773946988761799E-3</v>
      </c>
      <c r="AJ7" s="254">
        <v>1.0848733360124781E-5</v>
      </c>
      <c r="AK7" s="254">
        <v>2.1445062135950623E-2</v>
      </c>
      <c r="AL7" s="254">
        <v>0</v>
      </c>
      <c r="AM7" s="254">
        <v>0</v>
      </c>
      <c r="AN7" s="255">
        <v>9.5863524321381302E-3</v>
      </c>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row>
    <row r="8" spans="1:256" ht="18.75" customHeight="1">
      <c r="A8" s="224" t="s">
        <v>1</v>
      </c>
      <c r="B8" s="225" t="s">
        <v>20</v>
      </c>
      <c r="C8" s="256">
        <v>2.2863370527853884E-5</v>
      </c>
      <c r="D8" s="257">
        <v>0</v>
      </c>
      <c r="E8" s="257">
        <v>3.2942907674893144E-4</v>
      </c>
      <c r="F8" s="257">
        <v>1.9629285187441873E-4</v>
      </c>
      <c r="G8" s="257">
        <v>6.2323630354645988E-4</v>
      </c>
      <c r="H8" s="257">
        <v>5.4583871261023736E-3</v>
      </c>
      <c r="I8" s="257">
        <v>6.1156361281968274E-2</v>
      </c>
      <c r="J8" s="257">
        <v>6.0022396416573357E-5</v>
      </c>
      <c r="K8" s="257">
        <v>5.4535105063842626E-2</v>
      </c>
      <c r="L8" s="257">
        <v>2.6517871078507877E-4</v>
      </c>
      <c r="M8" s="257">
        <v>3.7904829383128016E-2</v>
      </c>
      <c r="N8" s="257">
        <v>2.4615659407254309E-4</v>
      </c>
      <c r="O8" s="257">
        <v>3.2396225807490415E-5</v>
      </c>
      <c r="P8" s="257">
        <v>8.4895930203067137E-6</v>
      </c>
      <c r="Q8" s="257">
        <v>1.4854503797514024E-4</v>
      </c>
      <c r="R8" s="257">
        <v>1.7365438640446504E-4</v>
      </c>
      <c r="S8" s="257">
        <v>1.7352347517804161E-5</v>
      </c>
      <c r="T8" s="257">
        <v>1.1796797461232593E-4</v>
      </c>
      <c r="U8" s="257">
        <v>1.6129445951415657E-4</v>
      </c>
      <c r="V8" s="257">
        <v>1.3951503232669006E-3</v>
      </c>
      <c r="W8" s="257">
        <v>8.1029121682857086E-3</v>
      </c>
      <c r="X8" s="257">
        <v>5.7292815745442871E-2</v>
      </c>
      <c r="Y8" s="257">
        <v>0</v>
      </c>
      <c r="Z8" s="257">
        <v>2.0806334182466352E-6</v>
      </c>
      <c r="AA8" s="257">
        <v>2.9288548837592502E-6</v>
      </c>
      <c r="AB8" s="257">
        <v>1.2057395588918989E-6</v>
      </c>
      <c r="AC8" s="257">
        <v>5.3144785134433663E-7</v>
      </c>
      <c r="AD8" s="257">
        <v>6.551630515598831E-6</v>
      </c>
      <c r="AE8" s="257">
        <v>1.3660270884472615E-7</v>
      </c>
      <c r="AF8" s="257">
        <v>6.6986342804401094E-6</v>
      </c>
      <c r="AG8" s="257">
        <v>3.9404381921452096E-5</v>
      </c>
      <c r="AH8" s="257">
        <v>8.4975007336419828E-6</v>
      </c>
      <c r="AI8" s="257">
        <v>8.2895390800170475E-5</v>
      </c>
      <c r="AJ8" s="257">
        <v>8.4307499274032664E-6</v>
      </c>
      <c r="AK8" s="257">
        <v>2.3147985799720883E-5</v>
      </c>
      <c r="AL8" s="257">
        <v>0</v>
      </c>
      <c r="AM8" s="257">
        <v>2.2175425543495298E-4</v>
      </c>
      <c r="AN8" s="258">
        <v>2.1099828879344563E-3</v>
      </c>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c r="IV8" s="104"/>
    </row>
    <row r="9" spans="1:256" ht="18.75" customHeight="1">
      <c r="A9" s="224" t="s">
        <v>2</v>
      </c>
      <c r="B9" s="225" t="s">
        <v>128</v>
      </c>
      <c r="C9" s="256">
        <v>4.9679509501016912E-2</v>
      </c>
      <c r="D9" s="257">
        <v>0</v>
      </c>
      <c r="E9" s="257">
        <v>0.2039136834736256</v>
      </c>
      <c r="F9" s="257">
        <v>7.9335214700317486E-3</v>
      </c>
      <c r="G9" s="257">
        <v>4.7505402313461297E-4</v>
      </c>
      <c r="H9" s="257">
        <v>1.0436130557323394E-2</v>
      </c>
      <c r="I9" s="257">
        <v>0</v>
      </c>
      <c r="J9" s="257">
        <v>1.8459815660263592E-5</v>
      </c>
      <c r="K9" s="257">
        <v>9.738932269848184E-5</v>
      </c>
      <c r="L9" s="257">
        <v>1.0769470891212738E-5</v>
      </c>
      <c r="M9" s="257">
        <v>0</v>
      </c>
      <c r="N9" s="257">
        <v>0</v>
      </c>
      <c r="O9" s="257">
        <v>0</v>
      </c>
      <c r="P9" s="257">
        <v>0</v>
      </c>
      <c r="Q9" s="257">
        <v>0</v>
      </c>
      <c r="R9" s="257">
        <v>0</v>
      </c>
      <c r="S9" s="257">
        <v>0</v>
      </c>
      <c r="T9" s="257">
        <v>0</v>
      </c>
      <c r="U9" s="257">
        <v>0</v>
      </c>
      <c r="V9" s="257">
        <v>5.3523581494702502E-3</v>
      </c>
      <c r="W9" s="257">
        <v>7.234039014066179E-5</v>
      </c>
      <c r="X9" s="257">
        <v>0</v>
      </c>
      <c r="Y9" s="257">
        <v>0</v>
      </c>
      <c r="Z9" s="257">
        <v>0</v>
      </c>
      <c r="AA9" s="257">
        <v>1.3532419122623239E-4</v>
      </c>
      <c r="AB9" s="257">
        <v>0</v>
      </c>
      <c r="AC9" s="257">
        <v>0</v>
      </c>
      <c r="AD9" s="257">
        <v>0</v>
      </c>
      <c r="AE9" s="257">
        <v>7.1553799871047038E-8</v>
      </c>
      <c r="AF9" s="257">
        <v>2.4773144652297149E-4</v>
      </c>
      <c r="AG9" s="257">
        <v>5.194392022102051E-3</v>
      </c>
      <c r="AH9" s="257">
        <v>9.2213310763071613E-3</v>
      </c>
      <c r="AI9" s="257">
        <v>1.2036099947171793E-3</v>
      </c>
      <c r="AJ9" s="257">
        <v>7.5937556622304348E-6</v>
      </c>
      <c r="AK9" s="257">
        <v>0.12213547847346169</v>
      </c>
      <c r="AL9" s="257">
        <v>0</v>
      </c>
      <c r="AM9" s="257">
        <v>3.0698688034771536E-3</v>
      </c>
      <c r="AN9" s="258">
        <v>1.9411384188046509E-2</v>
      </c>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row>
    <row r="10" spans="1:256" ht="18.75" customHeight="1">
      <c r="A10" s="224" t="s">
        <v>3</v>
      </c>
      <c r="B10" s="225" t="s">
        <v>21</v>
      </c>
      <c r="C10" s="256">
        <v>6.3475925169382465E-3</v>
      </c>
      <c r="D10" s="257">
        <v>2.4135794094027655E-3</v>
      </c>
      <c r="E10" s="257">
        <v>9.8506073518620104E-4</v>
      </c>
      <c r="F10" s="257">
        <v>0.28252733861398838</v>
      </c>
      <c r="G10" s="257">
        <v>5.3662132960467781E-3</v>
      </c>
      <c r="H10" s="257">
        <v>9.8603509409946359E-4</v>
      </c>
      <c r="I10" s="257">
        <v>2.2887665911298154E-4</v>
      </c>
      <c r="J10" s="257">
        <v>3.0647170298906028E-3</v>
      </c>
      <c r="K10" s="257">
        <v>2.4804618117229135E-3</v>
      </c>
      <c r="L10" s="257">
        <v>9.9906352427032931E-4</v>
      </c>
      <c r="M10" s="257">
        <v>1.6898269832925743E-3</v>
      </c>
      <c r="N10" s="257">
        <v>1.2585575585920055E-3</v>
      </c>
      <c r="O10" s="257">
        <v>1.1734346654644209E-3</v>
      </c>
      <c r="P10" s="257">
        <v>2.1713660111932092E-3</v>
      </c>
      <c r="Q10" s="257">
        <v>1.2156194187368081E-3</v>
      </c>
      <c r="R10" s="257">
        <v>3.3130853825609971E-3</v>
      </c>
      <c r="S10" s="257">
        <v>9.1043045039243585E-4</v>
      </c>
      <c r="T10" s="257">
        <v>2.0009292799028993E-3</v>
      </c>
      <c r="U10" s="257">
        <v>1.3127327406954944E-3</v>
      </c>
      <c r="V10" s="257">
        <v>4.2994537371522897E-3</v>
      </c>
      <c r="W10" s="257">
        <v>2.5901270272470299E-3</v>
      </c>
      <c r="X10" s="257">
        <v>3.9185004734192385E-4</v>
      </c>
      <c r="Y10" s="257">
        <v>1.110329289868366E-3</v>
      </c>
      <c r="Z10" s="257">
        <v>1.8864001691432579E-3</v>
      </c>
      <c r="AA10" s="257">
        <v>4.1328246747120694E-3</v>
      </c>
      <c r="AB10" s="257">
        <v>1.4895229327403536E-3</v>
      </c>
      <c r="AC10" s="257">
        <v>1.5671044706128518E-5</v>
      </c>
      <c r="AD10" s="257">
        <v>1.1758450863444409E-3</v>
      </c>
      <c r="AE10" s="257">
        <v>6.4070573382714986E-4</v>
      </c>
      <c r="AF10" s="257">
        <v>3.5509521119749567E-3</v>
      </c>
      <c r="AG10" s="257">
        <v>5.0256954662258554E-4</v>
      </c>
      <c r="AH10" s="257">
        <v>2.9173398423892973E-3</v>
      </c>
      <c r="AI10" s="257">
        <v>2.9908652144498175E-2</v>
      </c>
      <c r="AJ10" s="257">
        <v>1.9000234816237264E-3</v>
      </c>
      <c r="AK10" s="257">
        <v>4.9343023863511939E-3</v>
      </c>
      <c r="AL10" s="257">
        <v>1.9503176146671446E-2</v>
      </c>
      <c r="AM10" s="257">
        <v>5.1123912243732506E-4</v>
      </c>
      <c r="AN10" s="258">
        <v>3.7726656428689158E-3</v>
      </c>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c r="IR10" s="104"/>
      <c r="IS10" s="104"/>
      <c r="IT10" s="104"/>
      <c r="IU10" s="104"/>
      <c r="IV10" s="104"/>
    </row>
    <row r="11" spans="1:256" ht="18.75" customHeight="1">
      <c r="A11" s="224" t="s">
        <v>4</v>
      </c>
      <c r="B11" s="225" t="s">
        <v>67</v>
      </c>
      <c r="C11" s="256">
        <v>3.4393012198368121E-2</v>
      </c>
      <c r="D11" s="257">
        <v>1.3360493129989327E-3</v>
      </c>
      <c r="E11" s="257">
        <v>2.5352522102806557E-2</v>
      </c>
      <c r="F11" s="257">
        <v>4.060609947727928E-3</v>
      </c>
      <c r="G11" s="257">
        <v>0.25792106266683612</v>
      </c>
      <c r="H11" s="257">
        <v>1.9066060550959184E-2</v>
      </c>
      <c r="I11" s="257">
        <v>1.3629006150857881E-4</v>
      </c>
      <c r="J11" s="257">
        <v>7.018528727711258E-3</v>
      </c>
      <c r="K11" s="257">
        <v>3.438942323804417E-2</v>
      </c>
      <c r="L11" s="257">
        <v>1.2923365069455281E-3</v>
      </c>
      <c r="M11" s="257">
        <v>4.3050305121934505E-3</v>
      </c>
      <c r="N11" s="257">
        <v>3.5996095992651281E-3</v>
      </c>
      <c r="O11" s="257">
        <v>1.8023486726993635E-3</v>
      </c>
      <c r="P11" s="257">
        <v>7.0514853828855474E-4</v>
      </c>
      <c r="Q11" s="257">
        <v>8.2453139939744902E-3</v>
      </c>
      <c r="R11" s="257">
        <v>5.5031104903753379E-3</v>
      </c>
      <c r="S11" s="257">
        <v>2.8543642261898575E-3</v>
      </c>
      <c r="T11" s="257">
        <v>5.6363481196305644E-3</v>
      </c>
      <c r="U11" s="257">
        <v>1.5344803677641665E-3</v>
      </c>
      <c r="V11" s="257">
        <v>5.0159742479480476E-2</v>
      </c>
      <c r="W11" s="257">
        <v>4.5442629422297834E-2</v>
      </c>
      <c r="X11" s="257">
        <v>2.3504924746474811E-3</v>
      </c>
      <c r="Y11" s="257">
        <v>3.5366229580287229E-3</v>
      </c>
      <c r="Z11" s="257">
        <v>3.401958029034321E-3</v>
      </c>
      <c r="AA11" s="257">
        <v>7.507039586886608E-3</v>
      </c>
      <c r="AB11" s="257">
        <v>4.2357801126424906E-3</v>
      </c>
      <c r="AC11" s="257">
        <v>3.2372412504702022E-4</v>
      </c>
      <c r="AD11" s="257">
        <v>4.8533364706427242E-3</v>
      </c>
      <c r="AE11" s="257">
        <v>4.8821417847651292E-3</v>
      </c>
      <c r="AF11" s="257">
        <v>1.254876296395848E-3</v>
      </c>
      <c r="AG11" s="257">
        <v>6.1701485916199911E-3</v>
      </c>
      <c r="AH11" s="257">
        <v>5.8640435666241063E-3</v>
      </c>
      <c r="AI11" s="257">
        <v>1.8104508749263712E-2</v>
      </c>
      <c r="AJ11" s="257">
        <v>4.6131833149642889E-3</v>
      </c>
      <c r="AK11" s="257">
        <v>5.5805796711569985E-3</v>
      </c>
      <c r="AL11" s="257">
        <v>0.43193580754105415</v>
      </c>
      <c r="AM11" s="257">
        <v>1.2193203347424615E-3</v>
      </c>
      <c r="AN11" s="258">
        <v>1.2339908211905552E-2</v>
      </c>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c r="IR11" s="104"/>
      <c r="IS11" s="104"/>
      <c r="IT11" s="104"/>
      <c r="IU11" s="104"/>
      <c r="IV11" s="104"/>
    </row>
    <row r="12" spans="1:256" ht="18.75" customHeight="1">
      <c r="A12" s="224" t="s">
        <v>5</v>
      </c>
      <c r="B12" s="225" t="s">
        <v>22</v>
      </c>
      <c r="C12" s="256">
        <v>6.5944126981466317E-2</v>
      </c>
      <c r="D12" s="257">
        <v>9.1778905565313672E-3</v>
      </c>
      <c r="E12" s="257">
        <v>1.3930130857265587E-2</v>
      </c>
      <c r="F12" s="257">
        <v>0.12698547285379858</v>
      </c>
      <c r="G12" s="257">
        <v>2.5543599847464092E-2</v>
      </c>
      <c r="H12" s="257">
        <v>0.22963647604327667</v>
      </c>
      <c r="I12" s="257">
        <v>3.7544836516672064E-2</v>
      </c>
      <c r="J12" s="257">
        <v>0.1928183564475838</v>
      </c>
      <c r="K12" s="257">
        <v>5.6055933509836106E-2</v>
      </c>
      <c r="L12" s="257">
        <v>4.8545341033244893E-3</v>
      </c>
      <c r="M12" s="257">
        <v>1.3200900509679335E-2</v>
      </c>
      <c r="N12" s="257">
        <v>7.9791148365037437E-3</v>
      </c>
      <c r="O12" s="257">
        <v>3.8800437960905551E-3</v>
      </c>
      <c r="P12" s="257">
        <v>4.7914427742928156E-3</v>
      </c>
      <c r="Q12" s="257">
        <v>1.8798343886994646E-2</v>
      </c>
      <c r="R12" s="257">
        <v>1.1050727380311421E-2</v>
      </c>
      <c r="S12" s="257">
        <v>6.8999020208629766E-3</v>
      </c>
      <c r="T12" s="257">
        <v>8.5971729661729474E-3</v>
      </c>
      <c r="U12" s="257">
        <v>1.4358034994405477E-2</v>
      </c>
      <c r="V12" s="257">
        <v>2.3504034203008287E-2</v>
      </c>
      <c r="W12" s="257">
        <v>4.9247103689573383E-3</v>
      </c>
      <c r="X12" s="257">
        <v>3.0459433193184566E-4</v>
      </c>
      <c r="Y12" s="257">
        <v>1.0258174549374876E-2</v>
      </c>
      <c r="Z12" s="257">
        <v>1.3969586952959785E-2</v>
      </c>
      <c r="AA12" s="257">
        <v>9.2055190729258713E-6</v>
      </c>
      <c r="AB12" s="257">
        <v>2.3220072777246819E-5</v>
      </c>
      <c r="AC12" s="257">
        <v>3.5858443733179698E-5</v>
      </c>
      <c r="AD12" s="257">
        <v>4.611397776939148E-4</v>
      </c>
      <c r="AE12" s="257">
        <v>3.1098582402136514E-4</v>
      </c>
      <c r="AF12" s="257">
        <v>8.3495811872936923E-4</v>
      </c>
      <c r="AG12" s="257">
        <v>8.0053475229543338E-3</v>
      </c>
      <c r="AH12" s="257">
        <v>0.12841330763844208</v>
      </c>
      <c r="AI12" s="257">
        <v>2.519932468665287E-3</v>
      </c>
      <c r="AJ12" s="257">
        <v>3.8362058308826327E-3</v>
      </c>
      <c r="AK12" s="257">
        <v>5.640930785514948E-3</v>
      </c>
      <c r="AL12" s="257">
        <v>9.337795405196499E-3</v>
      </c>
      <c r="AM12" s="257">
        <v>7.3470992555918994E-3</v>
      </c>
      <c r="AN12" s="258">
        <v>2.0803949967412815E-2</v>
      </c>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c r="IR12" s="104"/>
      <c r="IS12" s="104"/>
      <c r="IT12" s="104"/>
      <c r="IU12" s="104"/>
      <c r="IV12" s="104"/>
    </row>
    <row r="13" spans="1:256" ht="18.75" customHeight="1">
      <c r="A13" s="224" t="s">
        <v>6</v>
      </c>
      <c r="B13" s="225" t="s">
        <v>23</v>
      </c>
      <c r="C13" s="256">
        <v>9.553925110389317E-3</v>
      </c>
      <c r="D13" s="257">
        <v>1.8108354387676155E-2</v>
      </c>
      <c r="E13" s="257">
        <v>4.1205970596753958E-3</v>
      </c>
      <c r="F13" s="257">
        <v>4.9599461244909096E-3</v>
      </c>
      <c r="G13" s="257">
        <v>2.2465679420363548E-3</v>
      </c>
      <c r="H13" s="257">
        <v>6.2526775161378303E-3</v>
      </c>
      <c r="I13" s="257">
        <v>0.32625315636128199</v>
      </c>
      <c r="J13" s="257">
        <v>1.3548453785855801E-3</v>
      </c>
      <c r="K13" s="257">
        <v>1.9626545795770639E-2</v>
      </c>
      <c r="L13" s="257">
        <v>1.1050569689402217E-2</v>
      </c>
      <c r="M13" s="257">
        <v>3.402006719539232E-3</v>
      </c>
      <c r="N13" s="257">
        <v>3.0461463875173832E-3</v>
      </c>
      <c r="O13" s="257">
        <v>1.1627647355596344E-3</v>
      </c>
      <c r="P13" s="257">
        <v>1.7017652131275044E-3</v>
      </c>
      <c r="Q13" s="257">
        <v>1.4625570529126302E-3</v>
      </c>
      <c r="R13" s="257">
        <v>1.5056532562862824E-3</v>
      </c>
      <c r="S13" s="257">
        <v>4.5964332824395765E-4</v>
      </c>
      <c r="T13" s="257">
        <v>6.1739586691700332E-4</v>
      </c>
      <c r="U13" s="257">
        <v>1.9695532581104087E-3</v>
      </c>
      <c r="V13" s="257">
        <v>1.533656507830401E-3</v>
      </c>
      <c r="W13" s="257">
        <v>1.8928535246588558E-2</v>
      </c>
      <c r="X13" s="257">
        <v>2.3352528227048606E-2</v>
      </c>
      <c r="Y13" s="257">
        <v>1.4327258922199488E-2</v>
      </c>
      <c r="Z13" s="257">
        <v>1.1178203039530044E-2</v>
      </c>
      <c r="AA13" s="257">
        <v>1.6417350748295547E-3</v>
      </c>
      <c r="AB13" s="257">
        <v>4.2157426810330608E-4</v>
      </c>
      <c r="AC13" s="257">
        <v>2.3712098324999426E-4</v>
      </c>
      <c r="AD13" s="257">
        <v>0.12652229629912712</v>
      </c>
      <c r="AE13" s="257">
        <v>7.622561251353667E-4</v>
      </c>
      <c r="AF13" s="257">
        <v>8.1551634306898466E-3</v>
      </c>
      <c r="AG13" s="257">
        <v>3.2207860141114336E-3</v>
      </c>
      <c r="AH13" s="257">
        <v>2.2144113980804327E-3</v>
      </c>
      <c r="AI13" s="257">
        <v>3.558892889564084E-3</v>
      </c>
      <c r="AJ13" s="257">
        <v>2.1712167773368625E-3</v>
      </c>
      <c r="AK13" s="257">
        <v>4.7903648887572554E-3</v>
      </c>
      <c r="AL13" s="257">
        <v>0</v>
      </c>
      <c r="AM13" s="257">
        <v>1.9467809682823262E-2</v>
      </c>
      <c r="AN13" s="258">
        <v>9.7605266737052568E-3</v>
      </c>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row>
    <row r="14" spans="1:256" ht="18.75" customHeight="1">
      <c r="A14" s="224" t="s">
        <v>7</v>
      </c>
      <c r="B14" s="225" t="s">
        <v>242</v>
      </c>
      <c r="C14" s="256">
        <v>8.9285804431787543E-3</v>
      </c>
      <c r="D14" s="257">
        <v>2.0726457333328442E-3</v>
      </c>
      <c r="E14" s="257">
        <v>3.1816104925208116E-2</v>
      </c>
      <c r="F14" s="257">
        <v>9.1696116473719627E-3</v>
      </c>
      <c r="G14" s="257">
        <v>2.0335801449091136E-2</v>
      </c>
      <c r="H14" s="257">
        <v>2.7228875352304754E-2</v>
      </c>
      <c r="I14" s="257">
        <v>7.6270637746843632E-4</v>
      </c>
      <c r="J14" s="257">
        <v>0.23643300025842018</v>
      </c>
      <c r="K14" s="257">
        <v>8.7994235731760437E-3</v>
      </c>
      <c r="L14" s="257">
        <v>4.5450288746683311E-4</v>
      </c>
      <c r="M14" s="257">
        <v>1.2512307727470117E-2</v>
      </c>
      <c r="N14" s="257">
        <v>5.5142572817391969E-3</v>
      </c>
      <c r="O14" s="257">
        <v>1.5283515280327181E-2</v>
      </c>
      <c r="P14" s="257">
        <v>1.4524410327511287E-2</v>
      </c>
      <c r="Q14" s="257">
        <v>5.7354061806570329E-2</v>
      </c>
      <c r="R14" s="257">
        <v>1.6672159112110924E-2</v>
      </c>
      <c r="S14" s="257">
        <v>1.1106271010985436E-2</v>
      </c>
      <c r="T14" s="257">
        <v>2.8240158799395655E-2</v>
      </c>
      <c r="U14" s="257">
        <v>4.3335827873720076E-2</v>
      </c>
      <c r="V14" s="257">
        <v>4.1073875377303115E-2</v>
      </c>
      <c r="W14" s="257">
        <v>1.2641443884429572E-2</v>
      </c>
      <c r="X14" s="257">
        <v>0</v>
      </c>
      <c r="Y14" s="257">
        <v>4.5042206718188142E-2</v>
      </c>
      <c r="Z14" s="257">
        <v>1.3623406269223868E-2</v>
      </c>
      <c r="AA14" s="257">
        <v>5.7899022813298348E-3</v>
      </c>
      <c r="AB14" s="257">
        <v>2.6317843513922164E-3</v>
      </c>
      <c r="AC14" s="257">
        <v>4.8138889244351521E-4</v>
      </c>
      <c r="AD14" s="257">
        <v>3.5807377797617145E-3</v>
      </c>
      <c r="AE14" s="257">
        <v>1.9022382548990939E-3</v>
      </c>
      <c r="AF14" s="257">
        <v>1.6586290565782961E-3</v>
      </c>
      <c r="AG14" s="257">
        <v>3.7047743100775397E-3</v>
      </c>
      <c r="AH14" s="257">
        <v>2.0451317713965065E-3</v>
      </c>
      <c r="AI14" s="257">
        <v>8.8163885790159026E-3</v>
      </c>
      <c r="AJ14" s="257">
        <v>1.2418462450977889E-2</v>
      </c>
      <c r="AK14" s="257">
        <v>3.116082910422003E-3</v>
      </c>
      <c r="AL14" s="257">
        <v>4.7289786540832233E-2</v>
      </c>
      <c r="AM14" s="257">
        <v>3.950260924773027E-3</v>
      </c>
      <c r="AN14" s="258">
        <v>1.4672401007376983E-2</v>
      </c>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row>
    <row r="15" spans="1:256" ht="18.75" customHeight="1">
      <c r="A15" s="224" t="s">
        <v>8</v>
      </c>
      <c r="B15" s="225" t="s">
        <v>24</v>
      </c>
      <c r="C15" s="256">
        <v>1.8647977297910681E-3</v>
      </c>
      <c r="D15" s="257">
        <v>1.2650940386568736E-5</v>
      </c>
      <c r="E15" s="257">
        <v>4.7877437070449405E-3</v>
      </c>
      <c r="F15" s="257">
        <v>4.0887663149793155E-4</v>
      </c>
      <c r="G15" s="257">
        <v>4.238400915215457E-3</v>
      </c>
      <c r="H15" s="257">
        <v>1.242831166469679E-2</v>
      </c>
      <c r="I15" s="257">
        <v>1.0486241502104239E-2</v>
      </c>
      <c r="J15" s="257">
        <v>3.3909552933069171E-3</v>
      </c>
      <c r="K15" s="257">
        <v>9.5644525620831797E-2</v>
      </c>
      <c r="L15" s="257">
        <v>9.3758389261744957E-3</v>
      </c>
      <c r="M15" s="257">
        <v>3.9900121134550772E-3</v>
      </c>
      <c r="N15" s="257">
        <v>3.4355647414551996E-3</v>
      </c>
      <c r="O15" s="257">
        <v>8.841582670488091E-3</v>
      </c>
      <c r="P15" s="257">
        <v>2.4640397003871974E-3</v>
      </c>
      <c r="Q15" s="257">
        <v>7.2053544045750581E-3</v>
      </c>
      <c r="R15" s="257">
        <v>3.594891545969689E-2</v>
      </c>
      <c r="S15" s="257">
        <v>3.565564661037194E-3</v>
      </c>
      <c r="T15" s="257">
        <v>2.5976913399963337E-3</v>
      </c>
      <c r="U15" s="257">
        <v>2.0910685631504141E-3</v>
      </c>
      <c r="V15" s="257">
        <v>4.370172084281458E-3</v>
      </c>
      <c r="W15" s="257">
        <v>5.2971735289862869E-2</v>
      </c>
      <c r="X15" s="257">
        <v>3.8490699376475223E-5</v>
      </c>
      <c r="Y15" s="257">
        <v>5.3977153286878486E-3</v>
      </c>
      <c r="Z15" s="257">
        <v>4.8028974656202098E-4</v>
      </c>
      <c r="AA15" s="257">
        <v>2.1028068505735904E-4</v>
      </c>
      <c r="AB15" s="257">
        <v>9.9867615761223008E-6</v>
      </c>
      <c r="AC15" s="257">
        <v>7.8903814861062564E-5</v>
      </c>
      <c r="AD15" s="257">
        <v>1.6069779178062442E-5</v>
      </c>
      <c r="AE15" s="257">
        <v>2.5173927772813824E-6</v>
      </c>
      <c r="AF15" s="257">
        <v>1.9286559041179594E-4</v>
      </c>
      <c r="AG15" s="257">
        <v>1.9698336399882116E-3</v>
      </c>
      <c r="AH15" s="257">
        <v>8.2360272196880407E-4</v>
      </c>
      <c r="AI15" s="257">
        <v>5.4981934073786176E-4</v>
      </c>
      <c r="AJ15" s="257">
        <v>9.8382595143498876E-4</v>
      </c>
      <c r="AK15" s="257">
        <v>1.4241594816691312E-3</v>
      </c>
      <c r="AL15" s="257">
        <v>4.9863350486196627E-3</v>
      </c>
      <c r="AM15" s="257">
        <v>4.7290359629016572E-3</v>
      </c>
      <c r="AN15" s="258">
        <v>6.6519474840510007E-3</v>
      </c>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row>
    <row r="16" spans="1:256" ht="18.75" customHeight="1">
      <c r="A16" s="224" t="s">
        <v>9</v>
      </c>
      <c r="B16" s="225" t="s">
        <v>25</v>
      </c>
      <c r="C16" s="256">
        <v>1.8130023163113E-5</v>
      </c>
      <c r="D16" s="257">
        <v>5.8451011525190036E-4</v>
      </c>
      <c r="E16" s="257">
        <v>0</v>
      </c>
      <c r="F16" s="257">
        <v>1.1105409999037938E-4</v>
      </c>
      <c r="G16" s="257">
        <v>1.0771831702046522E-2</v>
      </c>
      <c r="H16" s="257">
        <v>8.5280480043640323E-6</v>
      </c>
      <c r="I16" s="257">
        <v>0</v>
      </c>
      <c r="J16" s="257">
        <v>2.0087087604444827E-3</v>
      </c>
      <c r="K16" s="257">
        <v>3.0182982003418347E-3</v>
      </c>
      <c r="L16" s="257">
        <v>0.34550257530825662</v>
      </c>
      <c r="M16" s="257">
        <v>2.1048385253582607E-3</v>
      </c>
      <c r="N16" s="257">
        <v>0.21743955805616158</v>
      </c>
      <c r="O16" s="257">
        <v>0.11377536255219571</v>
      </c>
      <c r="P16" s="257">
        <v>5.9570466496457739E-2</v>
      </c>
      <c r="Q16" s="257">
        <v>1.6588786058342804E-2</v>
      </c>
      <c r="R16" s="257">
        <v>6.7321459984754058E-3</v>
      </c>
      <c r="S16" s="257">
        <v>1.6024245508712526E-2</v>
      </c>
      <c r="T16" s="257">
        <v>6.029243869597376E-3</v>
      </c>
      <c r="U16" s="257">
        <v>4.857729399876131E-2</v>
      </c>
      <c r="V16" s="257">
        <v>4.0134617318995491E-3</v>
      </c>
      <c r="W16" s="257">
        <v>2.1872484738243162E-2</v>
      </c>
      <c r="X16" s="257">
        <v>0</v>
      </c>
      <c r="Y16" s="257">
        <v>2.7480032696945155E-5</v>
      </c>
      <c r="Z16" s="257">
        <v>0</v>
      </c>
      <c r="AA16" s="257">
        <v>0</v>
      </c>
      <c r="AB16" s="257">
        <v>0</v>
      </c>
      <c r="AC16" s="257">
        <v>0</v>
      </c>
      <c r="AD16" s="257">
        <v>2.7987116480041117E-4</v>
      </c>
      <c r="AE16" s="257">
        <v>0</v>
      </c>
      <c r="AF16" s="257">
        <v>2.0836221739372173E-5</v>
      </c>
      <c r="AG16" s="257">
        <v>0</v>
      </c>
      <c r="AH16" s="257">
        <v>3.0256252612210086E-6</v>
      </c>
      <c r="AI16" s="257">
        <v>3.8606816453506458E-6</v>
      </c>
      <c r="AJ16" s="257">
        <v>1.2704070647924555E-4</v>
      </c>
      <c r="AK16" s="257">
        <v>2.1368951291657609E-5</v>
      </c>
      <c r="AL16" s="257">
        <v>2.3230693902453664E-5</v>
      </c>
      <c r="AM16" s="257">
        <v>4.9416254199588939E-3</v>
      </c>
      <c r="AN16" s="258">
        <v>1.3345936852924341E-2</v>
      </c>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c r="IR16" s="104"/>
      <c r="IS16" s="104"/>
      <c r="IT16" s="104"/>
      <c r="IU16" s="104"/>
      <c r="IV16" s="104"/>
    </row>
    <row r="17" spans="1:256" ht="18.75" customHeight="1">
      <c r="A17" s="224" t="s">
        <v>10</v>
      </c>
      <c r="B17" s="225" t="s">
        <v>26</v>
      </c>
      <c r="C17" s="256">
        <v>0</v>
      </c>
      <c r="D17" s="257">
        <v>6.8755110796569203E-6</v>
      </c>
      <c r="E17" s="257">
        <v>1.849567882199341E-3</v>
      </c>
      <c r="F17" s="257">
        <v>1.2603020876759773E-5</v>
      </c>
      <c r="G17" s="257">
        <v>2.9255434091775773E-3</v>
      </c>
      <c r="H17" s="257">
        <v>8.6750977361578323E-3</v>
      </c>
      <c r="I17" s="257">
        <v>0</v>
      </c>
      <c r="J17" s="257">
        <v>2.3375312257731071E-3</v>
      </c>
      <c r="K17" s="257">
        <v>1.0572623077180871E-2</v>
      </c>
      <c r="L17" s="257">
        <v>1.8000624317153116E-3</v>
      </c>
      <c r="M17" s="257">
        <v>0.51016412588851057</v>
      </c>
      <c r="N17" s="257">
        <v>7.6741506232377743E-2</v>
      </c>
      <c r="O17" s="257">
        <v>3.2103833231357147E-2</v>
      </c>
      <c r="P17" s="257">
        <v>2.6508991765720375E-2</v>
      </c>
      <c r="Q17" s="257">
        <v>4.8277407948620801E-2</v>
      </c>
      <c r="R17" s="257">
        <v>4.374321262747146E-2</v>
      </c>
      <c r="S17" s="257">
        <v>3.4459027063707209E-2</v>
      </c>
      <c r="T17" s="257">
        <v>2.907843880976313E-2</v>
      </c>
      <c r="U17" s="257">
        <v>3.0432291755636057E-2</v>
      </c>
      <c r="V17" s="257">
        <v>3.0648003016048891E-2</v>
      </c>
      <c r="W17" s="257">
        <v>8.7314898050960075E-3</v>
      </c>
      <c r="X17" s="257">
        <v>1.254506921341924E-3</v>
      </c>
      <c r="Y17" s="257">
        <v>2.8002439568527705E-4</v>
      </c>
      <c r="Z17" s="257">
        <v>4.4060472386399328E-6</v>
      </c>
      <c r="AA17" s="257">
        <v>1.1937331466138289E-5</v>
      </c>
      <c r="AB17" s="257">
        <v>0</v>
      </c>
      <c r="AC17" s="257">
        <v>0</v>
      </c>
      <c r="AD17" s="257">
        <v>4.4907889919128134E-6</v>
      </c>
      <c r="AE17" s="257">
        <v>5.7568284441706025E-6</v>
      </c>
      <c r="AF17" s="257">
        <v>1.3131182927957237E-4</v>
      </c>
      <c r="AG17" s="257">
        <v>9.4272354993263295E-5</v>
      </c>
      <c r="AH17" s="257">
        <v>1.1557244747808673E-3</v>
      </c>
      <c r="AI17" s="257">
        <v>2.3559870443293907E-4</v>
      </c>
      <c r="AJ17" s="257">
        <v>3.7816760121964801E-4</v>
      </c>
      <c r="AK17" s="257">
        <v>3.7244459662962254E-4</v>
      </c>
      <c r="AL17" s="257">
        <v>9.4230722241297343E-4</v>
      </c>
      <c r="AM17" s="257">
        <v>3.8277108494682282E-3</v>
      </c>
      <c r="AN17" s="258">
        <v>1.2973760366226652E-2</v>
      </c>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c r="IU17" s="104"/>
      <c r="IV17" s="104"/>
    </row>
    <row r="18" spans="1:256" ht="18.75" customHeight="1">
      <c r="A18" s="224" t="s">
        <v>11</v>
      </c>
      <c r="B18" s="225" t="s">
        <v>27</v>
      </c>
      <c r="C18" s="256">
        <v>8.2341788434289363E-4</v>
      </c>
      <c r="D18" s="257">
        <v>1.366200720920255E-2</v>
      </c>
      <c r="E18" s="257">
        <v>2.7923597177552845E-2</v>
      </c>
      <c r="F18" s="257">
        <v>8.7162877208735526E-4</v>
      </c>
      <c r="G18" s="257">
        <v>1.636818355154443E-2</v>
      </c>
      <c r="H18" s="257">
        <v>1.4342140194563143E-2</v>
      </c>
      <c r="I18" s="257">
        <v>6.5069601812884435E-5</v>
      </c>
      <c r="J18" s="257">
        <v>5.261719355672323E-3</v>
      </c>
      <c r="K18" s="257">
        <v>6.3433928750963511E-3</v>
      </c>
      <c r="L18" s="257">
        <v>1.0423287029811146E-2</v>
      </c>
      <c r="M18" s="257">
        <v>3.0919022695586581E-3</v>
      </c>
      <c r="N18" s="257">
        <v>7.2686977711435161E-2</v>
      </c>
      <c r="O18" s="257">
        <v>2.7236015843879816E-2</v>
      </c>
      <c r="P18" s="257">
        <v>3.0698912804558446E-2</v>
      </c>
      <c r="Q18" s="257">
        <v>2.3196676949721273E-2</v>
      </c>
      <c r="R18" s="257">
        <v>1.9941415099871528E-2</v>
      </c>
      <c r="S18" s="257">
        <v>1.6521802954607621E-2</v>
      </c>
      <c r="T18" s="257">
        <v>1.9671603861252822E-2</v>
      </c>
      <c r="U18" s="257">
        <v>1.0339607564294194E-2</v>
      </c>
      <c r="V18" s="257">
        <v>1.1433670685161086E-2</v>
      </c>
      <c r="W18" s="257">
        <v>7.7050250913046583E-2</v>
      </c>
      <c r="X18" s="257">
        <v>8.0431885985241805E-4</v>
      </c>
      <c r="Y18" s="257">
        <v>9.1653780928678411E-4</v>
      </c>
      <c r="Z18" s="257">
        <v>1.507235326218077E-4</v>
      </c>
      <c r="AA18" s="257">
        <v>2.5302187950441168E-3</v>
      </c>
      <c r="AB18" s="257">
        <v>1.1071927179125009E-4</v>
      </c>
      <c r="AC18" s="257">
        <v>3.2240979165122245E-4</v>
      </c>
      <c r="AD18" s="257">
        <v>1.135605703094227E-3</v>
      </c>
      <c r="AE18" s="257">
        <v>4.7669791963181264E-4</v>
      </c>
      <c r="AF18" s="257">
        <v>3.1834642485376575E-3</v>
      </c>
      <c r="AG18" s="257">
        <v>1.715988134528028E-4</v>
      </c>
      <c r="AH18" s="257">
        <v>3.4130740015684153E-4</v>
      </c>
      <c r="AI18" s="257">
        <v>2.6619035729443141E-3</v>
      </c>
      <c r="AJ18" s="257">
        <v>1.067310764038125E-3</v>
      </c>
      <c r="AK18" s="257">
        <v>2.131966202390174E-3</v>
      </c>
      <c r="AL18" s="257">
        <v>3.7035712701908972E-4</v>
      </c>
      <c r="AM18" s="257">
        <v>5.8483689823177164E-3</v>
      </c>
      <c r="AN18" s="258">
        <v>1.3341198145845549E-2</v>
      </c>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c r="IP18" s="104"/>
      <c r="IQ18" s="104"/>
      <c r="IR18" s="104"/>
      <c r="IS18" s="104"/>
      <c r="IT18" s="104"/>
      <c r="IU18" s="104"/>
      <c r="IV18" s="104"/>
    </row>
    <row r="19" spans="1:256" ht="18.75" customHeight="1">
      <c r="A19" s="224" t="s">
        <v>12</v>
      </c>
      <c r="B19" s="225" t="s">
        <v>166</v>
      </c>
      <c r="C19" s="256">
        <v>8.2507889844107086E-7</v>
      </c>
      <c r="D19" s="257">
        <v>1.7621476529755379E-3</v>
      </c>
      <c r="E19" s="257">
        <v>0</v>
      </c>
      <c r="F19" s="257">
        <v>0</v>
      </c>
      <c r="G19" s="257">
        <v>3.0674971399516967E-3</v>
      </c>
      <c r="H19" s="257">
        <v>2.0892808437130647E-5</v>
      </c>
      <c r="I19" s="257">
        <v>0</v>
      </c>
      <c r="J19" s="257">
        <v>4.3622189680420364E-4</v>
      </c>
      <c r="K19" s="257">
        <v>2.396360467844097E-4</v>
      </c>
      <c r="L19" s="257">
        <v>1.66567816450757E-3</v>
      </c>
      <c r="M19" s="257">
        <v>2.742669074120632E-7</v>
      </c>
      <c r="N19" s="257">
        <v>9.1344841224276301E-4</v>
      </c>
      <c r="O19" s="257">
        <v>0.16711895791066883</v>
      </c>
      <c r="P19" s="257">
        <v>5.0795505807956984E-2</v>
      </c>
      <c r="Q19" s="257">
        <v>6.8782450253468269E-3</v>
      </c>
      <c r="R19" s="257">
        <v>2.3343284059469806E-3</v>
      </c>
      <c r="S19" s="257">
        <v>4.2719111471175783E-3</v>
      </c>
      <c r="T19" s="257">
        <v>3.1274567442330916E-3</v>
      </c>
      <c r="U19" s="257">
        <v>1.1427083359674723E-2</v>
      </c>
      <c r="V19" s="257">
        <v>1.9952909877322526E-3</v>
      </c>
      <c r="W19" s="257">
        <v>5.249215276642202E-3</v>
      </c>
      <c r="X19" s="257">
        <v>0</v>
      </c>
      <c r="Y19" s="257">
        <v>1.2921590843424107E-2</v>
      </c>
      <c r="Z19" s="257">
        <v>0</v>
      </c>
      <c r="AA19" s="257">
        <v>4.1685008437043805E-6</v>
      </c>
      <c r="AB19" s="257">
        <v>2.5563382874033193E-8</v>
      </c>
      <c r="AC19" s="257">
        <v>0</v>
      </c>
      <c r="AD19" s="257">
        <v>1.0902295954491533E-4</v>
      </c>
      <c r="AE19" s="257">
        <v>2.7515688495866271E-6</v>
      </c>
      <c r="AF19" s="257">
        <v>2.1783257701710952E-4</v>
      </c>
      <c r="AG19" s="257">
        <v>0</v>
      </c>
      <c r="AH19" s="257">
        <v>7.9913800002902649E-8</v>
      </c>
      <c r="AI19" s="257">
        <v>0</v>
      </c>
      <c r="AJ19" s="257">
        <v>6.1588935319257937E-3</v>
      </c>
      <c r="AK19" s="257">
        <v>3.3783685607666279E-6</v>
      </c>
      <c r="AL19" s="257">
        <v>0</v>
      </c>
      <c r="AM19" s="257">
        <v>0</v>
      </c>
      <c r="AN19" s="258">
        <v>8.2197684339204279E-3</v>
      </c>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4"/>
      <c r="IP19" s="104"/>
      <c r="IQ19" s="104"/>
      <c r="IR19" s="104"/>
      <c r="IS19" s="104"/>
      <c r="IT19" s="104"/>
      <c r="IU19" s="104"/>
      <c r="IV19" s="104"/>
    </row>
    <row r="20" spans="1:256" ht="18.75" customHeight="1">
      <c r="A20" s="224" t="s">
        <v>13</v>
      </c>
      <c r="B20" s="225" t="s">
        <v>167</v>
      </c>
      <c r="C20" s="256">
        <v>4.9179044867605936E-6</v>
      </c>
      <c r="D20" s="257">
        <v>1.4243308752617276E-3</v>
      </c>
      <c r="E20" s="257">
        <v>0</v>
      </c>
      <c r="F20" s="257">
        <v>0</v>
      </c>
      <c r="G20" s="257">
        <v>1.285750603787975E-4</v>
      </c>
      <c r="H20" s="257">
        <v>0</v>
      </c>
      <c r="I20" s="257">
        <v>9.5176432502427967E-5</v>
      </c>
      <c r="J20" s="257">
        <v>2.9069859591696096E-3</v>
      </c>
      <c r="K20" s="257">
        <v>2.4231710177955029E-4</v>
      </c>
      <c r="L20" s="257">
        <v>1.5943499297643206E-3</v>
      </c>
      <c r="M20" s="257">
        <v>3.3346284826183347E-4</v>
      </c>
      <c r="N20" s="257">
        <v>3.8199308505887912E-4</v>
      </c>
      <c r="O20" s="257">
        <v>7.41435610085982E-3</v>
      </c>
      <c r="P20" s="257">
        <v>0.12345431412001422</v>
      </c>
      <c r="Q20" s="257">
        <v>7.7409752665476012E-4</v>
      </c>
      <c r="R20" s="257">
        <v>2.5451221007404411E-3</v>
      </c>
      <c r="S20" s="257">
        <v>1.8572689786973279E-3</v>
      </c>
      <c r="T20" s="257">
        <v>9.6373279725894053E-4</v>
      </c>
      <c r="U20" s="257">
        <v>1.017041713872588E-3</v>
      </c>
      <c r="V20" s="257">
        <v>3.232867012678018E-4</v>
      </c>
      <c r="W20" s="257">
        <v>1.0341039910135086E-4</v>
      </c>
      <c r="X20" s="257">
        <v>2.7234536758939345E-6</v>
      </c>
      <c r="Y20" s="257">
        <v>3.1090365117676622E-4</v>
      </c>
      <c r="Z20" s="257">
        <v>0</v>
      </c>
      <c r="AA20" s="257">
        <v>3.018767476533048E-6</v>
      </c>
      <c r="AB20" s="257">
        <v>0</v>
      </c>
      <c r="AC20" s="257">
        <v>0</v>
      </c>
      <c r="AD20" s="257">
        <v>3.7067806245271211E-5</v>
      </c>
      <c r="AE20" s="257">
        <v>2.1270993234393074E-6</v>
      </c>
      <c r="AF20" s="257">
        <v>1.1630517180988381E-5</v>
      </c>
      <c r="AG20" s="257">
        <v>0</v>
      </c>
      <c r="AH20" s="257">
        <v>0</v>
      </c>
      <c r="AI20" s="257">
        <v>0</v>
      </c>
      <c r="AJ20" s="257">
        <v>8.9943153352572639E-3</v>
      </c>
      <c r="AK20" s="257">
        <v>6.728498478548125E-6</v>
      </c>
      <c r="AL20" s="257">
        <v>0</v>
      </c>
      <c r="AM20" s="257">
        <v>0</v>
      </c>
      <c r="AN20" s="258">
        <v>1.1900025477296827E-2</v>
      </c>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4"/>
      <c r="IP20" s="104"/>
      <c r="IQ20" s="104"/>
      <c r="IR20" s="104"/>
      <c r="IS20" s="104"/>
      <c r="IT20" s="104"/>
      <c r="IU20" s="104"/>
      <c r="IV20" s="104"/>
    </row>
    <row r="21" spans="1:256" ht="18.75" customHeight="1">
      <c r="A21" s="224" t="s">
        <v>14</v>
      </c>
      <c r="B21" s="225" t="s">
        <v>168</v>
      </c>
      <c r="C21" s="256">
        <v>2.9173052840669023E-4</v>
      </c>
      <c r="D21" s="257">
        <v>0</v>
      </c>
      <c r="E21" s="257">
        <v>0</v>
      </c>
      <c r="F21" s="257">
        <v>0</v>
      </c>
      <c r="G21" s="257">
        <v>0</v>
      </c>
      <c r="H21" s="257">
        <v>0</v>
      </c>
      <c r="I21" s="257">
        <v>0</v>
      </c>
      <c r="J21" s="257">
        <v>0</v>
      </c>
      <c r="K21" s="257">
        <v>0</v>
      </c>
      <c r="L21" s="257">
        <v>0</v>
      </c>
      <c r="M21" s="257">
        <v>0</v>
      </c>
      <c r="N21" s="257">
        <v>1.7389418353937815E-5</v>
      </c>
      <c r="O21" s="257">
        <v>3.0546807071780506E-3</v>
      </c>
      <c r="P21" s="257">
        <v>4.0001082122990035E-3</v>
      </c>
      <c r="Q21" s="257">
        <v>8.3012718514910433E-2</v>
      </c>
      <c r="R21" s="257">
        <v>0</v>
      </c>
      <c r="S21" s="257">
        <v>1.0640084199738953E-3</v>
      </c>
      <c r="T21" s="257">
        <v>7.4801974877834461E-4</v>
      </c>
      <c r="U21" s="257">
        <v>4.4405261644704961E-4</v>
      </c>
      <c r="V21" s="257">
        <v>1.1624025110507935E-4</v>
      </c>
      <c r="W21" s="257">
        <v>1.7857986011947193E-4</v>
      </c>
      <c r="X21" s="257">
        <v>0</v>
      </c>
      <c r="Y21" s="257">
        <v>1.201177991714126E-4</v>
      </c>
      <c r="Z21" s="257">
        <v>2.7721380543109574E-5</v>
      </c>
      <c r="AA21" s="257">
        <v>8.6252767641126671E-4</v>
      </c>
      <c r="AB21" s="257">
        <v>1.1886973036425435E-5</v>
      </c>
      <c r="AC21" s="257">
        <v>0</v>
      </c>
      <c r="AD21" s="257">
        <v>6.8250423263697785E-6</v>
      </c>
      <c r="AE21" s="257">
        <v>5.8134209949777042E-5</v>
      </c>
      <c r="AF21" s="257">
        <v>2.0350293581505963E-3</v>
      </c>
      <c r="AG21" s="257">
        <v>0</v>
      </c>
      <c r="AH21" s="257">
        <v>9.8579421657525052E-3</v>
      </c>
      <c r="AI21" s="257">
        <v>0</v>
      </c>
      <c r="AJ21" s="257">
        <v>3.2691958697065762E-3</v>
      </c>
      <c r="AK21" s="257">
        <v>5.574051410328709E-4</v>
      </c>
      <c r="AL21" s="257">
        <v>2.4710918579053286E-2</v>
      </c>
      <c r="AM21" s="257">
        <v>0</v>
      </c>
      <c r="AN21" s="258">
        <v>2.3170579230482576E-3</v>
      </c>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c r="IR21" s="104"/>
      <c r="IS21" s="104"/>
      <c r="IT21" s="104"/>
      <c r="IU21" s="104"/>
      <c r="IV21" s="104"/>
    </row>
    <row r="22" spans="1:256" ht="18.75" customHeight="1">
      <c r="A22" s="224" t="s">
        <v>15</v>
      </c>
      <c r="B22" s="225" t="s">
        <v>129</v>
      </c>
      <c r="C22" s="256">
        <v>0</v>
      </c>
      <c r="D22" s="257">
        <v>2.383510507614399E-6</v>
      </c>
      <c r="E22" s="257">
        <v>1.6812851487250628E-6</v>
      </c>
      <c r="F22" s="257">
        <v>7.3758137446685695E-7</v>
      </c>
      <c r="G22" s="257">
        <v>1.9766111605440452E-5</v>
      </c>
      <c r="H22" s="257">
        <v>9.928175288662607E-6</v>
      </c>
      <c r="I22" s="257">
        <v>0</v>
      </c>
      <c r="J22" s="257">
        <v>4.6515634421569476E-7</v>
      </c>
      <c r="K22" s="257">
        <v>1.340527497570294E-7</v>
      </c>
      <c r="L22" s="257">
        <v>1.2486343062275636E-6</v>
      </c>
      <c r="M22" s="257">
        <v>3.1684684478778603E-4</v>
      </c>
      <c r="N22" s="257">
        <v>2.7370918972710223E-3</v>
      </c>
      <c r="O22" s="257">
        <v>1.4916003821423588E-2</v>
      </c>
      <c r="P22" s="257">
        <v>3.6954611703836467E-2</v>
      </c>
      <c r="Q22" s="257">
        <v>0.1350168317367538</v>
      </c>
      <c r="R22" s="257">
        <v>0.30247171239558401</v>
      </c>
      <c r="S22" s="257">
        <v>0.35174822823945684</v>
      </c>
      <c r="T22" s="257">
        <v>0.2898863749865665</v>
      </c>
      <c r="U22" s="257">
        <v>2.3090178692936874E-2</v>
      </c>
      <c r="V22" s="257">
        <v>1.1032982886615412E-2</v>
      </c>
      <c r="W22" s="257">
        <v>2.3616978904626978E-4</v>
      </c>
      <c r="X22" s="257">
        <v>1.1209408047992631E-5</v>
      </c>
      <c r="Y22" s="257">
        <v>2.5762530653386082E-5</v>
      </c>
      <c r="Z22" s="257">
        <v>0</v>
      </c>
      <c r="AA22" s="257">
        <v>2.6330998445501184E-5</v>
      </c>
      <c r="AB22" s="257">
        <v>4.4799828486743174E-5</v>
      </c>
      <c r="AC22" s="257">
        <v>0</v>
      </c>
      <c r="AD22" s="257">
        <v>2.1633709527251224E-6</v>
      </c>
      <c r="AE22" s="257">
        <v>8.9026587310466984E-4</v>
      </c>
      <c r="AF22" s="257">
        <v>1.3928939127954552E-3</v>
      </c>
      <c r="AG22" s="257">
        <v>1.5256351820279515E-3</v>
      </c>
      <c r="AH22" s="257">
        <v>2.830280416769468E-6</v>
      </c>
      <c r="AI22" s="257">
        <v>0</v>
      </c>
      <c r="AJ22" s="257">
        <v>9.0424603899975486E-3</v>
      </c>
      <c r="AK22" s="257">
        <v>6.7028269849252777E-6</v>
      </c>
      <c r="AL22" s="257">
        <v>3.598460514278759E-2</v>
      </c>
      <c r="AM22" s="257">
        <v>0</v>
      </c>
      <c r="AN22" s="258">
        <v>3.7097034075834957E-2</v>
      </c>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4"/>
      <c r="IP22" s="104"/>
      <c r="IQ22" s="104"/>
      <c r="IR22" s="104"/>
      <c r="IS22" s="104"/>
      <c r="IT22" s="104"/>
      <c r="IU22" s="104"/>
      <c r="IV22" s="104"/>
    </row>
    <row r="23" spans="1:256" ht="18.75" customHeight="1">
      <c r="A23" s="224" t="s">
        <v>16</v>
      </c>
      <c r="B23" s="225" t="s">
        <v>28</v>
      </c>
      <c r="C23" s="256">
        <v>1.9715043152223487E-5</v>
      </c>
      <c r="D23" s="257">
        <v>1.9618124947287747E-5</v>
      </c>
      <c r="E23" s="257">
        <v>0</v>
      </c>
      <c r="F23" s="257">
        <v>0</v>
      </c>
      <c r="G23" s="257">
        <v>2.7961738909368247E-4</v>
      </c>
      <c r="H23" s="257">
        <v>3.2002909355395942E-6</v>
      </c>
      <c r="I23" s="257">
        <v>0</v>
      </c>
      <c r="J23" s="257">
        <v>2.4920320441037124E-5</v>
      </c>
      <c r="K23" s="257">
        <v>1.2098260665571905E-5</v>
      </c>
      <c r="L23" s="257">
        <v>0</v>
      </c>
      <c r="M23" s="257">
        <v>3.0192215390944621E-5</v>
      </c>
      <c r="N23" s="257">
        <v>1.1084446485755477E-3</v>
      </c>
      <c r="O23" s="257">
        <v>1.2405199712319797E-2</v>
      </c>
      <c r="P23" s="257">
        <v>4.3880144733949911E-2</v>
      </c>
      <c r="Q23" s="257">
        <v>1.5115404737421298E-2</v>
      </c>
      <c r="R23" s="257">
        <v>4.2017037064677944E-2</v>
      </c>
      <c r="S23" s="257">
        <v>6.790335033254051E-2</v>
      </c>
      <c r="T23" s="257">
        <v>1.1853546751629402E-2</v>
      </c>
      <c r="U23" s="257">
        <v>2.6085010241274405E-2</v>
      </c>
      <c r="V23" s="257">
        <v>3.1190424519970629E-3</v>
      </c>
      <c r="W23" s="257">
        <v>6.6088981744699803E-3</v>
      </c>
      <c r="X23" s="257">
        <v>7.4222879149899071E-6</v>
      </c>
      <c r="Y23" s="257">
        <v>2.3171965071017817E-4</v>
      </c>
      <c r="Z23" s="257">
        <v>0</v>
      </c>
      <c r="AA23" s="257">
        <v>1.9790526883068461E-4</v>
      </c>
      <c r="AB23" s="257">
        <v>2.5605988512156582E-6</v>
      </c>
      <c r="AC23" s="257">
        <v>7.2135950288207978E-6</v>
      </c>
      <c r="AD23" s="257">
        <v>1.504756077054256E-4</v>
      </c>
      <c r="AE23" s="257">
        <v>1.3625144473626829E-4</v>
      </c>
      <c r="AF23" s="257">
        <v>1.3304961165910563E-3</v>
      </c>
      <c r="AG23" s="257">
        <v>5.1512521172450833E-4</v>
      </c>
      <c r="AH23" s="257">
        <v>6.8066579152472326E-5</v>
      </c>
      <c r="AI23" s="257">
        <v>0</v>
      </c>
      <c r="AJ23" s="257">
        <v>6.1235752354543548E-3</v>
      </c>
      <c r="AK23" s="257">
        <v>1.9754984487589235E-4</v>
      </c>
      <c r="AL23" s="257">
        <v>0</v>
      </c>
      <c r="AM23" s="257">
        <v>1.1644797051889671E-3</v>
      </c>
      <c r="AN23" s="258">
        <v>9.9695516497346291E-3</v>
      </c>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c r="IP23" s="104"/>
      <c r="IQ23" s="104"/>
      <c r="IR23" s="104"/>
      <c r="IS23" s="104"/>
      <c r="IT23" s="104"/>
      <c r="IU23" s="104"/>
      <c r="IV23" s="104"/>
    </row>
    <row r="24" spans="1:256" ht="18.75" customHeight="1">
      <c r="A24" s="224" t="s">
        <v>17</v>
      </c>
      <c r="B24" s="225" t="s">
        <v>243</v>
      </c>
      <c r="C24" s="256">
        <v>7.1325899509971529E-6</v>
      </c>
      <c r="D24" s="257">
        <v>1.1184164689575257E-5</v>
      </c>
      <c r="E24" s="257">
        <v>2.1260999785406329E-5</v>
      </c>
      <c r="F24" s="257">
        <v>8.6906327165442711E-6</v>
      </c>
      <c r="G24" s="257">
        <v>8.9932629973306227E-6</v>
      </c>
      <c r="H24" s="257">
        <v>6.4424038548958979E-5</v>
      </c>
      <c r="I24" s="257">
        <v>1.2949174490126255E-5</v>
      </c>
      <c r="J24" s="257">
        <v>1.3954690326470842E-6</v>
      </c>
      <c r="K24" s="257">
        <v>9.0653172023191127E-6</v>
      </c>
      <c r="L24" s="257">
        <v>1.0925550179491181E-6</v>
      </c>
      <c r="M24" s="257">
        <v>5.0967933627408408E-6</v>
      </c>
      <c r="N24" s="257">
        <v>5.8177364412293793E-5</v>
      </c>
      <c r="O24" s="257">
        <v>2.674341716849687E-3</v>
      </c>
      <c r="P24" s="257">
        <v>1.5060446713896828E-4</v>
      </c>
      <c r="Q24" s="257">
        <v>3.2021792859591204E-5</v>
      </c>
      <c r="R24" s="257">
        <v>5.0023721820343187E-5</v>
      </c>
      <c r="S24" s="257">
        <v>3.9330141221519407E-5</v>
      </c>
      <c r="T24" s="257">
        <v>7.1370839575944922E-2</v>
      </c>
      <c r="U24" s="257">
        <v>6.157821369817996E-5</v>
      </c>
      <c r="V24" s="257">
        <v>7.9579178807821107E-5</v>
      </c>
      <c r="W24" s="257">
        <v>1.4555438689024271E-3</v>
      </c>
      <c r="X24" s="257">
        <v>1.8468054969581187E-5</v>
      </c>
      <c r="Y24" s="257">
        <v>1.1557357501449591E-5</v>
      </c>
      <c r="Z24" s="257">
        <v>1.942944442039137E-5</v>
      </c>
      <c r="AA24" s="257">
        <v>2.8380240347188252E-4</v>
      </c>
      <c r="AB24" s="257">
        <v>1.4576240914773727E-4</v>
      </c>
      <c r="AC24" s="257">
        <v>3.570796208351589E-5</v>
      </c>
      <c r="AD24" s="257">
        <v>8.9860209257506556E-5</v>
      </c>
      <c r="AE24" s="257">
        <v>1.606968247285769E-4</v>
      </c>
      <c r="AF24" s="257">
        <v>1.0150737725636058E-3</v>
      </c>
      <c r="AG24" s="257">
        <v>1.1191830779790693E-4</v>
      </c>
      <c r="AH24" s="257">
        <v>2.2269312267475539E-5</v>
      </c>
      <c r="AI24" s="257">
        <v>8.3478135199468675E-5</v>
      </c>
      <c r="AJ24" s="257">
        <v>1.2369344479826808E-3</v>
      </c>
      <c r="AK24" s="257">
        <v>1.3065506679347841E-4</v>
      </c>
      <c r="AL24" s="257">
        <v>0</v>
      </c>
      <c r="AM24" s="257">
        <v>0</v>
      </c>
      <c r="AN24" s="258">
        <v>2.0164282598365947E-3</v>
      </c>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4"/>
      <c r="IP24" s="104"/>
      <c r="IQ24" s="104"/>
      <c r="IR24" s="104"/>
      <c r="IS24" s="104"/>
      <c r="IT24" s="104"/>
      <c r="IU24" s="104"/>
      <c r="IV24" s="104"/>
    </row>
    <row r="25" spans="1:256" ht="18.75" customHeight="1">
      <c r="A25" s="224" t="s">
        <v>18</v>
      </c>
      <c r="B25" s="225" t="s">
        <v>29</v>
      </c>
      <c r="C25" s="256">
        <v>3.1266147730398474E-6</v>
      </c>
      <c r="D25" s="257">
        <v>3.5569310652091803E-5</v>
      </c>
      <c r="E25" s="257">
        <v>0</v>
      </c>
      <c r="F25" s="257">
        <v>0</v>
      </c>
      <c r="G25" s="257">
        <v>0</v>
      </c>
      <c r="H25" s="257">
        <v>0</v>
      </c>
      <c r="I25" s="257">
        <v>0</v>
      </c>
      <c r="J25" s="257">
        <v>0</v>
      </c>
      <c r="K25" s="257">
        <v>0</v>
      </c>
      <c r="L25" s="257">
        <v>0</v>
      </c>
      <c r="M25" s="257">
        <v>0</v>
      </c>
      <c r="N25" s="257">
        <v>0</v>
      </c>
      <c r="O25" s="257">
        <v>0</v>
      </c>
      <c r="P25" s="257">
        <v>1.7457687300272219E-5</v>
      </c>
      <c r="Q25" s="257">
        <v>0</v>
      </c>
      <c r="R25" s="257">
        <v>0</v>
      </c>
      <c r="S25" s="257">
        <v>0</v>
      </c>
      <c r="T25" s="257">
        <v>0</v>
      </c>
      <c r="U25" s="257">
        <v>0.41235512256990658</v>
      </c>
      <c r="V25" s="257">
        <v>0</v>
      </c>
      <c r="W25" s="257">
        <v>0</v>
      </c>
      <c r="X25" s="257">
        <v>0</v>
      </c>
      <c r="Y25" s="257">
        <v>0</v>
      </c>
      <c r="Z25" s="257">
        <v>0</v>
      </c>
      <c r="AA25" s="257">
        <v>0</v>
      </c>
      <c r="AB25" s="257">
        <v>0</v>
      </c>
      <c r="AC25" s="257">
        <v>0</v>
      </c>
      <c r="AD25" s="257">
        <v>2.5479383351649986E-3</v>
      </c>
      <c r="AE25" s="257">
        <v>0</v>
      </c>
      <c r="AF25" s="257">
        <v>3.4716128151905026E-3</v>
      </c>
      <c r="AG25" s="257">
        <v>6.9333913180211673E-5</v>
      </c>
      <c r="AH25" s="257">
        <v>0</v>
      </c>
      <c r="AI25" s="257">
        <v>0</v>
      </c>
      <c r="AJ25" s="257">
        <v>3.7444265481875766E-2</v>
      </c>
      <c r="AK25" s="257">
        <v>1.4773944579948288E-5</v>
      </c>
      <c r="AL25" s="257">
        <v>0</v>
      </c>
      <c r="AM25" s="257">
        <v>0</v>
      </c>
      <c r="AN25" s="258">
        <v>7.9547816781966006E-3</v>
      </c>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c r="IR25" s="104"/>
      <c r="IS25" s="104"/>
      <c r="IT25" s="104"/>
      <c r="IU25" s="104"/>
      <c r="IV25" s="104"/>
    </row>
    <row r="26" spans="1:256" ht="18.75" customHeight="1">
      <c r="A26" s="224" t="s">
        <v>19</v>
      </c>
      <c r="B26" s="225" t="s">
        <v>40</v>
      </c>
      <c r="C26" s="256">
        <v>8.2730444020660289E-4</v>
      </c>
      <c r="D26" s="257">
        <v>3.064644471905745E-3</v>
      </c>
      <c r="E26" s="257">
        <v>8.0747589852036197E-3</v>
      </c>
      <c r="F26" s="257">
        <v>5.8147708687425843E-3</v>
      </c>
      <c r="G26" s="257">
        <v>1.5189938985636201E-2</v>
      </c>
      <c r="H26" s="257">
        <v>4.3126829711791978E-3</v>
      </c>
      <c r="I26" s="257">
        <v>1.2146325671738428E-3</v>
      </c>
      <c r="J26" s="257">
        <v>2.1760186062537686E-3</v>
      </c>
      <c r="K26" s="257">
        <v>1.6449948054559467E-2</v>
      </c>
      <c r="L26" s="257">
        <v>8.9043233962853123E-3</v>
      </c>
      <c r="M26" s="257">
        <v>1.3635270724293189E-2</v>
      </c>
      <c r="N26" s="257">
        <v>2.874561437082966E-3</v>
      </c>
      <c r="O26" s="257">
        <v>1.1785334750265676E-3</v>
      </c>
      <c r="P26" s="257">
        <v>1.6123294388177805E-3</v>
      </c>
      <c r="Q26" s="257">
        <v>6.9578394761054289E-3</v>
      </c>
      <c r="R26" s="257">
        <v>4.6579580043818736E-3</v>
      </c>
      <c r="S26" s="257">
        <v>2.2099350152508163E-3</v>
      </c>
      <c r="T26" s="257">
        <v>6.234115319210809E-3</v>
      </c>
      <c r="U26" s="257">
        <v>1.5390940891056159E-3</v>
      </c>
      <c r="V26" s="257">
        <v>7.6212716194392585E-2</v>
      </c>
      <c r="W26" s="257">
        <v>3.4830237083343187E-3</v>
      </c>
      <c r="X26" s="257">
        <v>5.5921387334315689E-3</v>
      </c>
      <c r="Y26" s="257">
        <v>4.2944349534565886E-3</v>
      </c>
      <c r="Z26" s="257">
        <v>3.9129677160657491E-3</v>
      </c>
      <c r="AA26" s="257">
        <v>6.3175591146075894E-3</v>
      </c>
      <c r="AB26" s="257">
        <v>1.5430535085913417E-2</v>
      </c>
      <c r="AC26" s="257">
        <v>3.4161239304692944E-5</v>
      </c>
      <c r="AD26" s="257">
        <v>2.3074794828872197E-3</v>
      </c>
      <c r="AE26" s="257">
        <v>1.2785285000085864E-2</v>
      </c>
      <c r="AF26" s="257">
        <v>8.1972400096056892E-3</v>
      </c>
      <c r="AG26" s="257">
        <v>1.7507865996645739E-2</v>
      </c>
      <c r="AH26" s="257">
        <v>4.1638308551790173E-3</v>
      </c>
      <c r="AI26" s="257">
        <v>4.3160696842838964E-2</v>
      </c>
      <c r="AJ26" s="257">
        <v>7.727252670626932E-3</v>
      </c>
      <c r="AK26" s="257">
        <v>5.8212088494813885E-3</v>
      </c>
      <c r="AL26" s="257">
        <v>0.14684541329958525</v>
      </c>
      <c r="AM26" s="257">
        <v>1.6720359756223135E-3</v>
      </c>
      <c r="AN26" s="258">
        <v>7.6792176745571787E-3</v>
      </c>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c r="IR26" s="104"/>
      <c r="IS26" s="104"/>
      <c r="IT26" s="104"/>
      <c r="IU26" s="104"/>
      <c r="IV26" s="104"/>
    </row>
    <row r="27" spans="1:256" ht="18.75" customHeight="1">
      <c r="A27" s="224" t="s">
        <v>131</v>
      </c>
      <c r="B27" s="225" t="s">
        <v>30</v>
      </c>
      <c r="C27" s="256">
        <v>4.2991278818336771E-3</v>
      </c>
      <c r="D27" s="257">
        <v>5.6715632528684624E-3</v>
      </c>
      <c r="E27" s="257">
        <v>6.967566189096813E-4</v>
      </c>
      <c r="F27" s="257">
        <v>3.0312349677709006E-3</v>
      </c>
      <c r="G27" s="257">
        <v>4.0207512393542642E-3</v>
      </c>
      <c r="H27" s="257">
        <v>3.7211201018274393E-3</v>
      </c>
      <c r="I27" s="257">
        <v>5.9320168339268365E-3</v>
      </c>
      <c r="J27" s="257">
        <v>5.0989663192350758E-3</v>
      </c>
      <c r="K27" s="257">
        <v>7.2589061295619825E-3</v>
      </c>
      <c r="L27" s="257">
        <v>7.2942094584048699E-3</v>
      </c>
      <c r="M27" s="257">
        <v>4.9469750645670012E-3</v>
      </c>
      <c r="N27" s="257">
        <v>6.5817736441229372E-3</v>
      </c>
      <c r="O27" s="257">
        <v>2.7609141360469729E-3</v>
      </c>
      <c r="P27" s="257">
        <v>1.9932620935698224E-3</v>
      </c>
      <c r="Q27" s="257">
        <v>1.905576302069239E-3</v>
      </c>
      <c r="R27" s="257">
        <v>5.5934879605098325E-3</v>
      </c>
      <c r="S27" s="257">
        <v>2.2789289460837768E-3</v>
      </c>
      <c r="T27" s="257">
        <v>2.2532256127241806E-3</v>
      </c>
      <c r="U27" s="257">
        <v>8.6847369376336862E-4</v>
      </c>
      <c r="V27" s="257">
        <v>1.7605234999156488E-3</v>
      </c>
      <c r="W27" s="257">
        <v>9.0477092024240132E-4</v>
      </c>
      <c r="X27" s="257">
        <v>2.2113941236636157E-2</v>
      </c>
      <c r="Y27" s="257">
        <v>4.7723835690157618E-2</v>
      </c>
      <c r="Z27" s="257">
        <v>4.4881404660098694E-3</v>
      </c>
      <c r="AA27" s="257">
        <v>4.7994213332658974E-3</v>
      </c>
      <c r="AB27" s="257">
        <v>3.8737131393061217E-3</v>
      </c>
      <c r="AC27" s="257">
        <v>1.4909942809087126E-2</v>
      </c>
      <c r="AD27" s="257">
        <v>1.3995215799123358E-2</v>
      </c>
      <c r="AE27" s="257">
        <v>7.3844497200555139E-3</v>
      </c>
      <c r="AF27" s="257">
        <v>1.5303600452623104E-2</v>
      </c>
      <c r="AG27" s="257">
        <v>7.0430479055591765E-3</v>
      </c>
      <c r="AH27" s="257">
        <v>3.6786786150169513E-3</v>
      </c>
      <c r="AI27" s="257">
        <v>3.3407036740601801E-3</v>
      </c>
      <c r="AJ27" s="257">
        <v>1.7836455097790115E-3</v>
      </c>
      <c r="AK27" s="257">
        <v>3.4714636652405191E-3</v>
      </c>
      <c r="AL27" s="257">
        <v>0</v>
      </c>
      <c r="AM27" s="257">
        <v>0</v>
      </c>
      <c r="AN27" s="258">
        <v>5.7030435741968755E-3</v>
      </c>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c r="EA27" s="104"/>
      <c r="EB27" s="104"/>
      <c r="EC27" s="104"/>
      <c r="ED27" s="104"/>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4"/>
      <c r="IP27" s="104"/>
      <c r="IQ27" s="104"/>
      <c r="IR27" s="104"/>
      <c r="IS27" s="104"/>
      <c r="IT27" s="104"/>
      <c r="IU27" s="104"/>
      <c r="IV27" s="104"/>
    </row>
    <row r="28" spans="1:256" ht="18.75" customHeight="1">
      <c r="A28" s="224" t="s">
        <v>133</v>
      </c>
      <c r="B28" s="225" t="s">
        <v>41</v>
      </c>
      <c r="C28" s="256">
        <v>6.0557317129160118E-3</v>
      </c>
      <c r="D28" s="257">
        <v>1.2971064182437559E-2</v>
      </c>
      <c r="E28" s="257">
        <v>1.1450392505392043E-2</v>
      </c>
      <c r="F28" s="257">
        <v>3.3468716929095983E-2</v>
      </c>
      <c r="G28" s="257">
        <v>1.6174939621202492E-2</v>
      </c>
      <c r="H28" s="257">
        <v>2.2151195563233025E-2</v>
      </c>
      <c r="I28" s="257">
        <v>2.1648429912593071E-2</v>
      </c>
      <c r="J28" s="257">
        <v>2.8127444224308722E-2</v>
      </c>
      <c r="K28" s="257">
        <v>4.0325429806628905E-2</v>
      </c>
      <c r="L28" s="257">
        <v>8.2136881535820189E-2</v>
      </c>
      <c r="M28" s="257">
        <v>3.7968322172193911E-2</v>
      </c>
      <c r="N28" s="257">
        <v>1.9914162871103966E-2</v>
      </c>
      <c r="O28" s="257">
        <v>1.2693116070374306E-2</v>
      </c>
      <c r="P28" s="257">
        <v>1.0272355139238794E-2</v>
      </c>
      <c r="Q28" s="257">
        <v>1.0191030289909976E-2</v>
      </c>
      <c r="R28" s="257">
        <v>2.0691035284208733E-2</v>
      </c>
      <c r="S28" s="257">
        <v>5.2624040548821648E-3</v>
      </c>
      <c r="T28" s="257">
        <v>4.6266254496260756E-3</v>
      </c>
      <c r="U28" s="257">
        <v>1.0594631785557123E-2</v>
      </c>
      <c r="V28" s="257">
        <v>1.2054126910078497E-2</v>
      </c>
      <c r="W28" s="257">
        <v>2.3543475452014475E-3</v>
      </c>
      <c r="X28" s="257">
        <v>0.13527320769718143</v>
      </c>
      <c r="Y28" s="257">
        <v>4.8272291342734155E-2</v>
      </c>
      <c r="Z28" s="257">
        <v>6.4977263725334369E-2</v>
      </c>
      <c r="AA28" s="257">
        <v>2.2100614781561768E-2</v>
      </c>
      <c r="AB28" s="257">
        <v>4.1199950304783694E-3</v>
      </c>
      <c r="AC28" s="257">
        <v>2.1277857634431439E-3</v>
      </c>
      <c r="AD28" s="257">
        <v>7.2435196086405211E-3</v>
      </c>
      <c r="AE28" s="257">
        <v>6.8031596596849235E-3</v>
      </c>
      <c r="AF28" s="257">
        <v>9.2374238255665039E-3</v>
      </c>
      <c r="AG28" s="257">
        <v>1.5708786567807762E-2</v>
      </c>
      <c r="AH28" s="257">
        <v>9.7676906277881191E-3</v>
      </c>
      <c r="AI28" s="257">
        <v>3.2933314106005623E-3</v>
      </c>
      <c r="AJ28" s="257">
        <v>4.3777125052609032E-3</v>
      </c>
      <c r="AK28" s="257">
        <v>3.1577677683369096E-2</v>
      </c>
      <c r="AL28" s="257">
        <v>0</v>
      </c>
      <c r="AM28" s="257">
        <v>4.3864883948994361E-3</v>
      </c>
      <c r="AN28" s="258">
        <v>1.4038888987393854E-2</v>
      </c>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c r="EA28" s="104"/>
      <c r="EB28" s="104"/>
      <c r="EC28" s="104"/>
      <c r="ED28" s="104"/>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4"/>
      <c r="IP28" s="104"/>
      <c r="IQ28" s="104"/>
      <c r="IR28" s="104"/>
      <c r="IS28" s="104"/>
      <c r="IT28" s="104"/>
      <c r="IU28" s="104"/>
      <c r="IV28" s="104"/>
    </row>
    <row r="29" spans="1:256" ht="18.75" customHeight="1">
      <c r="A29" s="224" t="s">
        <v>151</v>
      </c>
      <c r="B29" s="225" t="s">
        <v>169</v>
      </c>
      <c r="C29" s="256">
        <v>2.0210090491288126E-4</v>
      </c>
      <c r="D29" s="257">
        <v>1.0868807914721659E-3</v>
      </c>
      <c r="E29" s="257">
        <v>1.3222884349541289E-3</v>
      </c>
      <c r="F29" s="257">
        <v>4.0714491870570506E-4</v>
      </c>
      <c r="G29" s="257">
        <v>3.6964535401042334E-4</v>
      </c>
      <c r="H29" s="257">
        <v>1.2584962269297207E-3</v>
      </c>
      <c r="I29" s="257">
        <v>3.7908708319844614E-4</v>
      </c>
      <c r="J29" s="257">
        <v>3.5534499095529331E-4</v>
      </c>
      <c r="K29" s="257">
        <v>4.2084185126847404E-4</v>
      </c>
      <c r="L29" s="257">
        <v>1.9182144529420947E-4</v>
      </c>
      <c r="M29" s="257">
        <v>3.1497268758713686E-4</v>
      </c>
      <c r="N29" s="257">
        <v>3.3721182429415292E-4</v>
      </c>
      <c r="O29" s="257">
        <v>3.290610676370506E-4</v>
      </c>
      <c r="P29" s="257">
        <v>2.1440914393926585E-4</v>
      </c>
      <c r="Q29" s="257">
        <v>2.4830870812361311E-4</v>
      </c>
      <c r="R29" s="257">
        <v>4.7140854305377126E-4</v>
      </c>
      <c r="S29" s="257">
        <v>1.7218708129498642E-4</v>
      </c>
      <c r="T29" s="257">
        <v>2.4962860412043971E-4</v>
      </c>
      <c r="U29" s="257">
        <v>1.4392333419500859E-4</v>
      </c>
      <c r="V29" s="257">
        <v>4.2489420463986797E-4</v>
      </c>
      <c r="W29" s="257">
        <v>4.7967944531350325E-4</v>
      </c>
      <c r="X29" s="257">
        <v>5.4270366597319907E-4</v>
      </c>
      <c r="Y29" s="257">
        <v>4.5717149240014292E-2</v>
      </c>
      <c r="Z29" s="257">
        <v>7.4034750555766245E-3</v>
      </c>
      <c r="AA29" s="257">
        <v>2.4052900299696466E-3</v>
      </c>
      <c r="AB29" s="257">
        <v>9.7716457092373124E-4</v>
      </c>
      <c r="AC29" s="257">
        <v>1.5235409854506837E-4</v>
      </c>
      <c r="AD29" s="257">
        <v>4.3698521127135542E-3</v>
      </c>
      <c r="AE29" s="257">
        <v>2.4570013701902182E-3</v>
      </c>
      <c r="AF29" s="257">
        <v>2.8993820711944013E-3</v>
      </c>
      <c r="AG29" s="257">
        <v>6.2628082663778164E-3</v>
      </c>
      <c r="AH29" s="257">
        <v>3.4264906406577919E-3</v>
      </c>
      <c r="AI29" s="257">
        <v>1.6514976276111291E-3</v>
      </c>
      <c r="AJ29" s="257">
        <v>4.8894772680369827E-4</v>
      </c>
      <c r="AK29" s="257">
        <v>6.7155703143596595E-3</v>
      </c>
      <c r="AL29" s="257">
        <v>0</v>
      </c>
      <c r="AM29" s="257">
        <v>1.0746096499654478E-3</v>
      </c>
      <c r="AN29" s="258">
        <v>2.0556876292836365E-3</v>
      </c>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4"/>
      <c r="GM29" s="104"/>
      <c r="GN29" s="104"/>
      <c r="GO29" s="104"/>
      <c r="GP29" s="104"/>
      <c r="GQ29" s="104"/>
      <c r="GR29" s="104"/>
      <c r="GS29" s="104"/>
      <c r="GT29" s="104"/>
      <c r="GU29" s="104"/>
      <c r="GV29" s="104"/>
      <c r="GW29" s="104"/>
      <c r="GX29" s="104"/>
      <c r="GY29" s="104"/>
      <c r="GZ29" s="104"/>
      <c r="HA29" s="104"/>
      <c r="HB29" s="104"/>
      <c r="HC29" s="104"/>
      <c r="HD29" s="104"/>
      <c r="HE29" s="104"/>
      <c r="HF29" s="104"/>
      <c r="HG29" s="104"/>
      <c r="HH29" s="104"/>
      <c r="HI29" s="104"/>
      <c r="HJ29" s="104"/>
      <c r="HK29" s="104"/>
      <c r="HL29" s="104"/>
      <c r="HM29" s="104"/>
      <c r="HN29" s="104"/>
      <c r="HO29" s="104"/>
      <c r="HP29" s="104"/>
      <c r="HQ29" s="104"/>
      <c r="HR29" s="104"/>
      <c r="HS29" s="104"/>
      <c r="HT29" s="104"/>
      <c r="HU29" s="104"/>
      <c r="HV29" s="104"/>
      <c r="HW29" s="104"/>
      <c r="HX29" s="104"/>
      <c r="HY29" s="104"/>
      <c r="HZ29" s="104"/>
      <c r="IA29" s="104"/>
      <c r="IB29" s="104"/>
      <c r="IC29" s="104"/>
      <c r="ID29" s="104"/>
      <c r="IE29" s="104"/>
      <c r="IF29" s="104"/>
      <c r="IG29" s="104"/>
      <c r="IH29" s="104"/>
      <c r="II29" s="104"/>
      <c r="IJ29" s="104"/>
      <c r="IK29" s="104"/>
      <c r="IL29" s="104"/>
      <c r="IM29" s="104"/>
      <c r="IN29" s="104"/>
      <c r="IO29" s="104"/>
      <c r="IP29" s="104"/>
      <c r="IQ29" s="104"/>
      <c r="IR29" s="104"/>
      <c r="IS29" s="104"/>
      <c r="IT29" s="104"/>
      <c r="IU29" s="104"/>
      <c r="IV29" s="104"/>
    </row>
    <row r="30" spans="1:256" ht="18.75" customHeight="1">
      <c r="A30" s="224" t="s">
        <v>152</v>
      </c>
      <c r="B30" s="225" t="s">
        <v>170</v>
      </c>
      <c r="C30" s="256">
        <v>2.1690889987963948E-4</v>
      </c>
      <c r="D30" s="257">
        <v>1.0793635660250743E-3</v>
      </c>
      <c r="E30" s="257">
        <v>8.3178256449604852E-4</v>
      </c>
      <c r="F30" s="257">
        <v>7.5072956418561403E-5</v>
      </c>
      <c r="G30" s="257">
        <v>4.9485191305453165E-4</v>
      </c>
      <c r="H30" s="257">
        <v>2.7261023729429948E-3</v>
      </c>
      <c r="I30" s="257">
        <v>8.7406927808352224E-6</v>
      </c>
      <c r="J30" s="257">
        <v>4.677405461280041E-5</v>
      </c>
      <c r="K30" s="257">
        <v>1.4230872348269042E-3</v>
      </c>
      <c r="L30" s="257">
        <v>3.5429998439207121E-5</v>
      </c>
      <c r="M30" s="257">
        <v>4.2067972481886956E-4</v>
      </c>
      <c r="N30" s="257">
        <v>8.599022722343425E-5</v>
      </c>
      <c r="O30" s="257">
        <v>2.1308730235403985E-4</v>
      </c>
      <c r="P30" s="257">
        <v>2.766007811575334E-5</v>
      </c>
      <c r="Q30" s="257">
        <v>1.2058234561887753E-4</v>
      </c>
      <c r="R30" s="257">
        <v>5.2846884978490437E-4</v>
      </c>
      <c r="S30" s="257">
        <v>1.4133923285451658E-4</v>
      </c>
      <c r="T30" s="257">
        <v>1.9714009368658613E-4</v>
      </c>
      <c r="U30" s="257">
        <v>2.220882373690476E-4</v>
      </c>
      <c r="V30" s="257">
        <v>1.9528480990100417E-4</v>
      </c>
      <c r="W30" s="257">
        <v>2.5976974113543052E-3</v>
      </c>
      <c r="X30" s="257">
        <v>4.6734535210194231E-2</v>
      </c>
      <c r="Y30" s="257">
        <v>2.1597230384829591E-3</v>
      </c>
      <c r="Z30" s="257">
        <v>0</v>
      </c>
      <c r="AA30" s="257">
        <v>1.3216558097242776E-3</v>
      </c>
      <c r="AB30" s="257">
        <v>3.0049458328959161E-3</v>
      </c>
      <c r="AC30" s="257">
        <v>6.7164341356277078E-6</v>
      </c>
      <c r="AD30" s="257">
        <v>3.9434082938064729E-3</v>
      </c>
      <c r="AE30" s="257">
        <v>6.5070114918004537E-3</v>
      </c>
      <c r="AF30" s="257">
        <v>3.0444348629773795E-2</v>
      </c>
      <c r="AG30" s="257">
        <v>4.6675755872295889E-3</v>
      </c>
      <c r="AH30" s="257">
        <v>3.4201552521797825E-3</v>
      </c>
      <c r="AI30" s="257">
        <v>3.5498846323915996E-5</v>
      </c>
      <c r="AJ30" s="257">
        <v>3.5469241591054844E-4</v>
      </c>
      <c r="AK30" s="257">
        <v>2.2334730851794639E-2</v>
      </c>
      <c r="AL30" s="257">
        <v>0</v>
      </c>
      <c r="AM30" s="257">
        <v>1.4432970008694705E-2</v>
      </c>
      <c r="AN30" s="258">
        <v>4.6702080480236149E-3</v>
      </c>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c r="EA30" s="104"/>
      <c r="EB30" s="104"/>
      <c r="EC30" s="104"/>
      <c r="ED30" s="104"/>
      <c r="EE30" s="104"/>
      <c r="EF30" s="104"/>
      <c r="EG30" s="104"/>
      <c r="EH30" s="104"/>
      <c r="EI30" s="104"/>
      <c r="EJ30" s="104"/>
      <c r="EK30" s="104"/>
      <c r="EL30" s="104"/>
      <c r="EM30" s="104"/>
      <c r="EN30" s="104"/>
      <c r="EO30" s="104"/>
      <c r="EP30" s="104"/>
      <c r="EQ30" s="104"/>
      <c r="ER30" s="104"/>
      <c r="ES30" s="104"/>
      <c r="ET30" s="104"/>
      <c r="EU30" s="104"/>
      <c r="EV30" s="104"/>
      <c r="EW30" s="104"/>
      <c r="EX30" s="104"/>
      <c r="EY30" s="104"/>
      <c r="EZ30" s="104"/>
      <c r="FA30" s="104"/>
      <c r="FB30" s="104"/>
      <c r="FC30" s="104"/>
      <c r="FD30" s="104"/>
      <c r="FE30" s="104"/>
      <c r="FF30" s="104"/>
      <c r="FG30" s="104"/>
      <c r="FH30" s="104"/>
      <c r="FI30" s="104"/>
      <c r="FJ30" s="104"/>
      <c r="FK30" s="104"/>
      <c r="FL30" s="104"/>
      <c r="FM30" s="104"/>
      <c r="FN30" s="104"/>
      <c r="FO30" s="104"/>
      <c r="FP30" s="104"/>
      <c r="FQ30" s="104"/>
      <c r="FR30" s="104"/>
      <c r="FS30" s="104"/>
      <c r="FT30" s="104"/>
      <c r="FU30" s="104"/>
      <c r="FV30" s="104"/>
      <c r="FW30" s="104"/>
      <c r="FX30" s="104"/>
      <c r="FY30" s="104"/>
      <c r="FZ30" s="104"/>
      <c r="GA30" s="104"/>
      <c r="GB30" s="104"/>
      <c r="GC30" s="104"/>
      <c r="GD30" s="104"/>
      <c r="GE30" s="104"/>
      <c r="GF30" s="104"/>
      <c r="GG30" s="104"/>
      <c r="GH30" s="104"/>
      <c r="GI30" s="104"/>
      <c r="GJ30" s="104"/>
      <c r="GK30" s="104"/>
      <c r="GL30" s="104"/>
      <c r="GM30" s="104"/>
      <c r="GN30" s="104"/>
      <c r="GO30" s="104"/>
      <c r="GP30" s="104"/>
      <c r="GQ30" s="104"/>
      <c r="GR30" s="104"/>
      <c r="GS30" s="104"/>
      <c r="GT30" s="104"/>
      <c r="GU30" s="104"/>
      <c r="GV30" s="104"/>
      <c r="GW30" s="104"/>
      <c r="GX30" s="104"/>
      <c r="GY30" s="104"/>
      <c r="GZ30" s="104"/>
      <c r="HA30" s="104"/>
      <c r="HB30" s="104"/>
      <c r="HC30" s="104"/>
      <c r="HD30" s="104"/>
      <c r="HE30" s="104"/>
      <c r="HF30" s="104"/>
      <c r="HG30" s="104"/>
      <c r="HH30" s="104"/>
      <c r="HI30" s="104"/>
      <c r="HJ30" s="104"/>
      <c r="HK30" s="104"/>
      <c r="HL30" s="104"/>
      <c r="HM30" s="104"/>
      <c r="HN30" s="104"/>
      <c r="HO30" s="104"/>
      <c r="HP30" s="104"/>
      <c r="HQ30" s="104"/>
      <c r="HR30" s="104"/>
      <c r="HS30" s="104"/>
      <c r="HT30" s="104"/>
      <c r="HU30" s="104"/>
      <c r="HV30" s="104"/>
      <c r="HW30" s="104"/>
      <c r="HX30" s="104"/>
      <c r="HY30" s="104"/>
      <c r="HZ30" s="104"/>
      <c r="IA30" s="104"/>
      <c r="IB30" s="104"/>
      <c r="IC30" s="104"/>
      <c r="ID30" s="104"/>
      <c r="IE30" s="104"/>
      <c r="IF30" s="104"/>
      <c r="IG30" s="104"/>
      <c r="IH30" s="104"/>
      <c r="II30" s="104"/>
      <c r="IJ30" s="104"/>
      <c r="IK30" s="104"/>
      <c r="IL30" s="104"/>
      <c r="IM30" s="104"/>
      <c r="IN30" s="104"/>
      <c r="IO30" s="104"/>
      <c r="IP30" s="104"/>
      <c r="IQ30" s="104"/>
      <c r="IR30" s="104"/>
      <c r="IS30" s="104"/>
      <c r="IT30" s="104"/>
      <c r="IU30" s="104"/>
      <c r="IV30" s="104"/>
    </row>
    <row r="31" spans="1:256" ht="18.75" customHeight="1">
      <c r="A31" s="224" t="s">
        <v>153</v>
      </c>
      <c r="B31" s="225" t="s">
        <v>31</v>
      </c>
      <c r="C31" s="256">
        <v>6.2077894113781833E-2</v>
      </c>
      <c r="D31" s="257">
        <v>1.456059067057318E-2</v>
      </c>
      <c r="E31" s="257">
        <v>7.5527350659952489E-2</v>
      </c>
      <c r="F31" s="257">
        <v>6.3074784337619857E-2</v>
      </c>
      <c r="G31" s="257">
        <v>7.5928498792424054E-2</v>
      </c>
      <c r="H31" s="257">
        <v>4.6401327393399396E-2</v>
      </c>
      <c r="I31" s="257">
        <v>5.5075428941404991E-2</v>
      </c>
      <c r="J31" s="257">
        <v>5.6798742355069341E-2</v>
      </c>
      <c r="K31" s="257">
        <v>3.8398974496464351E-2</v>
      </c>
      <c r="L31" s="257">
        <v>5.2823942562821913E-2</v>
      </c>
      <c r="M31" s="257">
        <v>4.8631636687769986E-2</v>
      </c>
      <c r="N31" s="257">
        <v>4.411056250877126E-2</v>
      </c>
      <c r="O31" s="257">
        <v>4.1420453203662555E-2</v>
      </c>
      <c r="P31" s="257">
        <v>4.1731515141267772E-2</v>
      </c>
      <c r="Q31" s="257">
        <v>4.8429200266998616E-2</v>
      </c>
      <c r="R31" s="257">
        <v>3.7382326444232394E-2</v>
      </c>
      <c r="S31" s="257">
        <v>3.6505693522644267E-2</v>
      </c>
      <c r="T31" s="257">
        <v>3.7850006637713596E-2</v>
      </c>
      <c r="U31" s="257">
        <v>4.9098789011684636E-2</v>
      </c>
      <c r="V31" s="257">
        <v>0.10046468379404376</v>
      </c>
      <c r="W31" s="257">
        <v>5.132820228066335E-2</v>
      </c>
      <c r="X31" s="257">
        <v>6.1573664132822245E-3</v>
      </c>
      <c r="Y31" s="257">
        <v>2.1528888116012973E-2</v>
      </c>
      <c r="Z31" s="257">
        <v>1.4624190943400501E-2</v>
      </c>
      <c r="AA31" s="257">
        <v>1.0165215479651169E-2</v>
      </c>
      <c r="AB31" s="257">
        <v>5.1315380908038633E-3</v>
      </c>
      <c r="AC31" s="257">
        <v>9.6349019168417288E-4</v>
      </c>
      <c r="AD31" s="257">
        <v>4.0526260592665626E-2</v>
      </c>
      <c r="AE31" s="257">
        <v>6.6923878725936459E-3</v>
      </c>
      <c r="AF31" s="257">
        <v>9.015875348379946E-3</v>
      </c>
      <c r="AG31" s="257">
        <v>1.847292049134994E-2</v>
      </c>
      <c r="AH31" s="257">
        <v>5.024085153588044E-2</v>
      </c>
      <c r="AI31" s="257">
        <v>3.9262598150850044E-2</v>
      </c>
      <c r="AJ31" s="257">
        <v>2.0272208562602992E-2</v>
      </c>
      <c r="AK31" s="257">
        <v>7.4005645757026325E-2</v>
      </c>
      <c r="AL31" s="257">
        <v>0.22681314020449322</v>
      </c>
      <c r="AM31" s="257">
        <v>1.0114000567201541E-2</v>
      </c>
      <c r="AN31" s="258">
        <v>3.6400729232164954E-2</v>
      </c>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c r="IK31" s="104"/>
      <c r="IL31" s="104"/>
      <c r="IM31" s="104"/>
      <c r="IN31" s="104"/>
      <c r="IO31" s="104"/>
      <c r="IP31" s="104"/>
      <c r="IQ31" s="104"/>
      <c r="IR31" s="104"/>
      <c r="IS31" s="104"/>
      <c r="IT31" s="104"/>
      <c r="IU31" s="104"/>
      <c r="IV31" s="104"/>
    </row>
    <row r="32" spans="1:256" ht="18.75" customHeight="1">
      <c r="A32" s="224" t="s">
        <v>154</v>
      </c>
      <c r="B32" s="225" t="s">
        <v>32</v>
      </c>
      <c r="C32" s="256">
        <v>4.5883071794359772E-3</v>
      </c>
      <c r="D32" s="257">
        <v>2.8558672861349353E-2</v>
      </c>
      <c r="E32" s="257">
        <v>7.3892149658109736E-3</v>
      </c>
      <c r="F32" s="257">
        <v>1.7595067825417695E-2</v>
      </c>
      <c r="G32" s="257">
        <v>1.1089583068514045E-2</v>
      </c>
      <c r="H32" s="257">
        <v>6.2560960087280661E-3</v>
      </c>
      <c r="I32" s="257">
        <v>2.0718679184202008E-3</v>
      </c>
      <c r="J32" s="257">
        <v>3.7245499181669398E-3</v>
      </c>
      <c r="K32" s="257">
        <v>1.037362177016656E-2</v>
      </c>
      <c r="L32" s="257">
        <v>7.2266271265803029E-3</v>
      </c>
      <c r="M32" s="257">
        <v>6.9348616094896346E-3</v>
      </c>
      <c r="N32" s="257">
        <v>1.1797029892448425E-2</v>
      </c>
      <c r="O32" s="257">
        <v>7.1239064395281189E-3</v>
      </c>
      <c r="P32" s="257">
        <v>6.9298615220736185E-3</v>
      </c>
      <c r="Q32" s="257">
        <v>1.196106871606141E-2</v>
      </c>
      <c r="R32" s="257">
        <v>4.8387076139047181E-3</v>
      </c>
      <c r="S32" s="257">
        <v>7.0715386186672759E-3</v>
      </c>
      <c r="T32" s="257">
        <v>9.179426880843557E-3</v>
      </c>
      <c r="U32" s="257">
        <v>3.2486481512627638E-3</v>
      </c>
      <c r="V32" s="257">
        <v>1.364972013632414E-2</v>
      </c>
      <c r="W32" s="257">
        <v>1.3691479735699293E-2</v>
      </c>
      <c r="X32" s="257">
        <v>2.1602750150535106E-2</v>
      </c>
      <c r="Y32" s="257">
        <v>2.8575548531687828E-2</v>
      </c>
      <c r="Z32" s="257">
        <v>2.9831724182666761E-2</v>
      </c>
      <c r="AA32" s="257">
        <v>1.5718722250307581E-2</v>
      </c>
      <c r="AB32" s="257">
        <v>4.6547111269566212E-2</v>
      </c>
      <c r="AC32" s="257">
        <v>7.1254301160799824E-2</v>
      </c>
      <c r="AD32" s="257">
        <v>2.125160626875592E-2</v>
      </c>
      <c r="AE32" s="257">
        <v>7.3834935010936029E-3</v>
      </c>
      <c r="AF32" s="257">
        <v>1.8549190689460565E-2</v>
      </c>
      <c r="AG32" s="257">
        <v>6.8416045879250544E-3</v>
      </c>
      <c r="AH32" s="257">
        <v>1.0197680147670403E-2</v>
      </c>
      <c r="AI32" s="257">
        <v>2.273443728270463E-2</v>
      </c>
      <c r="AJ32" s="257">
        <v>9.5595869237287308E-3</v>
      </c>
      <c r="AK32" s="257">
        <v>9.1688280951865708E-3</v>
      </c>
      <c r="AL32" s="257">
        <v>0</v>
      </c>
      <c r="AM32" s="257">
        <v>2.8708254687334011E-3</v>
      </c>
      <c r="AN32" s="258">
        <v>1.6851787765747486E-2</v>
      </c>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c r="IU32" s="104"/>
      <c r="IV32" s="104"/>
    </row>
    <row r="33" spans="1:256" ht="18.75" customHeight="1">
      <c r="A33" s="224" t="s">
        <v>155</v>
      </c>
      <c r="B33" s="225" t="s">
        <v>33</v>
      </c>
      <c r="C33" s="256">
        <v>1.2746926165849782E-3</v>
      </c>
      <c r="D33" s="257">
        <v>4.6009086675442871E-3</v>
      </c>
      <c r="E33" s="257">
        <v>1.7341488662970263E-3</v>
      </c>
      <c r="F33" s="257">
        <v>2.1698681974152583E-3</v>
      </c>
      <c r="G33" s="257">
        <v>1.9736557772975722E-3</v>
      </c>
      <c r="H33" s="257">
        <v>2.378434403127557E-3</v>
      </c>
      <c r="I33" s="257">
        <v>1.1398510844933636E-3</v>
      </c>
      <c r="J33" s="257">
        <v>2.7096907571711602E-3</v>
      </c>
      <c r="K33" s="257">
        <v>2.5892456181507424E-3</v>
      </c>
      <c r="L33" s="257">
        <v>2.2164819728422041E-3</v>
      </c>
      <c r="M33" s="257">
        <v>1.2254931090439512E-3</v>
      </c>
      <c r="N33" s="257">
        <v>3.093645143593473E-3</v>
      </c>
      <c r="O33" s="257">
        <v>2.4724610611964494E-3</v>
      </c>
      <c r="P33" s="257">
        <v>2.7110275095953871E-3</v>
      </c>
      <c r="Q33" s="257">
        <v>1.2970539950569178E-3</v>
      </c>
      <c r="R33" s="257">
        <v>1.030022762286037E-3</v>
      </c>
      <c r="S33" s="257">
        <v>1.5666102334534705E-3</v>
      </c>
      <c r="T33" s="257">
        <v>4.148735357519898E-3</v>
      </c>
      <c r="U33" s="257">
        <v>3.1337179786966834E-4</v>
      </c>
      <c r="V33" s="257">
        <v>1.6730537257470617E-3</v>
      </c>
      <c r="W33" s="257">
        <v>2.8596012673451675E-3</v>
      </c>
      <c r="X33" s="257">
        <v>8.4264474937125345E-3</v>
      </c>
      <c r="Y33" s="257">
        <v>1.0981994316857301E-3</v>
      </c>
      <c r="Z33" s="257">
        <v>1.6728598658205627E-3</v>
      </c>
      <c r="AA33" s="257">
        <v>2.1062166421769953E-2</v>
      </c>
      <c r="AB33" s="257">
        <v>1.286838965003388E-2</v>
      </c>
      <c r="AC33" s="257">
        <v>1.7190800792365509E-2</v>
      </c>
      <c r="AD33" s="257">
        <v>1.2714295136252008E-2</v>
      </c>
      <c r="AE33" s="257">
        <v>1.1850161399352944E-2</v>
      </c>
      <c r="AF33" s="257">
        <v>9.0725902135263526E-4</v>
      </c>
      <c r="AG33" s="257">
        <v>6.3205756627903202E-3</v>
      </c>
      <c r="AH33" s="257">
        <v>1.2139070487696477E-2</v>
      </c>
      <c r="AI33" s="257">
        <v>1.6192912871432479E-2</v>
      </c>
      <c r="AJ33" s="257">
        <v>7.8171615930601977E-3</v>
      </c>
      <c r="AK33" s="257">
        <v>1.119331032092725E-2</v>
      </c>
      <c r="AL33" s="257">
        <v>0</v>
      </c>
      <c r="AM33" s="257">
        <v>2.4966223061498569E-2</v>
      </c>
      <c r="AN33" s="258">
        <v>7.9325154568645247E-3</v>
      </c>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c r="ID33" s="104"/>
      <c r="IE33" s="104"/>
      <c r="IF33" s="104"/>
      <c r="IG33" s="104"/>
      <c r="IH33" s="104"/>
      <c r="II33" s="104"/>
      <c r="IJ33" s="104"/>
      <c r="IK33" s="104"/>
      <c r="IL33" s="104"/>
      <c r="IM33" s="104"/>
      <c r="IN33" s="104"/>
      <c r="IO33" s="104"/>
      <c r="IP33" s="104"/>
      <c r="IQ33" s="104"/>
      <c r="IR33" s="104"/>
      <c r="IS33" s="104"/>
      <c r="IT33" s="104"/>
      <c r="IU33" s="104"/>
      <c r="IV33" s="104"/>
    </row>
    <row r="34" spans="1:256" ht="18.75" customHeight="1">
      <c r="A34" s="224" t="s">
        <v>156</v>
      </c>
      <c r="B34" s="225" t="s">
        <v>171</v>
      </c>
      <c r="C34" s="256">
        <v>7.5566577065631427E-2</v>
      </c>
      <c r="D34" s="257">
        <v>0.36359966924208031</v>
      </c>
      <c r="E34" s="257">
        <v>3.4849336862733886E-2</v>
      </c>
      <c r="F34" s="257">
        <v>2.7256421768271175E-2</v>
      </c>
      <c r="G34" s="257">
        <v>4.1993612558789875E-2</v>
      </c>
      <c r="H34" s="257">
        <v>2.8027020638239836E-2</v>
      </c>
      <c r="I34" s="257">
        <v>6.2558433149886697E-2</v>
      </c>
      <c r="J34" s="257">
        <v>2.0253062279266085E-2</v>
      </c>
      <c r="K34" s="257">
        <v>6.3263899594490441E-2</v>
      </c>
      <c r="L34" s="257">
        <v>4.670750741376619E-2</v>
      </c>
      <c r="M34" s="257">
        <v>3.0761776335337006E-2</v>
      </c>
      <c r="N34" s="257">
        <v>3.1793483114530313E-2</v>
      </c>
      <c r="O34" s="257">
        <v>2.3485052437230973E-2</v>
      </c>
      <c r="P34" s="257">
        <v>2.0683922019512028E-2</v>
      </c>
      <c r="Q34" s="257">
        <v>2.6071476249751944E-2</v>
      </c>
      <c r="R34" s="257">
        <v>1.6549274751987038E-2</v>
      </c>
      <c r="S34" s="257">
        <v>2.111548728175407E-2</v>
      </c>
      <c r="T34" s="257">
        <v>2.6197013661046729E-2</v>
      </c>
      <c r="U34" s="257">
        <v>1.3956682523796404E-2</v>
      </c>
      <c r="V34" s="257">
        <v>7.3184915557759161E-2</v>
      </c>
      <c r="W34" s="257">
        <v>5.0753536780639145E-2</v>
      </c>
      <c r="X34" s="257">
        <v>2.3934599240577219E-2</v>
      </c>
      <c r="Y34" s="257">
        <v>2.6499446373950644E-2</v>
      </c>
      <c r="Z34" s="257">
        <v>6.9230996358738542E-2</v>
      </c>
      <c r="AA34" s="257">
        <v>6.3727055686099821E-2</v>
      </c>
      <c r="AB34" s="257">
        <v>3.7944006136575274E-2</v>
      </c>
      <c r="AC34" s="257">
        <v>2.319166039688366E-3</v>
      </c>
      <c r="AD34" s="257">
        <v>6.8773289175320884E-2</v>
      </c>
      <c r="AE34" s="257">
        <v>2.6582633450438719E-2</v>
      </c>
      <c r="AF34" s="257">
        <v>3.6369560670517768E-2</v>
      </c>
      <c r="AG34" s="257">
        <v>3.0004051823663593E-2</v>
      </c>
      <c r="AH34" s="257">
        <v>1.7090980160915224E-2</v>
      </c>
      <c r="AI34" s="257">
        <v>4.3149041954853008E-2</v>
      </c>
      <c r="AJ34" s="257">
        <v>1.9697830190374563E-2</v>
      </c>
      <c r="AK34" s="257">
        <v>5.5340231338972833E-2</v>
      </c>
      <c r="AL34" s="257">
        <v>5.0758350385172395E-2</v>
      </c>
      <c r="AM34" s="257">
        <v>0.10000611057111235</v>
      </c>
      <c r="AN34" s="258">
        <v>3.510063593229458E-2</v>
      </c>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c r="EA34" s="104"/>
      <c r="EB34" s="104"/>
      <c r="EC34" s="104"/>
      <c r="ED34" s="104"/>
      <c r="EE34" s="104"/>
      <c r="EF34" s="104"/>
      <c r="EG34" s="104"/>
      <c r="EH34" s="104"/>
      <c r="EI34" s="104"/>
      <c r="EJ34" s="104"/>
      <c r="EK34" s="104"/>
      <c r="EL34" s="104"/>
      <c r="EM34" s="104"/>
      <c r="EN34" s="104"/>
      <c r="EO34" s="104"/>
      <c r="EP34" s="104"/>
      <c r="EQ34" s="104"/>
      <c r="ER34" s="104"/>
      <c r="ES34" s="104"/>
      <c r="ET34" s="104"/>
      <c r="EU34" s="104"/>
      <c r="EV34" s="104"/>
      <c r="EW34" s="104"/>
      <c r="EX34" s="104"/>
      <c r="EY34" s="104"/>
      <c r="EZ34" s="104"/>
      <c r="FA34" s="104"/>
      <c r="FB34" s="104"/>
      <c r="FC34" s="104"/>
      <c r="FD34" s="104"/>
      <c r="FE34" s="104"/>
      <c r="FF34" s="104"/>
      <c r="FG34" s="104"/>
      <c r="FH34" s="104"/>
      <c r="FI34" s="104"/>
      <c r="FJ34" s="104"/>
      <c r="FK34" s="104"/>
      <c r="FL34" s="104"/>
      <c r="FM34" s="104"/>
      <c r="FN34" s="104"/>
      <c r="FO34" s="104"/>
      <c r="FP34" s="104"/>
      <c r="FQ34" s="104"/>
      <c r="FR34" s="104"/>
      <c r="FS34" s="104"/>
      <c r="FT34" s="104"/>
      <c r="FU34" s="104"/>
      <c r="FV34" s="104"/>
      <c r="FW34" s="104"/>
      <c r="FX34" s="104"/>
      <c r="FY34" s="104"/>
      <c r="FZ34" s="104"/>
      <c r="GA34" s="104"/>
      <c r="GB34" s="104"/>
      <c r="GC34" s="104"/>
      <c r="GD34" s="104"/>
      <c r="GE34" s="104"/>
      <c r="GF34" s="104"/>
      <c r="GG34" s="104"/>
      <c r="GH34" s="104"/>
      <c r="GI34" s="104"/>
      <c r="GJ34" s="104"/>
      <c r="GK34" s="104"/>
      <c r="GL34" s="104"/>
      <c r="GM34" s="104"/>
      <c r="GN34" s="104"/>
      <c r="GO34" s="104"/>
      <c r="GP34" s="104"/>
      <c r="GQ34" s="104"/>
      <c r="GR34" s="104"/>
      <c r="GS34" s="104"/>
      <c r="GT34" s="104"/>
      <c r="GU34" s="104"/>
      <c r="GV34" s="104"/>
      <c r="GW34" s="104"/>
      <c r="GX34" s="104"/>
      <c r="GY34" s="104"/>
      <c r="GZ34" s="104"/>
      <c r="HA34" s="104"/>
      <c r="HB34" s="104"/>
      <c r="HC34" s="104"/>
      <c r="HD34" s="104"/>
      <c r="HE34" s="104"/>
      <c r="HF34" s="104"/>
      <c r="HG34" s="104"/>
      <c r="HH34" s="104"/>
      <c r="HI34" s="104"/>
      <c r="HJ34" s="104"/>
      <c r="HK34" s="104"/>
      <c r="HL34" s="104"/>
      <c r="HM34" s="104"/>
      <c r="HN34" s="104"/>
      <c r="HO34" s="104"/>
      <c r="HP34" s="104"/>
      <c r="HQ34" s="104"/>
      <c r="HR34" s="104"/>
      <c r="HS34" s="104"/>
      <c r="HT34" s="104"/>
      <c r="HU34" s="104"/>
      <c r="HV34" s="104"/>
      <c r="HW34" s="104"/>
      <c r="HX34" s="104"/>
      <c r="HY34" s="104"/>
      <c r="HZ34" s="104"/>
      <c r="IA34" s="104"/>
      <c r="IB34" s="104"/>
      <c r="IC34" s="104"/>
      <c r="ID34" s="104"/>
      <c r="IE34" s="104"/>
      <c r="IF34" s="104"/>
      <c r="IG34" s="104"/>
      <c r="IH34" s="104"/>
      <c r="II34" s="104"/>
      <c r="IJ34" s="104"/>
      <c r="IK34" s="104"/>
      <c r="IL34" s="104"/>
      <c r="IM34" s="104"/>
      <c r="IN34" s="104"/>
      <c r="IO34" s="104"/>
      <c r="IP34" s="104"/>
      <c r="IQ34" s="104"/>
      <c r="IR34" s="104"/>
      <c r="IS34" s="104"/>
      <c r="IT34" s="104"/>
      <c r="IU34" s="104"/>
      <c r="IV34" s="104"/>
    </row>
    <row r="35" spans="1:256" ht="18.75" customHeight="1">
      <c r="A35" s="224" t="s">
        <v>157</v>
      </c>
      <c r="B35" s="225" t="s">
        <v>130</v>
      </c>
      <c r="C35" s="256">
        <v>4.0301087357367061E-3</v>
      </c>
      <c r="D35" s="257">
        <v>2.0403766679989882E-3</v>
      </c>
      <c r="E35" s="257">
        <v>5.6444945655572181E-3</v>
      </c>
      <c r="F35" s="257">
        <v>5.0217105474136547E-3</v>
      </c>
      <c r="G35" s="257">
        <v>6.3486081098258554E-3</v>
      </c>
      <c r="H35" s="257">
        <v>2.1035894172197471E-2</v>
      </c>
      <c r="I35" s="257">
        <v>3.8617675623179022E-3</v>
      </c>
      <c r="J35" s="257">
        <v>5.9744939271255057E-3</v>
      </c>
      <c r="K35" s="257">
        <v>4.8503803746774345E-3</v>
      </c>
      <c r="L35" s="257">
        <v>5.6525675042921808E-3</v>
      </c>
      <c r="M35" s="257">
        <v>5.1905012227732947E-3</v>
      </c>
      <c r="N35" s="257">
        <v>5.9669817940572328E-3</v>
      </c>
      <c r="O35" s="257">
        <v>7.1788877081119364E-3</v>
      </c>
      <c r="P35" s="257">
        <v>1.0046852543834433E-2</v>
      </c>
      <c r="Q35" s="257">
        <v>6.8405946131226206E-3</v>
      </c>
      <c r="R35" s="257">
        <v>8.0482006066389111E-3</v>
      </c>
      <c r="S35" s="257">
        <v>1.4345156610822021E-2</v>
      </c>
      <c r="T35" s="257">
        <v>2.7457724086050055E-2</v>
      </c>
      <c r="U35" s="257">
        <v>3.0151030219719957E-3</v>
      </c>
      <c r="V35" s="257">
        <v>5.7565209780932507E-3</v>
      </c>
      <c r="W35" s="257">
        <v>7.879549163980086E-3</v>
      </c>
      <c r="X35" s="257">
        <v>2.2806750448127938E-2</v>
      </c>
      <c r="Y35" s="257">
        <v>4.751530231703549E-2</v>
      </c>
      <c r="Z35" s="257">
        <v>9.4468406575964319E-3</v>
      </c>
      <c r="AA35" s="257">
        <v>3.6886019449436772E-2</v>
      </c>
      <c r="AB35" s="257">
        <v>5.6059373853908329E-2</v>
      </c>
      <c r="AC35" s="257">
        <v>1.8606598821487913E-3</v>
      </c>
      <c r="AD35" s="257">
        <v>9.0066293409875181E-3</v>
      </c>
      <c r="AE35" s="257">
        <v>0.21084443371282</v>
      </c>
      <c r="AF35" s="257">
        <v>2.7653049541275166E-2</v>
      </c>
      <c r="AG35" s="257">
        <v>2.9502564955160404E-2</v>
      </c>
      <c r="AH35" s="257">
        <v>1.1279568710904147E-2</v>
      </c>
      <c r="AI35" s="257">
        <v>7.2157451126501987E-2</v>
      </c>
      <c r="AJ35" s="257">
        <v>4.4081876810697591E-2</v>
      </c>
      <c r="AK35" s="257">
        <v>2.0768713263515017E-2</v>
      </c>
      <c r="AL35" s="257">
        <v>0</v>
      </c>
      <c r="AM35" s="257">
        <v>7.594315987812976E-2</v>
      </c>
      <c r="AN35" s="258">
        <v>2.2657826639763477E-2</v>
      </c>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c r="IU35" s="104"/>
      <c r="IV35" s="104"/>
    </row>
    <row r="36" spans="1:256" ht="18.75" customHeight="1">
      <c r="A36" s="224" t="s">
        <v>158</v>
      </c>
      <c r="B36" s="225" t="s">
        <v>34</v>
      </c>
      <c r="C36" s="256">
        <v>0</v>
      </c>
      <c r="D36" s="257">
        <v>0</v>
      </c>
      <c r="E36" s="257">
        <v>0</v>
      </c>
      <c r="F36" s="257">
        <v>0</v>
      </c>
      <c r="G36" s="257">
        <v>0</v>
      </c>
      <c r="H36" s="257">
        <v>0</v>
      </c>
      <c r="I36" s="257">
        <v>0</v>
      </c>
      <c r="J36" s="257">
        <v>0</v>
      </c>
      <c r="K36" s="257">
        <v>0</v>
      </c>
      <c r="L36" s="257">
        <v>0</v>
      </c>
      <c r="M36" s="257">
        <v>0</v>
      </c>
      <c r="N36" s="257">
        <v>0</v>
      </c>
      <c r="O36" s="257">
        <v>0</v>
      </c>
      <c r="P36" s="257">
        <v>0</v>
      </c>
      <c r="Q36" s="257">
        <v>0</v>
      </c>
      <c r="R36" s="257">
        <v>0</v>
      </c>
      <c r="S36" s="257">
        <v>0</v>
      </c>
      <c r="T36" s="257">
        <v>0</v>
      </c>
      <c r="U36" s="257">
        <v>0</v>
      </c>
      <c r="V36" s="257">
        <v>0</v>
      </c>
      <c r="W36" s="257">
        <v>0</v>
      </c>
      <c r="X36" s="257">
        <v>0</v>
      </c>
      <c r="Y36" s="257">
        <v>0</v>
      </c>
      <c r="Z36" s="257">
        <v>0</v>
      </c>
      <c r="AA36" s="257">
        <v>0</v>
      </c>
      <c r="AB36" s="257">
        <v>0</v>
      </c>
      <c r="AC36" s="257">
        <v>0</v>
      </c>
      <c r="AD36" s="257">
        <v>0</v>
      </c>
      <c r="AE36" s="257">
        <v>0</v>
      </c>
      <c r="AF36" s="257">
        <v>0</v>
      </c>
      <c r="AG36" s="257">
        <v>0</v>
      </c>
      <c r="AH36" s="257">
        <v>0</v>
      </c>
      <c r="AI36" s="257">
        <v>0</v>
      </c>
      <c r="AJ36" s="257">
        <v>0</v>
      </c>
      <c r="AK36" s="257">
        <v>0</v>
      </c>
      <c r="AL36" s="257">
        <v>0</v>
      </c>
      <c r="AM36" s="257">
        <v>0.24659960052061983</v>
      </c>
      <c r="AN36" s="258">
        <v>1.77626704195381E-3</v>
      </c>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c r="EA36" s="104"/>
      <c r="EB36" s="104"/>
      <c r="EC36" s="104"/>
      <c r="ED36" s="104"/>
      <c r="EE36" s="104"/>
      <c r="EF36" s="104"/>
      <c r="EG36" s="104"/>
      <c r="EH36" s="104"/>
      <c r="EI36" s="104"/>
      <c r="EJ36" s="104"/>
      <c r="EK36" s="104"/>
      <c r="EL36" s="104"/>
      <c r="EM36" s="104"/>
      <c r="EN36" s="104"/>
      <c r="EO36" s="104"/>
      <c r="EP36" s="104"/>
      <c r="EQ36" s="104"/>
      <c r="ER36" s="104"/>
      <c r="ES36" s="104"/>
      <c r="ET36" s="104"/>
      <c r="EU36" s="104"/>
      <c r="EV36" s="104"/>
      <c r="EW36" s="104"/>
      <c r="EX36" s="104"/>
      <c r="EY36" s="104"/>
      <c r="EZ36" s="104"/>
      <c r="FA36" s="104"/>
      <c r="FB36" s="104"/>
      <c r="FC36" s="104"/>
      <c r="FD36" s="104"/>
      <c r="FE36" s="104"/>
      <c r="FF36" s="104"/>
      <c r="FG36" s="104"/>
      <c r="FH36" s="104"/>
      <c r="FI36" s="104"/>
      <c r="FJ36" s="104"/>
      <c r="FK36" s="104"/>
      <c r="FL36" s="104"/>
      <c r="FM36" s="104"/>
      <c r="FN36" s="104"/>
      <c r="FO36" s="104"/>
      <c r="FP36" s="104"/>
      <c r="FQ36" s="104"/>
      <c r="FR36" s="104"/>
      <c r="FS36" s="104"/>
      <c r="FT36" s="104"/>
      <c r="FU36" s="104"/>
      <c r="FV36" s="104"/>
      <c r="FW36" s="104"/>
      <c r="FX36" s="104"/>
      <c r="FY36" s="104"/>
      <c r="FZ36" s="104"/>
      <c r="GA36" s="104"/>
      <c r="GB36" s="104"/>
      <c r="GC36" s="104"/>
      <c r="GD36" s="104"/>
      <c r="GE36" s="104"/>
      <c r="GF36" s="104"/>
      <c r="GG36" s="104"/>
      <c r="GH36" s="104"/>
      <c r="GI36" s="104"/>
      <c r="GJ36" s="104"/>
      <c r="GK36" s="104"/>
      <c r="GL36" s="104"/>
      <c r="GM36" s="104"/>
      <c r="GN36" s="104"/>
      <c r="GO36" s="104"/>
      <c r="GP36" s="104"/>
      <c r="GQ36" s="104"/>
      <c r="GR36" s="104"/>
      <c r="GS36" s="104"/>
      <c r="GT36" s="104"/>
      <c r="GU36" s="104"/>
      <c r="GV36" s="104"/>
      <c r="GW36" s="104"/>
      <c r="GX36" s="104"/>
      <c r="GY36" s="104"/>
      <c r="GZ36" s="104"/>
      <c r="HA36" s="104"/>
      <c r="HB36" s="104"/>
      <c r="HC36" s="104"/>
      <c r="HD36" s="104"/>
      <c r="HE36" s="104"/>
      <c r="HF36" s="104"/>
      <c r="HG36" s="104"/>
      <c r="HH36" s="104"/>
      <c r="HI36" s="104"/>
      <c r="HJ36" s="104"/>
      <c r="HK36" s="104"/>
      <c r="HL36" s="104"/>
      <c r="HM36" s="104"/>
      <c r="HN36" s="104"/>
      <c r="HO36" s="104"/>
      <c r="HP36" s="104"/>
      <c r="HQ36" s="104"/>
      <c r="HR36" s="104"/>
      <c r="HS36" s="104"/>
      <c r="HT36" s="104"/>
      <c r="HU36" s="104"/>
      <c r="HV36" s="104"/>
      <c r="HW36" s="104"/>
      <c r="HX36" s="104"/>
      <c r="HY36" s="104"/>
      <c r="HZ36" s="104"/>
      <c r="IA36" s="104"/>
      <c r="IB36" s="104"/>
      <c r="IC36" s="104"/>
      <c r="ID36" s="104"/>
      <c r="IE36" s="104"/>
      <c r="IF36" s="104"/>
      <c r="IG36" s="104"/>
      <c r="IH36" s="104"/>
      <c r="II36" s="104"/>
      <c r="IJ36" s="104"/>
      <c r="IK36" s="104"/>
      <c r="IL36" s="104"/>
      <c r="IM36" s="104"/>
      <c r="IN36" s="104"/>
      <c r="IO36" s="104"/>
      <c r="IP36" s="104"/>
      <c r="IQ36" s="104"/>
      <c r="IR36" s="104"/>
      <c r="IS36" s="104"/>
      <c r="IT36" s="104"/>
      <c r="IU36" s="104"/>
      <c r="IV36" s="104"/>
    </row>
    <row r="37" spans="1:256" ht="18.75" customHeight="1">
      <c r="A37" s="224" t="s">
        <v>159</v>
      </c>
      <c r="B37" s="225" t="s">
        <v>35</v>
      </c>
      <c r="C37" s="256">
        <v>3.377395332960752E-5</v>
      </c>
      <c r="D37" s="257">
        <v>6.6921641175327357E-6</v>
      </c>
      <c r="E37" s="257">
        <v>2.5951362005167917E-4</v>
      </c>
      <c r="F37" s="257">
        <v>1.7958503030497386E-5</v>
      </c>
      <c r="G37" s="257">
        <v>1.5078810219905936E-4</v>
      </c>
      <c r="H37" s="257">
        <v>3.0799163560323668E-4</v>
      </c>
      <c r="I37" s="257">
        <v>0</v>
      </c>
      <c r="J37" s="257">
        <v>1.3673873718666552E-4</v>
      </c>
      <c r="K37" s="257">
        <v>5.3922718589765074E-5</v>
      </c>
      <c r="L37" s="257">
        <v>3.9831434368659278E-4</v>
      </c>
      <c r="M37" s="257">
        <v>6.0727264416154319E-5</v>
      </c>
      <c r="N37" s="257">
        <v>3.5142445235452469E-4</v>
      </c>
      <c r="O37" s="257">
        <v>8.8618383623697118E-4</v>
      </c>
      <c r="P37" s="257">
        <v>3.0861133185668631E-4</v>
      </c>
      <c r="Q37" s="257">
        <v>3.0443253774963469E-4</v>
      </c>
      <c r="R37" s="257">
        <v>1.0564366094322221E-3</v>
      </c>
      <c r="S37" s="257">
        <v>7.782624802224092E-4</v>
      </c>
      <c r="T37" s="257">
        <v>8.0807525270723893E-4</v>
      </c>
      <c r="U37" s="257">
        <v>1.2482851432547577E-4</v>
      </c>
      <c r="V37" s="257">
        <v>9.0885402022368515E-5</v>
      </c>
      <c r="W37" s="257">
        <v>1.6183333223095613E-4</v>
      </c>
      <c r="X37" s="257">
        <v>1.4204856432204385E-3</v>
      </c>
      <c r="Y37" s="257">
        <v>1.1568091889221834E-4</v>
      </c>
      <c r="Z37" s="257">
        <v>1.4090171898567286E-4</v>
      </c>
      <c r="AA37" s="257">
        <v>2.0973547039904988E-4</v>
      </c>
      <c r="AB37" s="257">
        <v>2.0826488027474841E-4</v>
      </c>
      <c r="AC37" s="257">
        <v>5.7906862655440255E-7</v>
      </c>
      <c r="AD37" s="257">
        <v>5.8467065144786356E-4</v>
      </c>
      <c r="AE37" s="257">
        <v>4.3202948432867708E-3</v>
      </c>
      <c r="AF37" s="257">
        <v>7.7225632684219583E-5</v>
      </c>
      <c r="AG37" s="257">
        <v>7.9075182018881809E-7</v>
      </c>
      <c r="AH37" s="257">
        <v>7.9301127536213719E-5</v>
      </c>
      <c r="AI37" s="257">
        <v>0</v>
      </c>
      <c r="AJ37" s="257">
        <v>4.4796362299878245E-4</v>
      </c>
      <c r="AK37" s="257">
        <v>4.0027763001551289E-4</v>
      </c>
      <c r="AL37" s="257">
        <v>0</v>
      </c>
      <c r="AM37" s="257">
        <v>1.5789698821654568E-4</v>
      </c>
      <c r="AN37" s="258">
        <v>3.8854516585329942E-4</v>
      </c>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c r="EA37" s="104"/>
      <c r="EB37" s="104"/>
      <c r="EC37" s="104"/>
      <c r="ED37" s="104"/>
      <c r="EE37" s="104"/>
      <c r="EF37" s="104"/>
      <c r="EG37" s="104"/>
      <c r="EH37" s="104"/>
      <c r="EI37" s="104"/>
      <c r="EJ37" s="104"/>
      <c r="EK37" s="104"/>
      <c r="EL37" s="104"/>
      <c r="EM37" s="104"/>
      <c r="EN37" s="104"/>
      <c r="EO37" s="104"/>
      <c r="EP37" s="104"/>
      <c r="EQ37" s="104"/>
      <c r="ER37" s="104"/>
      <c r="ES37" s="104"/>
      <c r="ET37" s="104"/>
      <c r="EU37" s="104"/>
      <c r="EV37" s="104"/>
      <c r="EW37" s="104"/>
      <c r="EX37" s="104"/>
      <c r="EY37" s="104"/>
      <c r="EZ37" s="104"/>
      <c r="FA37" s="104"/>
      <c r="FB37" s="104"/>
      <c r="FC37" s="104"/>
      <c r="FD37" s="104"/>
      <c r="FE37" s="104"/>
      <c r="FF37" s="104"/>
      <c r="FG37" s="104"/>
      <c r="FH37" s="104"/>
      <c r="FI37" s="104"/>
      <c r="FJ37" s="104"/>
      <c r="FK37" s="104"/>
      <c r="FL37" s="104"/>
      <c r="FM37" s="104"/>
      <c r="FN37" s="104"/>
      <c r="FO37" s="104"/>
      <c r="FP37" s="104"/>
      <c r="FQ37" s="104"/>
      <c r="FR37" s="104"/>
      <c r="FS37" s="104"/>
      <c r="FT37" s="104"/>
      <c r="FU37" s="104"/>
      <c r="FV37" s="104"/>
      <c r="FW37" s="104"/>
      <c r="FX37" s="104"/>
      <c r="FY37" s="104"/>
      <c r="FZ37" s="104"/>
      <c r="GA37" s="104"/>
      <c r="GB37" s="104"/>
      <c r="GC37" s="104"/>
      <c r="GD37" s="104"/>
      <c r="GE37" s="104"/>
      <c r="GF37" s="104"/>
      <c r="GG37" s="104"/>
      <c r="GH37" s="104"/>
      <c r="GI37" s="104"/>
      <c r="GJ37" s="104"/>
      <c r="GK37" s="104"/>
      <c r="GL37" s="104"/>
      <c r="GM37" s="104"/>
      <c r="GN37" s="104"/>
      <c r="GO37" s="104"/>
      <c r="GP37" s="104"/>
      <c r="GQ37" s="104"/>
      <c r="GR37" s="104"/>
      <c r="GS37" s="104"/>
      <c r="GT37" s="104"/>
      <c r="GU37" s="104"/>
      <c r="GV37" s="104"/>
      <c r="GW37" s="104"/>
      <c r="GX37" s="104"/>
      <c r="GY37" s="104"/>
      <c r="GZ37" s="104"/>
      <c r="HA37" s="104"/>
      <c r="HB37" s="104"/>
      <c r="HC37" s="104"/>
      <c r="HD37" s="104"/>
      <c r="HE37" s="104"/>
      <c r="HF37" s="104"/>
      <c r="HG37" s="104"/>
      <c r="HH37" s="104"/>
      <c r="HI37" s="104"/>
      <c r="HJ37" s="104"/>
      <c r="HK37" s="104"/>
      <c r="HL37" s="104"/>
      <c r="HM37" s="104"/>
      <c r="HN37" s="104"/>
      <c r="HO37" s="104"/>
      <c r="HP37" s="104"/>
      <c r="HQ37" s="104"/>
      <c r="HR37" s="104"/>
      <c r="HS37" s="104"/>
      <c r="HT37" s="104"/>
      <c r="HU37" s="104"/>
      <c r="HV37" s="104"/>
      <c r="HW37" s="104"/>
      <c r="HX37" s="104"/>
      <c r="HY37" s="104"/>
      <c r="HZ37" s="104"/>
      <c r="IA37" s="104"/>
      <c r="IB37" s="104"/>
      <c r="IC37" s="104"/>
      <c r="ID37" s="104"/>
      <c r="IE37" s="104"/>
      <c r="IF37" s="104"/>
      <c r="IG37" s="104"/>
      <c r="IH37" s="104"/>
      <c r="II37" s="104"/>
      <c r="IJ37" s="104"/>
      <c r="IK37" s="104"/>
      <c r="IL37" s="104"/>
      <c r="IM37" s="104"/>
      <c r="IN37" s="104"/>
      <c r="IO37" s="104"/>
      <c r="IP37" s="104"/>
      <c r="IQ37" s="104"/>
      <c r="IR37" s="104"/>
      <c r="IS37" s="104"/>
      <c r="IT37" s="104"/>
      <c r="IU37" s="104"/>
      <c r="IV37" s="104"/>
    </row>
    <row r="38" spans="1:256" ht="18.75" customHeight="1">
      <c r="A38" s="224" t="s">
        <v>160</v>
      </c>
      <c r="B38" s="225" t="s">
        <v>172</v>
      </c>
      <c r="C38" s="256">
        <v>3.6197079778713402E-4</v>
      </c>
      <c r="D38" s="257">
        <v>0</v>
      </c>
      <c r="E38" s="257">
        <v>0</v>
      </c>
      <c r="F38" s="257">
        <v>0</v>
      </c>
      <c r="G38" s="257">
        <v>1.0169060633024024E-6</v>
      </c>
      <c r="H38" s="257">
        <v>3.3493953995817801E-5</v>
      </c>
      <c r="I38" s="257">
        <v>0</v>
      </c>
      <c r="J38" s="257">
        <v>1.1284348350417779E-6</v>
      </c>
      <c r="K38" s="257">
        <v>0</v>
      </c>
      <c r="L38" s="257">
        <v>0</v>
      </c>
      <c r="M38" s="257">
        <v>0</v>
      </c>
      <c r="N38" s="257">
        <v>0</v>
      </c>
      <c r="O38" s="257">
        <v>0</v>
      </c>
      <c r="P38" s="257">
        <v>0</v>
      </c>
      <c r="Q38" s="257">
        <v>0</v>
      </c>
      <c r="R38" s="257">
        <v>0</v>
      </c>
      <c r="S38" s="257">
        <v>0</v>
      </c>
      <c r="T38" s="257">
        <v>0</v>
      </c>
      <c r="U38" s="257">
        <v>0</v>
      </c>
      <c r="V38" s="257">
        <v>6.0194253191285453E-6</v>
      </c>
      <c r="W38" s="257">
        <v>1.7000620365472739E-6</v>
      </c>
      <c r="X38" s="257">
        <v>2.9654085732802197E-4</v>
      </c>
      <c r="Y38" s="257">
        <v>3.2196007058217773E-4</v>
      </c>
      <c r="Z38" s="257">
        <v>0</v>
      </c>
      <c r="AA38" s="257">
        <v>2.6126303819399133E-5</v>
      </c>
      <c r="AB38" s="257">
        <v>1.5223846614249235E-4</v>
      </c>
      <c r="AC38" s="257">
        <v>3.7734702276456297E-6</v>
      </c>
      <c r="AD38" s="257">
        <v>8.9542368027485322E-5</v>
      </c>
      <c r="AE38" s="257">
        <v>9.3213785581102728E-4</v>
      </c>
      <c r="AF38" s="257">
        <v>2.2467069166964636E-5</v>
      </c>
      <c r="AG38" s="257">
        <v>2.1460834345769636E-5</v>
      </c>
      <c r="AH38" s="257">
        <v>1.4804757334221076E-2</v>
      </c>
      <c r="AI38" s="257">
        <v>1.2820376784560635E-5</v>
      </c>
      <c r="AJ38" s="257">
        <v>3.6784824884775217E-5</v>
      </c>
      <c r="AK38" s="257">
        <v>6.4769178410442266E-5</v>
      </c>
      <c r="AL38" s="257">
        <v>0</v>
      </c>
      <c r="AM38" s="257">
        <v>2.4530334244429997E-3</v>
      </c>
      <c r="AN38" s="258">
        <v>1.0865636401637274E-3</v>
      </c>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c r="EA38" s="104"/>
      <c r="EB38" s="104"/>
      <c r="EC38" s="104"/>
      <c r="ED38" s="104"/>
      <c r="EE38" s="104"/>
      <c r="EF38" s="104"/>
      <c r="EG38" s="104"/>
      <c r="EH38" s="104"/>
      <c r="EI38" s="104"/>
      <c r="EJ38" s="104"/>
      <c r="EK38" s="104"/>
      <c r="EL38" s="104"/>
      <c r="EM38" s="104"/>
      <c r="EN38" s="104"/>
      <c r="EO38" s="104"/>
      <c r="EP38" s="104"/>
      <c r="EQ38" s="104"/>
      <c r="ER38" s="104"/>
      <c r="ES38" s="104"/>
      <c r="ET38" s="104"/>
      <c r="EU38" s="104"/>
      <c r="EV38" s="104"/>
      <c r="EW38" s="104"/>
      <c r="EX38" s="104"/>
      <c r="EY38" s="104"/>
      <c r="EZ38" s="104"/>
      <c r="FA38" s="104"/>
      <c r="FB38" s="104"/>
      <c r="FC38" s="104"/>
      <c r="FD38" s="104"/>
      <c r="FE38" s="104"/>
      <c r="FF38" s="104"/>
      <c r="FG38" s="104"/>
      <c r="FH38" s="104"/>
      <c r="FI38" s="104"/>
      <c r="FJ38" s="104"/>
      <c r="FK38" s="104"/>
      <c r="FL38" s="104"/>
      <c r="FM38" s="104"/>
      <c r="FN38" s="104"/>
      <c r="FO38" s="104"/>
      <c r="FP38" s="104"/>
      <c r="FQ38" s="104"/>
      <c r="FR38" s="104"/>
      <c r="FS38" s="104"/>
      <c r="FT38" s="104"/>
      <c r="FU38" s="104"/>
      <c r="FV38" s="104"/>
      <c r="FW38" s="104"/>
      <c r="FX38" s="104"/>
      <c r="FY38" s="104"/>
      <c r="FZ38" s="104"/>
      <c r="GA38" s="104"/>
      <c r="GB38" s="104"/>
      <c r="GC38" s="104"/>
      <c r="GD38" s="104"/>
      <c r="GE38" s="104"/>
      <c r="GF38" s="104"/>
      <c r="GG38" s="104"/>
      <c r="GH38" s="104"/>
      <c r="GI38" s="104"/>
      <c r="GJ38" s="104"/>
      <c r="GK38" s="104"/>
      <c r="GL38" s="104"/>
      <c r="GM38" s="104"/>
      <c r="GN38" s="104"/>
      <c r="GO38" s="104"/>
      <c r="GP38" s="104"/>
      <c r="GQ38" s="104"/>
      <c r="GR38" s="104"/>
      <c r="GS38" s="104"/>
      <c r="GT38" s="104"/>
      <c r="GU38" s="104"/>
      <c r="GV38" s="104"/>
      <c r="GW38" s="104"/>
      <c r="GX38" s="104"/>
      <c r="GY38" s="104"/>
      <c r="GZ38" s="104"/>
      <c r="HA38" s="104"/>
      <c r="HB38" s="104"/>
      <c r="HC38" s="104"/>
      <c r="HD38" s="104"/>
      <c r="HE38" s="104"/>
      <c r="HF38" s="104"/>
      <c r="HG38" s="104"/>
      <c r="HH38" s="104"/>
      <c r="HI38" s="104"/>
      <c r="HJ38" s="104"/>
      <c r="HK38" s="104"/>
      <c r="HL38" s="104"/>
      <c r="HM38" s="104"/>
      <c r="HN38" s="104"/>
      <c r="HO38" s="104"/>
      <c r="HP38" s="104"/>
      <c r="HQ38" s="104"/>
      <c r="HR38" s="104"/>
      <c r="HS38" s="104"/>
      <c r="HT38" s="104"/>
      <c r="HU38" s="104"/>
      <c r="HV38" s="104"/>
      <c r="HW38" s="104"/>
      <c r="HX38" s="104"/>
      <c r="HY38" s="104"/>
      <c r="HZ38" s="104"/>
      <c r="IA38" s="104"/>
      <c r="IB38" s="104"/>
      <c r="IC38" s="104"/>
      <c r="ID38" s="104"/>
      <c r="IE38" s="104"/>
      <c r="IF38" s="104"/>
      <c r="IG38" s="104"/>
      <c r="IH38" s="104"/>
      <c r="II38" s="104"/>
      <c r="IJ38" s="104"/>
      <c r="IK38" s="104"/>
      <c r="IL38" s="104"/>
      <c r="IM38" s="104"/>
      <c r="IN38" s="104"/>
      <c r="IO38" s="104"/>
      <c r="IP38" s="104"/>
      <c r="IQ38" s="104"/>
      <c r="IR38" s="104"/>
      <c r="IS38" s="104"/>
      <c r="IT38" s="104"/>
      <c r="IU38" s="104"/>
      <c r="IV38" s="104"/>
    </row>
    <row r="39" spans="1:256" ht="18.75" customHeight="1">
      <c r="A39" s="224" t="s">
        <v>161</v>
      </c>
      <c r="B39" s="225" t="s">
        <v>244</v>
      </c>
      <c r="C39" s="256">
        <v>1.1616242385946656E-4</v>
      </c>
      <c r="D39" s="257">
        <v>1.2384170556678047E-3</v>
      </c>
      <c r="E39" s="257">
        <v>9.6037668722029693E-4</v>
      </c>
      <c r="F39" s="257">
        <v>3.8764711541545077E-4</v>
      </c>
      <c r="G39" s="257">
        <v>1.6740498283971019E-3</v>
      </c>
      <c r="H39" s="257">
        <v>3.5719429039003546E-3</v>
      </c>
      <c r="I39" s="257">
        <v>9.3331175137584981E-4</v>
      </c>
      <c r="J39" s="257">
        <v>4.4617107416659488E-4</v>
      </c>
      <c r="K39" s="257">
        <v>6.4631857635979745E-4</v>
      </c>
      <c r="L39" s="257">
        <v>6.6333697518339318E-4</v>
      </c>
      <c r="M39" s="257">
        <v>3.8747057344639221E-4</v>
      </c>
      <c r="N39" s="257">
        <v>7.6980390655898749E-4</v>
      </c>
      <c r="O39" s="257">
        <v>1.681125817151322E-3</v>
      </c>
      <c r="P39" s="257">
        <v>1.2366704428250174E-3</v>
      </c>
      <c r="Q39" s="257">
        <v>8.7220147570853861E-4</v>
      </c>
      <c r="R39" s="257">
        <v>6.6488264362362802E-4</v>
      </c>
      <c r="S39" s="257">
        <v>7.5350110962238209E-4</v>
      </c>
      <c r="T39" s="257">
        <v>2.9653195268890616E-3</v>
      </c>
      <c r="U39" s="257">
        <v>9.9096954360748524E-5</v>
      </c>
      <c r="V39" s="257">
        <v>5.171656585449306E-4</v>
      </c>
      <c r="W39" s="257">
        <v>1.0709212050715549E-3</v>
      </c>
      <c r="X39" s="257">
        <v>2.9310556533083212E-3</v>
      </c>
      <c r="Y39" s="257">
        <v>1.0001837369373682E-2</v>
      </c>
      <c r="Z39" s="257">
        <v>1.8919995208423626E-3</v>
      </c>
      <c r="AA39" s="257">
        <v>5.9774656889576428E-4</v>
      </c>
      <c r="AB39" s="257">
        <v>2.8225170115791899E-3</v>
      </c>
      <c r="AC39" s="257">
        <v>1.784255205570753E-4</v>
      </c>
      <c r="AD39" s="257">
        <v>1.2037570145765201E-3</v>
      </c>
      <c r="AE39" s="257">
        <v>1.2628595188150062E-3</v>
      </c>
      <c r="AF39" s="257">
        <v>1.680917304755393E-6</v>
      </c>
      <c r="AG39" s="257">
        <v>1.7324947244949801E-3</v>
      </c>
      <c r="AH39" s="257">
        <v>9.1895986382226763E-4</v>
      </c>
      <c r="AI39" s="257">
        <v>0</v>
      </c>
      <c r="AJ39" s="257">
        <v>2.3287755824077942E-3</v>
      </c>
      <c r="AK39" s="257">
        <v>2.2854406598650013E-3</v>
      </c>
      <c r="AL39" s="257">
        <v>0</v>
      </c>
      <c r="AM39" s="257">
        <v>4.8447706454174851E-3</v>
      </c>
      <c r="AN39" s="258">
        <v>1.2195586056419217E-3</v>
      </c>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row>
    <row r="40" spans="1:256" ht="18.75" customHeight="1">
      <c r="A40" s="224" t="s">
        <v>162</v>
      </c>
      <c r="B40" s="225" t="s">
        <v>42</v>
      </c>
      <c r="C40" s="256">
        <v>1.0299362182528233E-2</v>
      </c>
      <c r="D40" s="257">
        <v>1.822184615723102E-2</v>
      </c>
      <c r="E40" s="257">
        <v>4.1532487663434148E-2</v>
      </c>
      <c r="F40" s="257">
        <v>2.2747522688644457E-2</v>
      </c>
      <c r="G40" s="257">
        <v>2.5655491292741837E-2</v>
      </c>
      <c r="H40" s="257">
        <v>6.6527902536594241E-2</v>
      </c>
      <c r="I40" s="257">
        <v>3.3474910974425377E-2</v>
      </c>
      <c r="J40" s="257">
        <v>3.793423206133173E-2</v>
      </c>
      <c r="K40" s="257">
        <v>3.8296507925868827E-2</v>
      </c>
      <c r="L40" s="257">
        <v>2.2351334477914778E-2</v>
      </c>
      <c r="M40" s="257">
        <v>2.1819418097044775E-2</v>
      </c>
      <c r="N40" s="257">
        <v>2.8089728378050804E-2</v>
      </c>
      <c r="O40" s="257">
        <v>4.8450756233965581E-2</v>
      </c>
      <c r="P40" s="257">
        <v>4.2351987555585613E-2</v>
      </c>
      <c r="Q40" s="257">
        <v>3.2749959408994965E-2</v>
      </c>
      <c r="R40" s="257">
        <v>3.9929303644631139E-2</v>
      </c>
      <c r="S40" s="257">
        <v>3.3322604098505383E-2</v>
      </c>
      <c r="T40" s="257">
        <v>4.7947568384254069E-2</v>
      </c>
      <c r="U40" s="257">
        <v>2.7736072225485259E-2</v>
      </c>
      <c r="V40" s="257">
        <v>3.0663487195652706E-2</v>
      </c>
      <c r="W40" s="257">
        <v>9.8631655692120054E-2</v>
      </c>
      <c r="X40" s="257">
        <v>0.22543406504039859</v>
      </c>
      <c r="Y40" s="257">
        <v>0.1618904187180529</v>
      </c>
      <c r="Z40" s="257">
        <v>5.9511868101304211E-2</v>
      </c>
      <c r="AA40" s="257">
        <v>8.5472353118324532E-2</v>
      </c>
      <c r="AB40" s="257">
        <v>0.11204669731318621</v>
      </c>
      <c r="AC40" s="257">
        <v>1.5821377778973675E-2</v>
      </c>
      <c r="AD40" s="257">
        <v>0.16221603731289258</v>
      </c>
      <c r="AE40" s="257">
        <v>0.13951848065523506</v>
      </c>
      <c r="AF40" s="257">
        <v>8.4257964813851602E-2</v>
      </c>
      <c r="AG40" s="257">
        <v>7.2628230610892908E-2</v>
      </c>
      <c r="AH40" s="257">
        <v>4.6187601401455405E-2</v>
      </c>
      <c r="AI40" s="257">
        <v>8.1838705237126344E-2</v>
      </c>
      <c r="AJ40" s="257">
        <v>0.1218313757873612</v>
      </c>
      <c r="AK40" s="257">
        <v>3.4328550224064391E-2</v>
      </c>
      <c r="AL40" s="257">
        <v>0</v>
      </c>
      <c r="AM40" s="257">
        <v>4.014638871067859E-2</v>
      </c>
      <c r="AN40" s="258">
        <v>6.4994098570138367E-2</v>
      </c>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c r="EA40" s="104"/>
      <c r="EB40" s="104"/>
      <c r="EC40" s="104"/>
      <c r="ED40" s="104"/>
      <c r="EE40" s="104"/>
      <c r="EF40" s="104"/>
      <c r="EG40" s="104"/>
      <c r="EH40" s="104"/>
      <c r="EI40" s="104"/>
      <c r="EJ40" s="104"/>
      <c r="EK40" s="104"/>
      <c r="EL40" s="104"/>
      <c r="EM40" s="104"/>
      <c r="EN40" s="104"/>
      <c r="EO40" s="104"/>
      <c r="EP40" s="104"/>
      <c r="EQ40" s="104"/>
      <c r="ER40" s="104"/>
      <c r="ES40" s="104"/>
      <c r="ET40" s="104"/>
      <c r="EU40" s="104"/>
      <c r="EV40" s="104"/>
      <c r="EW40" s="104"/>
      <c r="EX40" s="104"/>
      <c r="EY40" s="104"/>
      <c r="EZ40" s="104"/>
      <c r="FA40" s="104"/>
      <c r="FB40" s="104"/>
      <c r="FC40" s="104"/>
      <c r="FD40" s="104"/>
      <c r="FE40" s="104"/>
      <c r="FF40" s="104"/>
      <c r="FG40" s="104"/>
      <c r="FH40" s="104"/>
      <c r="FI40" s="104"/>
      <c r="FJ40" s="104"/>
      <c r="FK40" s="104"/>
      <c r="FL40" s="104"/>
      <c r="FM40" s="104"/>
      <c r="FN40" s="104"/>
      <c r="FO40" s="104"/>
      <c r="FP40" s="104"/>
      <c r="FQ40" s="104"/>
      <c r="FR40" s="104"/>
      <c r="FS40" s="104"/>
      <c r="FT40" s="104"/>
      <c r="FU40" s="104"/>
      <c r="FV40" s="104"/>
      <c r="FW40" s="104"/>
      <c r="FX40" s="104"/>
      <c r="FY40" s="104"/>
      <c r="FZ40" s="104"/>
      <c r="GA40" s="104"/>
      <c r="GB40" s="104"/>
      <c r="GC40" s="104"/>
      <c r="GD40" s="104"/>
      <c r="GE40" s="104"/>
      <c r="GF40" s="104"/>
      <c r="GG40" s="104"/>
      <c r="GH40" s="104"/>
      <c r="GI40" s="104"/>
      <c r="GJ40" s="104"/>
      <c r="GK40" s="104"/>
      <c r="GL40" s="104"/>
      <c r="GM40" s="104"/>
      <c r="GN40" s="104"/>
      <c r="GO40" s="104"/>
      <c r="GP40" s="104"/>
      <c r="GQ40" s="104"/>
      <c r="GR40" s="104"/>
      <c r="GS40" s="104"/>
      <c r="GT40" s="104"/>
      <c r="GU40" s="104"/>
      <c r="GV40" s="104"/>
      <c r="GW40" s="104"/>
      <c r="GX40" s="104"/>
      <c r="GY40" s="104"/>
      <c r="GZ40" s="104"/>
      <c r="HA40" s="104"/>
      <c r="HB40" s="104"/>
      <c r="HC40" s="104"/>
      <c r="HD40" s="104"/>
      <c r="HE40" s="104"/>
      <c r="HF40" s="104"/>
      <c r="HG40" s="104"/>
      <c r="HH40" s="104"/>
      <c r="HI40" s="104"/>
      <c r="HJ40" s="104"/>
      <c r="HK40" s="104"/>
      <c r="HL40" s="104"/>
      <c r="HM40" s="104"/>
      <c r="HN40" s="104"/>
      <c r="HO40" s="104"/>
      <c r="HP40" s="104"/>
      <c r="HQ40" s="104"/>
      <c r="HR40" s="104"/>
      <c r="HS40" s="104"/>
      <c r="HT40" s="104"/>
      <c r="HU40" s="104"/>
      <c r="HV40" s="104"/>
      <c r="HW40" s="104"/>
      <c r="HX40" s="104"/>
      <c r="HY40" s="104"/>
      <c r="HZ40" s="104"/>
      <c r="IA40" s="104"/>
      <c r="IB40" s="104"/>
      <c r="IC40" s="104"/>
      <c r="ID40" s="104"/>
      <c r="IE40" s="104"/>
      <c r="IF40" s="104"/>
      <c r="IG40" s="104"/>
      <c r="IH40" s="104"/>
      <c r="II40" s="104"/>
      <c r="IJ40" s="104"/>
      <c r="IK40" s="104"/>
      <c r="IL40" s="104"/>
      <c r="IM40" s="104"/>
      <c r="IN40" s="104"/>
      <c r="IO40" s="104"/>
      <c r="IP40" s="104"/>
      <c r="IQ40" s="104"/>
      <c r="IR40" s="104"/>
      <c r="IS40" s="104"/>
      <c r="IT40" s="104"/>
      <c r="IU40" s="104"/>
      <c r="IV40" s="104"/>
    </row>
    <row r="41" spans="1:256" ht="18.75" customHeight="1">
      <c r="A41" s="224" t="s">
        <v>163</v>
      </c>
      <c r="B41" s="225" t="s">
        <v>36</v>
      </c>
      <c r="C41" s="256">
        <v>9.0498127597431142E-5</v>
      </c>
      <c r="D41" s="257">
        <v>1.0139087005467405E-4</v>
      </c>
      <c r="E41" s="257">
        <v>1.8886940486370271E-4</v>
      </c>
      <c r="F41" s="257">
        <v>1.4068562999070008E-4</v>
      </c>
      <c r="G41" s="257">
        <v>9.1775772213041824E-5</v>
      </c>
      <c r="H41" s="257">
        <v>1.3635785071370123E-4</v>
      </c>
      <c r="I41" s="257">
        <v>9.7118808675946926E-5</v>
      </c>
      <c r="J41" s="257">
        <v>8.6191747781893361E-5</v>
      </c>
      <c r="K41" s="257">
        <v>6.525017594423405E-5</v>
      </c>
      <c r="L41" s="257">
        <v>7.7415326986108942E-5</v>
      </c>
      <c r="M41" s="257">
        <v>1.0115877768381597E-4</v>
      </c>
      <c r="N41" s="257">
        <v>8.9562521529452281E-5</v>
      </c>
      <c r="O41" s="257">
        <v>1.269120535858049E-4</v>
      </c>
      <c r="P41" s="257">
        <v>6.5272306105540812E-5</v>
      </c>
      <c r="Q41" s="257">
        <v>1.1886850318413885E-4</v>
      </c>
      <c r="R41" s="257">
        <v>1.4186181639844127E-4</v>
      </c>
      <c r="S41" s="257">
        <v>8.3832749959319628E-5</v>
      </c>
      <c r="T41" s="257">
        <v>3.0226883372211371E-4</v>
      </c>
      <c r="U41" s="257">
        <v>1.0637362895967862E-4</v>
      </c>
      <c r="V41" s="257">
        <v>1.6603911517615926E-4</v>
      </c>
      <c r="W41" s="257">
        <v>2.6681805688541168E-4</v>
      </c>
      <c r="X41" s="257">
        <v>1.7499066515797466E-4</v>
      </c>
      <c r="Y41" s="257">
        <v>3.2378491650345925E-4</v>
      </c>
      <c r="Z41" s="257">
        <v>4.9109068180674248E-5</v>
      </c>
      <c r="AA41" s="257">
        <v>7.6819406232044203E-4</v>
      </c>
      <c r="AB41" s="257">
        <v>1.9244114627572188E-4</v>
      </c>
      <c r="AC41" s="257">
        <v>4.0206601476060411E-4</v>
      </c>
      <c r="AD41" s="257">
        <v>4.0561325657396995E-4</v>
      </c>
      <c r="AE41" s="257">
        <v>8.0546616389931252E-3</v>
      </c>
      <c r="AF41" s="257">
        <v>4.1129542953506322E-4</v>
      </c>
      <c r="AG41" s="257">
        <v>2.6266678132095683E-3</v>
      </c>
      <c r="AH41" s="257">
        <v>1.217809062037567E-2</v>
      </c>
      <c r="AI41" s="257">
        <v>2.5375362057274207E-3</v>
      </c>
      <c r="AJ41" s="257">
        <v>1.1087705953527331E-3</v>
      </c>
      <c r="AK41" s="257">
        <v>1.7226108755146866E-2</v>
      </c>
      <c r="AL41" s="257">
        <v>0</v>
      </c>
      <c r="AM41" s="257">
        <v>1.6738139041759584E-3</v>
      </c>
      <c r="AN41" s="258">
        <v>2.4651525052753983E-3</v>
      </c>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4"/>
      <c r="IP41" s="104"/>
      <c r="IQ41" s="104"/>
      <c r="IR41" s="104"/>
      <c r="IS41" s="104"/>
      <c r="IT41" s="104"/>
      <c r="IU41" s="104"/>
      <c r="IV41" s="104"/>
    </row>
    <row r="42" spans="1:256" ht="18.75" customHeight="1">
      <c r="A42" s="224" t="s">
        <v>164</v>
      </c>
      <c r="B42" s="225" t="s">
        <v>245</v>
      </c>
      <c r="C42" s="256">
        <v>1.6086758696328876E-3</v>
      </c>
      <c r="D42" s="257">
        <v>1.6773496829931025E-3</v>
      </c>
      <c r="E42" s="257">
        <v>1.571348452921019E-3</v>
      </c>
      <c r="F42" s="257">
        <v>2.1546355385947467E-3</v>
      </c>
      <c r="G42" s="257">
        <v>2.5904728613194358E-3</v>
      </c>
      <c r="H42" s="257">
        <v>1.7434857714337664E-3</v>
      </c>
      <c r="I42" s="257">
        <v>9.0352865004855937E-4</v>
      </c>
      <c r="J42" s="257">
        <v>4.4652424842794386E-4</v>
      </c>
      <c r="K42" s="257">
        <v>5.1647005596702298E-3</v>
      </c>
      <c r="L42" s="257">
        <v>1.2047760262213203E-3</v>
      </c>
      <c r="M42" s="257">
        <v>1.1775421113980758E-3</v>
      </c>
      <c r="N42" s="257">
        <v>1.2292775034766078E-3</v>
      </c>
      <c r="O42" s="257">
        <v>3.2218787234727722E-3</v>
      </c>
      <c r="P42" s="257">
        <v>3.551750841181543E-3</v>
      </c>
      <c r="Q42" s="257">
        <v>4.0411682993270921E-3</v>
      </c>
      <c r="R42" s="257">
        <v>2.9346130677910991E-3</v>
      </c>
      <c r="S42" s="257">
        <v>1.3243178678631895E-3</v>
      </c>
      <c r="T42" s="257">
        <v>4.3106323528482107E-3</v>
      </c>
      <c r="U42" s="257">
        <v>9.1464187175062308E-4</v>
      </c>
      <c r="V42" s="257">
        <v>4.3175615149626274E-3</v>
      </c>
      <c r="W42" s="257">
        <v>3.9605132432278629E-3</v>
      </c>
      <c r="X42" s="257">
        <v>3.3514844312835531E-4</v>
      </c>
      <c r="Y42" s="257">
        <v>3.28329140660376E-3</v>
      </c>
      <c r="Z42" s="257">
        <v>9.5734227230565242E-3</v>
      </c>
      <c r="AA42" s="257">
        <v>6.2596860134034845E-3</v>
      </c>
      <c r="AB42" s="257">
        <v>1.0692166084275999E-2</v>
      </c>
      <c r="AC42" s="257">
        <v>5.1507963848913265E-4</v>
      </c>
      <c r="AD42" s="257">
        <v>4.1995473134319649E-3</v>
      </c>
      <c r="AE42" s="257">
        <v>7.0263619810463094E-3</v>
      </c>
      <c r="AF42" s="257">
        <v>9.1299130700383101E-3</v>
      </c>
      <c r="AG42" s="257">
        <v>1.2008379815274705E-2</v>
      </c>
      <c r="AH42" s="257">
        <v>7.2071215058562236E-3</v>
      </c>
      <c r="AI42" s="257">
        <v>1.5952700773838428E-2</v>
      </c>
      <c r="AJ42" s="257">
        <v>4.415223440555208E-3</v>
      </c>
      <c r="AK42" s="257">
        <v>5.7993803784538818E-3</v>
      </c>
      <c r="AL42" s="257">
        <v>0</v>
      </c>
      <c r="AM42" s="257">
        <v>6.0350091488181861E-4</v>
      </c>
      <c r="AN42" s="258">
        <v>4.685834407998777E-3</v>
      </c>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row>
    <row r="43" spans="1:256" ht="18.75" customHeight="1">
      <c r="A43" s="224" t="s">
        <v>165</v>
      </c>
      <c r="B43" s="225" t="s">
        <v>246</v>
      </c>
      <c r="C43" s="256">
        <v>4.6449553595947326E-3</v>
      </c>
      <c r="D43" s="257">
        <v>6.7259916320446481E-3</v>
      </c>
      <c r="E43" s="257">
        <v>2.5812716458281149E-3</v>
      </c>
      <c r="F43" s="257">
        <v>2.3750440945386913E-3</v>
      </c>
      <c r="G43" s="257">
        <v>2.5707385280284733E-3</v>
      </c>
      <c r="H43" s="257">
        <v>1.6316210564596781E-3</v>
      </c>
      <c r="I43" s="257">
        <v>4.7523470378763363E-3</v>
      </c>
      <c r="J43" s="257">
        <v>1.833508484796279E-3</v>
      </c>
      <c r="K43" s="257">
        <v>5.9609068668521059E-3</v>
      </c>
      <c r="L43" s="257">
        <v>1.1710472920243483E-2</v>
      </c>
      <c r="M43" s="257">
        <v>6.2490572075057701E-3</v>
      </c>
      <c r="N43" s="257">
        <v>3.703155101363851E-3</v>
      </c>
      <c r="O43" s="257">
        <v>7.7378782511619924E-3</v>
      </c>
      <c r="P43" s="257">
        <v>5.5556126676022527E-3</v>
      </c>
      <c r="Q43" s="257">
        <v>2.3642907398387187E-3</v>
      </c>
      <c r="R43" s="257">
        <v>1.1234387577229183E-3</v>
      </c>
      <c r="S43" s="257">
        <v>1.3500659541540731E-3</v>
      </c>
      <c r="T43" s="257">
        <v>2.2414926637460727E-3</v>
      </c>
      <c r="U43" s="257">
        <v>5.0534182746612305E-4</v>
      </c>
      <c r="V43" s="257">
        <v>1.7263177195248772E-3</v>
      </c>
      <c r="W43" s="257">
        <v>1.2294523829060986E-2</v>
      </c>
      <c r="X43" s="257">
        <v>6.0062790218032343E-3</v>
      </c>
      <c r="Y43" s="257">
        <v>1.0211766212906205E-2</v>
      </c>
      <c r="Z43" s="257">
        <v>1.9619852975711203E-2</v>
      </c>
      <c r="AA43" s="257">
        <v>6.739264478987813E-3</v>
      </c>
      <c r="AB43" s="257">
        <v>4.459561966321776E-3</v>
      </c>
      <c r="AC43" s="257">
        <v>8.5341953186362639E-4</v>
      </c>
      <c r="AD43" s="257">
        <v>7.5848947602738586E-3</v>
      </c>
      <c r="AE43" s="257">
        <v>3.4162451063705773E-3</v>
      </c>
      <c r="AF43" s="257">
        <v>8.163786178821262E-4</v>
      </c>
      <c r="AG43" s="257">
        <v>8.9160640467027662E-3</v>
      </c>
      <c r="AH43" s="257">
        <v>4.0384105857300175E-3</v>
      </c>
      <c r="AI43" s="257">
        <v>5.5028553625730038E-3</v>
      </c>
      <c r="AJ43" s="257">
        <v>4.0877118768713611E-3</v>
      </c>
      <c r="AK43" s="257">
        <v>3.0715531375838136E-3</v>
      </c>
      <c r="AL43" s="257">
        <v>4.987766631997405E-4</v>
      </c>
      <c r="AM43" s="257">
        <v>0</v>
      </c>
      <c r="AN43" s="258">
        <v>4.5445307732464024E-3</v>
      </c>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4"/>
      <c r="IP43" s="104"/>
      <c r="IQ43" s="104"/>
      <c r="IR43" s="104"/>
      <c r="IS43" s="104"/>
      <c r="IT43" s="104"/>
      <c r="IU43" s="104"/>
      <c r="IV43" s="104"/>
    </row>
    <row r="44" spans="1:256" ht="18.75" customHeight="1">
      <c r="A44" s="226" t="s">
        <v>173</v>
      </c>
      <c r="B44" s="227" t="s">
        <v>37</v>
      </c>
      <c r="C44" s="259">
        <v>0.44095554645339124</v>
      </c>
      <c r="D44" s="260">
        <v>0.51583961907835141</v>
      </c>
      <c r="E44" s="260">
        <v>0.62031213627278181</v>
      </c>
      <c r="F44" s="260">
        <v>0.62834111535131332</v>
      </c>
      <c r="G44" s="260">
        <v>0.58597127240371172</v>
      </c>
      <c r="H44" s="260">
        <v>0.54951577416128738</v>
      </c>
      <c r="I44" s="260">
        <v>0.63079313693752026</v>
      </c>
      <c r="J44" s="260">
        <v>0.62413724696356265</v>
      </c>
      <c r="K44" s="260">
        <v>0.52779536847749586</v>
      </c>
      <c r="L44" s="260">
        <v>0.6388876229124395</v>
      </c>
      <c r="M44" s="260">
        <v>0.77290800630813894</v>
      </c>
      <c r="N44" s="260">
        <v>0.55795234814559647</v>
      </c>
      <c r="O44" s="260">
        <v>0.5738350454599126</v>
      </c>
      <c r="P44" s="260">
        <v>0.55169087973217457</v>
      </c>
      <c r="Q44" s="260">
        <v>0.57779563781999244</v>
      </c>
      <c r="R44" s="260">
        <v>0.63964373024292209</v>
      </c>
      <c r="S44" s="260">
        <v>0.64798456568929885</v>
      </c>
      <c r="T44" s="260">
        <v>0.65750592020836096</v>
      </c>
      <c r="U44" s="260">
        <v>0.74107941365278596</v>
      </c>
      <c r="V44" s="260">
        <v>0.57488682886377795</v>
      </c>
      <c r="W44" s="260">
        <v>0.52120043502203761</v>
      </c>
      <c r="X44" s="260">
        <v>0.61561242612558853</v>
      </c>
      <c r="Y44" s="260">
        <v>0.55405156048478643</v>
      </c>
      <c r="Z44" s="260">
        <v>0.34111981832398552</v>
      </c>
      <c r="AA44" s="260">
        <v>0.30806908148258516</v>
      </c>
      <c r="AB44" s="260">
        <v>0.32565948841194814</v>
      </c>
      <c r="AC44" s="260">
        <v>0.13013514581711852</v>
      </c>
      <c r="AD44" s="260">
        <v>0.50139491629972466</v>
      </c>
      <c r="AE44" s="260">
        <v>0.47405479381837612</v>
      </c>
      <c r="AF44" s="260">
        <v>0.28203184090837286</v>
      </c>
      <c r="AG44" s="260">
        <v>0.27356879447305854</v>
      </c>
      <c r="AH44" s="260">
        <v>0.37688651786222827</v>
      </c>
      <c r="AI44" s="260">
        <v>0.42032972309418731</v>
      </c>
      <c r="AJ44" s="260">
        <v>0.35020947104938421</v>
      </c>
      <c r="AK44" s="260">
        <v>0.47610654226411464</v>
      </c>
      <c r="AL44" s="260">
        <v>1</v>
      </c>
      <c r="AM44" s="260">
        <v>0.58824400198340621</v>
      </c>
      <c r="AN44" s="261">
        <v>0.45249575300886635</v>
      </c>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row>
    <row r="45" spans="1:256" ht="18.75" customHeight="1">
      <c r="A45" s="224" t="s">
        <v>174</v>
      </c>
      <c r="B45" s="225" t="s">
        <v>132</v>
      </c>
      <c r="C45" s="256">
        <v>3.0604239040425427E-3</v>
      </c>
      <c r="D45" s="257">
        <v>3.7883240987580072E-2</v>
      </c>
      <c r="E45" s="257">
        <v>1.0552921888223772E-2</v>
      </c>
      <c r="F45" s="257">
        <v>1.095574511753199E-2</v>
      </c>
      <c r="G45" s="257">
        <v>1.7767541629591963E-2</v>
      </c>
      <c r="H45" s="257">
        <v>1.4906809709973634E-2</v>
      </c>
      <c r="I45" s="257">
        <v>9.8057623826481068E-3</v>
      </c>
      <c r="J45" s="257">
        <v>1.8560074080454819E-2</v>
      </c>
      <c r="K45" s="257">
        <v>1.7324759542880125E-2</v>
      </c>
      <c r="L45" s="257">
        <v>5.450600905259873E-3</v>
      </c>
      <c r="M45" s="257">
        <v>1.1439512719127833E-2</v>
      </c>
      <c r="N45" s="257">
        <v>1.4141769051173115E-2</v>
      </c>
      <c r="O45" s="257">
        <v>1.337016283987591E-2</v>
      </c>
      <c r="P45" s="257">
        <v>1.587841840961737E-2</v>
      </c>
      <c r="Q45" s="257">
        <v>1.5696776172178021E-2</v>
      </c>
      <c r="R45" s="257">
        <v>1.3353945551758879E-2</v>
      </c>
      <c r="S45" s="257">
        <v>2.9576048082482504E-2</v>
      </c>
      <c r="T45" s="257">
        <v>2.2676161757919422E-2</v>
      </c>
      <c r="U45" s="257">
        <v>6.8236112918094649E-3</v>
      </c>
      <c r="V45" s="257">
        <v>1.5515583579324541E-2</v>
      </c>
      <c r="W45" s="257">
        <v>2.0870215653131286E-2</v>
      </c>
      <c r="X45" s="257">
        <v>2.99129073411512E-2</v>
      </c>
      <c r="Y45" s="257">
        <v>1.2475398125024489E-2</v>
      </c>
      <c r="Z45" s="257">
        <v>2.4781873888830842E-2</v>
      </c>
      <c r="AA45" s="257">
        <v>2.2375961575245133E-2</v>
      </c>
      <c r="AB45" s="257">
        <v>3.0291066381629261E-2</v>
      </c>
      <c r="AC45" s="257">
        <v>2.1048915995531521E-3</v>
      </c>
      <c r="AD45" s="257">
        <v>1.4726349739953586E-2</v>
      </c>
      <c r="AE45" s="257">
        <v>1.2555701380754162E-2</v>
      </c>
      <c r="AF45" s="257">
        <v>9.6717335164975271E-3</v>
      </c>
      <c r="AG45" s="257">
        <v>1.0077553764179894E-2</v>
      </c>
      <c r="AH45" s="257">
        <v>1.0546117634649724E-2</v>
      </c>
      <c r="AI45" s="257">
        <v>3.7028744620206895E-2</v>
      </c>
      <c r="AJ45" s="257">
        <v>1.4923833092641441E-2</v>
      </c>
      <c r="AK45" s="257">
        <v>2.1729807776065875E-2</v>
      </c>
      <c r="AL45" s="257">
        <v>0</v>
      </c>
      <c r="AM45" s="257">
        <v>4.1679301776978211E-3</v>
      </c>
      <c r="AN45" s="258">
        <v>1.560301282489404E-2</v>
      </c>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row>
    <row r="46" spans="1:256" ht="18.75" customHeight="1">
      <c r="A46" s="224" t="s">
        <v>175</v>
      </c>
      <c r="B46" s="225" t="s">
        <v>43</v>
      </c>
      <c r="C46" s="256">
        <v>0.12487305319784135</v>
      </c>
      <c r="D46" s="257">
        <v>0.21150997224126991</v>
      </c>
      <c r="E46" s="257">
        <v>0.14682967105178291</v>
      </c>
      <c r="F46" s="257">
        <v>0.22521646409902832</v>
      </c>
      <c r="G46" s="257">
        <v>0.22591832973179102</v>
      </c>
      <c r="H46" s="257">
        <v>0.13845229566324213</v>
      </c>
      <c r="I46" s="257">
        <v>8.8932340563289081E-2</v>
      </c>
      <c r="J46" s="257">
        <v>0.14545433715220948</v>
      </c>
      <c r="K46" s="257">
        <v>0.12037658768725493</v>
      </c>
      <c r="L46" s="257">
        <v>0.18868596847198374</v>
      </c>
      <c r="M46" s="257">
        <v>0.16973674948003567</v>
      </c>
      <c r="N46" s="257">
        <v>0.236830864622804</v>
      </c>
      <c r="O46" s="257">
        <v>0.20351068603140871</v>
      </c>
      <c r="P46" s="257">
        <v>9.8861271832676734E-2</v>
      </c>
      <c r="Q46" s="257">
        <v>0.2372620194476015</v>
      </c>
      <c r="R46" s="257">
        <v>0.28108766945109309</v>
      </c>
      <c r="S46" s="257">
        <v>0.20252085086051996</v>
      </c>
      <c r="T46" s="257">
        <v>0.11436406910808095</v>
      </c>
      <c r="U46" s="257">
        <v>0.15946518609217958</v>
      </c>
      <c r="V46" s="257">
        <v>0.23659128458496456</v>
      </c>
      <c r="W46" s="257">
        <v>0.24685556172086359</v>
      </c>
      <c r="X46" s="257">
        <v>0.19401505275055089</v>
      </c>
      <c r="Y46" s="257">
        <v>0.15192980139772461</v>
      </c>
      <c r="Z46" s="257">
        <v>0.27933663287116245</v>
      </c>
      <c r="AA46" s="257">
        <v>0.29028947269330929</v>
      </c>
      <c r="AB46" s="257">
        <v>0.18916608069712371</v>
      </c>
      <c r="AC46" s="257">
        <v>2.5082090882862767E-2</v>
      </c>
      <c r="AD46" s="257">
        <v>0.18016881730232512</v>
      </c>
      <c r="AE46" s="257">
        <v>0.13405057344516197</v>
      </c>
      <c r="AF46" s="257">
        <v>0.36733880541298569</v>
      </c>
      <c r="AG46" s="257">
        <v>0.33197714200071765</v>
      </c>
      <c r="AH46" s="257">
        <v>0.41284088413449532</v>
      </c>
      <c r="AI46" s="257">
        <v>1.5059188984421472</v>
      </c>
      <c r="AJ46" s="257">
        <v>0.22760602885967673</v>
      </c>
      <c r="AK46" s="257">
        <v>0.24472103727456723</v>
      </c>
      <c r="AL46" s="257">
        <v>0</v>
      </c>
      <c r="AM46" s="257">
        <v>0.29093868341385054</v>
      </c>
      <c r="AN46" s="258">
        <v>0.21988925738215387</v>
      </c>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row>
    <row r="47" spans="1:256" ht="18.75" customHeight="1">
      <c r="A47" s="224" t="s">
        <v>176</v>
      </c>
      <c r="B47" s="225" t="s">
        <v>44</v>
      </c>
      <c r="C47" s="256">
        <v>0.23317084670997015</v>
      </c>
      <c r="D47" s="257">
        <v>0.10763456750285105</v>
      </c>
      <c r="E47" s="257">
        <v>0.11498133746269867</v>
      </c>
      <c r="F47" s="257">
        <v>-2.9817849469262095E-2</v>
      </c>
      <c r="G47" s="257">
        <v>7.7411052497775523E-2</v>
      </c>
      <c r="H47" s="257">
        <v>8.3856350577325198E-2</v>
      </c>
      <c r="I47" s="257">
        <v>0.1515810942052444</v>
      </c>
      <c r="J47" s="257">
        <v>8.3651365320010329E-2</v>
      </c>
      <c r="K47" s="257">
        <v>0.15983910318710409</v>
      </c>
      <c r="L47" s="257">
        <v>9.2000624317153112E-2</v>
      </c>
      <c r="M47" s="257">
        <v>2.652343839279593E-3</v>
      </c>
      <c r="N47" s="257">
        <v>7.5427131575254214E-2</v>
      </c>
      <c r="O47" s="257">
        <v>0.11123642374864479</v>
      </c>
      <c r="P47" s="257">
        <v>0.19480271545237815</v>
      </c>
      <c r="Q47" s="257">
        <v>1.2282784001731882E-2</v>
      </c>
      <c r="R47" s="257">
        <v>-9.9809052673102666E-2</v>
      </c>
      <c r="S47" s="257">
        <v>-5.7319602405508978E-2</v>
      </c>
      <c r="T47" s="257">
        <v>-8.125888979498945E-3</v>
      </c>
      <c r="U47" s="257">
        <v>2.4511659013170422E-3</v>
      </c>
      <c r="V47" s="257">
        <v>6.4066664343379695E-2</v>
      </c>
      <c r="W47" s="257">
        <v>0.13231706209371807</v>
      </c>
      <c r="X47" s="257">
        <v>-0.52357154416375273</v>
      </c>
      <c r="Y47" s="257">
        <v>9.6739662292582559E-2</v>
      </c>
      <c r="Z47" s="257">
        <v>0.20883516503018221</v>
      </c>
      <c r="AA47" s="257">
        <v>0.24867862684103281</v>
      </c>
      <c r="AB47" s="257">
        <v>0.37514926459260145</v>
      </c>
      <c r="AC47" s="257">
        <v>0.44353884312534508</v>
      </c>
      <c r="AD47" s="257">
        <v>0.18354935270129744</v>
      </c>
      <c r="AE47" s="257">
        <v>0.19347282334641772</v>
      </c>
      <c r="AF47" s="257">
        <v>0</v>
      </c>
      <c r="AG47" s="257">
        <v>0.13727315271730384</v>
      </c>
      <c r="AH47" s="257">
        <v>9.8501851995655587E-2</v>
      </c>
      <c r="AI47" s="257">
        <v>-0.32773940797102558</v>
      </c>
      <c r="AJ47" s="257">
        <v>0.24151837584424818</v>
      </c>
      <c r="AK47" s="257">
        <v>0.11152984255169798</v>
      </c>
      <c r="AL47" s="257">
        <v>0</v>
      </c>
      <c r="AM47" s="257">
        <v>5.5163619907406751E-2</v>
      </c>
      <c r="AN47" s="258">
        <v>0.14209136651691659</v>
      </c>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row>
    <row r="48" spans="1:256" ht="18.75" customHeight="1">
      <c r="A48" s="224" t="s">
        <v>177</v>
      </c>
      <c r="B48" s="225" t="s">
        <v>45</v>
      </c>
      <c r="C48" s="256">
        <v>0.17224136471610663</v>
      </c>
      <c r="D48" s="257">
        <v>8.0546428951218704E-2</v>
      </c>
      <c r="E48" s="257">
        <v>5.7981969885969493E-2</v>
      </c>
      <c r="F48" s="257">
        <v>0.12114758041240418</v>
      </c>
      <c r="G48" s="257">
        <v>6.2835610779204271E-2</v>
      </c>
      <c r="H48" s="257">
        <v>0.19105013183016636</v>
      </c>
      <c r="I48" s="257">
        <v>0.10436549044998381</v>
      </c>
      <c r="J48" s="257">
        <v>8.9831458351279175E-2</v>
      </c>
      <c r="K48" s="257">
        <v>0.1494637890009719</v>
      </c>
      <c r="L48" s="257">
        <v>4.164211019197752E-2</v>
      </c>
      <c r="M48" s="257">
        <v>3.4726418759856478E-2</v>
      </c>
      <c r="N48" s="257">
        <v>8.6119263597045193E-2</v>
      </c>
      <c r="O48" s="257">
        <v>9.0064996403997483E-2</v>
      </c>
      <c r="P48" s="257">
        <v>0.13301903014727018</v>
      </c>
      <c r="Q48" s="257">
        <v>0.14368151395428549</v>
      </c>
      <c r="R48" s="257">
        <v>0.15506190595497651</v>
      </c>
      <c r="S48" s="257">
        <v>0.17242354684476019</v>
      </c>
      <c r="T48" s="257">
        <v>0.19842099540417357</v>
      </c>
      <c r="U48" s="257">
        <v>8.7979392870396828E-2</v>
      </c>
      <c r="V48" s="257">
        <v>8.9377585481779737E-2</v>
      </c>
      <c r="W48" s="257">
        <v>4.5512978984783986E-2</v>
      </c>
      <c r="X48" s="257">
        <v>0.58471810530379753</v>
      </c>
      <c r="Y48" s="257">
        <v>0.18219887850694688</v>
      </c>
      <c r="Z48" s="257">
        <v>0.12755586309493303</v>
      </c>
      <c r="AA48" s="257">
        <v>8.978376907172593E-2</v>
      </c>
      <c r="AB48" s="257">
        <v>7.3120575830537257E-2</v>
      </c>
      <c r="AC48" s="257">
        <v>0.35285892866886748</v>
      </c>
      <c r="AD48" s="257">
        <v>7.2295236580471572E-2</v>
      </c>
      <c r="AE48" s="257">
        <v>0.15099225605748448</v>
      </c>
      <c r="AF48" s="257">
        <v>0.33982912381212704</v>
      </c>
      <c r="AG48" s="257">
        <v>0.23509319732931083</v>
      </c>
      <c r="AH48" s="257">
        <v>9.7907863819372887E-2</v>
      </c>
      <c r="AI48" s="257">
        <v>-0.63771878197582255</v>
      </c>
      <c r="AJ48" s="257">
        <v>0.11681119864560879</v>
      </c>
      <c r="AK48" s="257">
        <v>0.10578158951994338</v>
      </c>
      <c r="AL48" s="257">
        <v>0</v>
      </c>
      <c r="AM48" s="257">
        <v>4.9039968320699699E-2</v>
      </c>
      <c r="AN48" s="258">
        <v>0.14416405735655918</v>
      </c>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row>
    <row r="49" spans="1:256" ht="18.75" customHeight="1">
      <c r="A49" s="224" t="s">
        <v>178</v>
      </c>
      <c r="B49" s="225" t="s">
        <v>247</v>
      </c>
      <c r="C49" s="256">
        <v>4.5503937184224796E-2</v>
      </c>
      <c r="D49" s="257">
        <v>4.659689703601301E-2</v>
      </c>
      <c r="E49" s="257">
        <v>5.0754614902453143E-2</v>
      </c>
      <c r="F49" s="257">
        <v>4.4166789596895739E-2</v>
      </c>
      <c r="G49" s="257">
        <v>3.0105281555866278E-2</v>
      </c>
      <c r="H49" s="257">
        <v>2.2221620147286115E-2</v>
      </c>
      <c r="I49" s="257">
        <v>1.4529621236646166E-2</v>
      </c>
      <c r="J49" s="257">
        <v>3.8369885433715216E-2</v>
      </c>
      <c r="K49" s="257">
        <v>2.5208016354435467E-2</v>
      </c>
      <c r="L49" s="257">
        <v>3.3337755579834552E-2</v>
      </c>
      <c r="M49" s="257">
        <v>8.5412885973533258E-3</v>
      </c>
      <c r="N49" s="257">
        <v>2.9535729322157155E-2</v>
      </c>
      <c r="O49" s="257">
        <v>7.9884927918934309E-3</v>
      </c>
      <c r="P49" s="257">
        <v>5.7518472177603436E-3</v>
      </c>
      <c r="Q49" s="257">
        <v>1.3286752900001805E-2</v>
      </c>
      <c r="R49" s="257">
        <v>1.0668678134878538E-2</v>
      </c>
      <c r="S49" s="257">
        <v>4.8200022850258106E-3</v>
      </c>
      <c r="T49" s="257">
        <v>1.5165557220251981E-2</v>
      </c>
      <c r="U49" s="257">
        <v>2.2048530465243227E-3</v>
      </c>
      <c r="V49" s="257">
        <v>1.9585873438414544E-2</v>
      </c>
      <c r="W49" s="257">
        <v>3.8231398482426134E-2</v>
      </c>
      <c r="X49" s="257">
        <v>9.9686306059970808E-2</v>
      </c>
      <c r="Y49" s="257">
        <v>4.2979629889044003E-2</v>
      </c>
      <c r="Z49" s="257">
        <v>1.8374685667541395E-2</v>
      </c>
      <c r="AA49" s="257">
        <v>4.1284419140728189E-2</v>
      </c>
      <c r="AB49" s="257">
        <v>2.1626310890273778E-2</v>
      </c>
      <c r="AC49" s="257">
        <v>4.6436747493890984E-2</v>
      </c>
      <c r="AD49" s="257">
        <v>5.0825902233855823E-2</v>
      </c>
      <c r="AE49" s="257">
        <v>3.4882861225698371E-2</v>
      </c>
      <c r="AF49" s="257">
        <v>1.1284963500168238E-3</v>
      </c>
      <c r="AG49" s="257">
        <v>1.3370746003203026E-2</v>
      </c>
      <c r="AH49" s="257">
        <v>1.3912293334755327E-2</v>
      </c>
      <c r="AI49" s="257">
        <v>3.2893614643803436E-2</v>
      </c>
      <c r="AJ49" s="257">
        <v>4.8975041861159335E-2</v>
      </c>
      <c r="AK49" s="257">
        <v>4.0138481586397261E-2</v>
      </c>
      <c r="AL49" s="257">
        <v>0</v>
      </c>
      <c r="AM49" s="257">
        <v>1.7502923475436319E-2</v>
      </c>
      <c r="AN49" s="258">
        <v>2.8327893191292666E-2</v>
      </c>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row>
    <row r="50" spans="1:256" ht="18.75" customHeight="1">
      <c r="A50" s="224" t="s">
        <v>179</v>
      </c>
      <c r="B50" s="225" t="s">
        <v>46</v>
      </c>
      <c r="C50" s="256">
        <v>-1.9805172165576874E-2</v>
      </c>
      <c r="D50" s="257">
        <v>-1.0725797284264796E-5</v>
      </c>
      <c r="E50" s="257">
        <v>-1.4126514639097958E-3</v>
      </c>
      <c r="F50" s="257">
        <v>-9.8451079113619613E-6</v>
      </c>
      <c r="G50" s="257">
        <v>-9.0885979407652234E-6</v>
      </c>
      <c r="H50" s="257">
        <v>-2.9820892808437137E-6</v>
      </c>
      <c r="I50" s="257">
        <v>-7.4457753318225964E-6</v>
      </c>
      <c r="J50" s="257">
        <v>-4.3673012318029114E-6</v>
      </c>
      <c r="K50" s="257">
        <v>-7.6242501424310481E-6</v>
      </c>
      <c r="L50" s="257">
        <v>-4.6823786483533634E-6</v>
      </c>
      <c r="M50" s="257">
        <v>-4.3197037917399953E-6</v>
      </c>
      <c r="N50" s="257">
        <v>-7.1063140301858859E-6</v>
      </c>
      <c r="O50" s="257">
        <v>-5.807275732886785E-6</v>
      </c>
      <c r="P50" s="257">
        <v>-4.1627918773143062E-6</v>
      </c>
      <c r="Q50" s="257">
        <v>-5.4842957911637897E-6</v>
      </c>
      <c r="R50" s="257">
        <v>-6.8766625264538279E-6</v>
      </c>
      <c r="S50" s="257">
        <v>-5.4113565782777144E-6</v>
      </c>
      <c r="T50" s="257">
        <v>-6.8147192879313715E-6</v>
      </c>
      <c r="U50" s="257">
        <v>-3.6228550130843385E-6</v>
      </c>
      <c r="V50" s="257">
        <v>-2.3820291641156702E-5</v>
      </c>
      <c r="W50" s="257">
        <v>-4.9876519569606636E-3</v>
      </c>
      <c r="X50" s="257">
        <v>-3.7325341730609873E-4</v>
      </c>
      <c r="Y50" s="257">
        <v>-4.0374930696108952E-2</v>
      </c>
      <c r="Z50" s="257">
        <v>-4.0388766354199382E-6</v>
      </c>
      <c r="AA50" s="257">
        <v>-4.8133080462647274E-4</v>
      </c>
      <c r="AB50" s="257">
        <v>-1.5012786804113592E-2</v>
      </c>
      <c r="AC50" s="257">
        <v>-1.5664758763800788E-4</v>
      </c>
      <c r="AD50" s="257">
        <v>-2.960574857628147E-3</v>
      </c>
      <c r="AE50" s="257">
        <v>-9.009273892854558E-6</v>
      </c>
      <c r="AF50" s="257">
        <v>0</v>
      </c>
      <c r="AG50" s="257">
        <v>-1.3605862877739167E-3</v>
      </c>
      <c r="AH50" s="257">
        <v>-1.0595528781157076E-2</v>
      </c>
      <c r="AI50" s="257">
        <v>-3.071279085349643E-2</v>
      </c>
      <c r="AJ50" s="257">
        <v>-4.3949352718711886E-5</v>
      </c>
      <c r="AK50" s="257">
        <v>-7.3009727863376072E-6</v>
      </c>
      <c r="AL50" s="257">
        <v>0</v>
      </c>
      <c r="AM50" s="257">
        <v>-5.0571272784974593E-3</v>
      </c>
      <c r="AN50" s="258">
        <v>-2.5713402806826369E-3</v>
      </c>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row>
    <row r="51" spans="1:256" ht="18.75" customHeight="1">
      <c r="A51" s="226" t="s">
        <v>180</v>
      </c>
      <c r="B51" s="226" t="s">
        <v>47</v>
      </c>
      <c r="C51" s="259">
        <v>0.5590444535466087</v>
      </c>
      <c r="D51" s="260">
        <v>0.48416038092164848</v>
      </c>
      <c r="E51" s="260">
        <v>0.37968786372721819</v>
      </c>
      <c r="F51" s="260">
        <v>0.37165888464868679</v>
      </c>
      <c r="G51" s="260">
        <v>0.41402872759628834</v>
      </c>
      <c r="H51" s="260">
        <v>0.45048422583871262</v>
      </c>
      <c r="I51" s="260">
        <v>0.3692068630624798</v>
      </c>
      <c r="J51" s="260">
        <v>0.37586275303643724</v>
      </c>
      <c r="K51" s="260">
        <v>0.47220463152250408</v>
      </c>
      <c r="L51" s="260">
        <v>0.36111237708756044</v>
      </c>
      <c r="M51" s="260">
        <v>0.22709199369186114</v>
      </c>
      <c r="N51" s="260">
        <v>0.44204765185440353</v>
      </c>
      <c r="O51" s="260">
        <v>0.4261649545400874</v>
      </c>
      <c r="P51" s="260">
        <v>0.44830912026782543</v>
      </c>
      <c r="Q51" s="260">
        <v>0.42220436218000756</v>
      </c>
      <c r="R51" s="260">
        <v>0.36035626975707785</v>
      </c>
      <c r="S51" s="260">
        <v>0.35201543431070115</v>
      </c>
      <c r="T51" s="260">
        <v>0.34249407979163898</v>
      </c>
      <c r="U51" s="260">
        <v>0.25892058634721415</v>
      </c>
      <c r="V51" s="260">
        <v>0.42511317113622193</v>
      </c>
      <c r="W51" s="260">
        <v>0.47879956497796239</v>
      </c>
      <c r="X51" s="260">
        <v>0.38438757387441153</v>
      </c>
      <c r="Y51" s="260">
        <v>0.44594843951521362</v>
      </c>
      <c r="Z51" s="260">
        <v>0.65888018167601448</v>
      </c>
      <c r="AA51" s="260">
        <v>0.69193091851741484</v>
      </c>
      <c r="AB51" s="260">
        <v>0.67434051158805186</v>
      </c>
      <c r="AC51" s="260">
        <v>0.86986485418288151</v>
      </c>
      <c r="AD51" s="260">
        <v>0.49860508370027529</v>
      </c>
      <c r="AE51" s="260">
        <v>0.52594520618162377</v>
      </c>
      <c r="AF51" s="260">
        <v>0.71796815909162714</v>
      </c>
      <c r="AG51" s="260">
        <v>0.7264312055269414</v>
      </c>
      <c r="AH51" s="260">
        <v>0.62311348213777185</v>
      </c>
      <c r="AI51" s="260">
        <v>0.57967027690581274</v>
      </c>
      <c r="AJ51" s="260">
        <v>0.64979052895061584</v>
      </c>
      <c r="AK51" s="260">
        <v>0.52389345773588536</v>
      </c>
      <c r="AL51" s="260">
        <v>0</v>
      </c>
      <c r="AM51" s="260">
        <v>0.41175599801659368</v>
      </c>
      <c r="AN51" s="261">
        <v>0.54750424699113376</v>
      </c>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row>
    <row r="52" spans="1:256" ht="18.75" customHeight="1">
      <c r="A52" s="226" t="s">
        <v>181</v>
      </c>
      <c r="B52" s="242" t="s">
        <v>248</v>
      </c>
      <c r="C52" s="262">
        <v>1</v>
      </c>
      <c r="D52" s="263">
        <v>1</v>
      </c>
      <c r="E52" s="263">
        <v>1</v>
      </c>
      <c r="F52" s="263">
        <v>1</v>
      </c>
      <c r="G52" s="263">
        <v>1</v>
      </c>
      <c r="H52" s="263">
        <v>1</v>
      </c>
      <c r="I52" s="263">
        <v>1</v>
      </c>
      <c r="J52" s="263">
        <v>1</v>
      </c>
      <c r="K52" s="263">
        <v>1</v>
      </c>
      <c r="L52" s="263">
        <v>1</v>
      </c>
      <c r="M52" s="263">
        <v>1</v>
      </c>
      <c r="N52" s="263">
        <v>1</v>
      </c>
      <c r="O52" s="263">
        <v>1</v>
      </c>
      <c r="P52" s="263">
        <v>1</v>
      </c>
      <c r="Q52" s="263">
        <v>1</v>
      </c>
      <c r="R52" s="263">
        <v>1</v>
      </c>
      <c r="S52" s="263">
        <v>1</v>
      </c>
      <c r="T52" s="263">
        <v>1</v>
      </c>
      <c r="U52" s="263">
        <v>1</v>
      </c>
      <c r="V52" s="263">
        <v>1</v>
      </c>
      <c r="W52" s="263">
        <v>1</v>
      </c>
      <c r="X52" s="263">
        <v>1</v>
      </c>
      <c r="Y52" s="263">
        <v>1</v>
      </c>
      <c r="Z52" s="263">
        <v>1</v>
      </c>
      <c r="AA52" s="263">
        <v>1</v>
      </c>
      <c r="AB52" s="263">
        <v>1</v>
      </c>
      <c r="AC52" s="263">
        <v>1</v>
      </c>
      <c r="AD52" s="263">
        <v>1</v>
      </c>
      <c r="AE52" s="263">
        <v>1</v>
      </c>
      <c r="AF52" s="263">
        <v>1</v>
      </c>
      <c r="AG52" s="263">
        <v>1</v>
      </c>
      <c r="AH52" s="263">
        <v>1</v>
      </c>
      <c r="AI52" s="263">
        <v>1</v>
      </c>
      <c r="AJ52" s="263">
        <v>1</v>
      </c>
      <c r="AK52" s="263">
        <v>1</v>
      </c>
      <c r="AL52" s="263">
        <v>1</v>
      </c>
      <c r="AM52" s="263">
        <v>1</v>
      </c>
      <c r="AN52" s="264">
        <v>1</v>
      </c>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row>
  </sheetData>
  <sheetProtection sheet="1" objects="1" scenarios="1"/>
  <phoneticPr fontId="4"/>
  <pageMargins left="0.98425196850393704" right="0.19685039370078741" top="0.59055118110236227" bottom="0.59055118110236227" header="0.39370078740157483" footer="0.39370078740157483"/>
  <pageSetup paperSize="8" scale="55" orientation="landscape" cellComments="asDisplayed" r:id="rId1"/>
  <headerFooter alignWithMargins="0">
    <oddFooter>&amp;C&amp;"ＭＳ Ｐゴシック,標準"&amp;16１３ページ&amp;R&amp;"ＭＳ Ｐゴシック,標準"&amp;16&amp;A</oddFooter>
  </headerFooter>
  <colBreaks count="1" manualBreakCount="1">
    <brk id="18" max="4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V45"/>
  <sheetViews>
    <sheetView zoomScale="80" zoomScaleNormal="100" zoomScaleSheetLayoutView="75" workbookViewId="0">
      <pane xSplit="2" ySplit="6" topLeftCell="AI37" activePane="bottomRight" state="frozen"/>
      <selection activeCell="C5" sqref="C4:AM6"/>
      <selection pane="topRight" activeCell="C5" sqref="C4:AM6"/>
      <selection pane="bottomLeft" activeCell="C5" sqref="C4:AM6"/>
      <selection pane="bottomRight" activeCell="AM41" sqref="AM41"/>
    </sheetView>
  </sheetViews>
  <sheetFormatPr defaultRowHeight="12"/>
  <cols>
    <col min="1" max="1" width="4.140625" style="102" customWidth="1"/>
    <col min="2" max="2" width="28.85546875" style="102" customWidth="1"/>
    <col min="3" max="41" width="15" style="102" customWidth="1"/>
    <col min="42" max="42" width="1.5703125" style="102" customWidth="1"/>
    <col min="43" max="16384" width="9.140625" style="102"/>
  </cols>
  <sheetData>
    <row r="2" spans="1:256" s="99" customFormat="1" ht="28.5" customHeight="1">
      <c r="A2" s="13" t="s">
        <v>91</v>
      </c>
    </row>
    <row r="4" spans="1:256" ht="13.5">
      <c r="A4" s="100" t="s">
        <v>240</v>
      </c>
      <c r="B4" s="2"/>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c r="BW4" s="116"/>
      <c r="BX4" s="116"/>
      <c r="BY4" s="116"/>
      <c r="BZ4" s="116"/>
      <c r="CA4" s="116"/>
      <c r="CB4" s="116"/>
      <c r="CC4" s="116"/>
      <c r="CD4" s="116"/>
      <c r="CE4" s="116"/>
      <c r="CF4" s="116"/>
      <c r="CG4" s="116"/>
      <c r="CH4" s="116"/>
      <c r="CI4" s="116"/>
      <c r="CJ4" s="116"/>
      <c r="CK4" s="116"/>
      <c r="CL4" s="116"/>
      <c r="CM4" s="116"/>
      <c r="CN4" s="116"/>
      <c r="CO4" s="116"/>
      <c r="CP4" s="116"/>
      <c r="CQ4" s="116"/>
      <c r="CR4" s="116"/>
      <c r="CS4" s="116"/>
      <c r="CT4" s="116"/>
      <c r="CU4" s="116"/>
      <c r="CV4" s="116"/>
      <c r="CW4" s="116"/>
      <c r="CX4" s="116"/>
      <c r="CY4" s="116"/>
      <c r="CZ4" s="116"/>
      <c r="DA4" s="116"/>
      <c r="DB4" s="116"/>
      <c r="DC4" s="116"/>
      <c r="DD4" s="116"/>
      <c r="DE4" s="116"/>
      <c r="DF4" s="116"/>
      <c r="DG4" s="116"/>
      <c r="DH4" s="116"/>
      <c r="DI4" s="116"/>
      <c r="DJ4" s="116"/>
      <c r="DK4" s="116"/>
      <c r="DL4" s="116"/>
      <c r="DM4" s="116"/>
      <c r="DN4" s="116"/>
      <c r="DO4" s="116"/>
      <c r="DP4" s="116"/>
      <c r="DQ4" s="116"/>
      <c r="DR4" s="116"/>
      <c r="DS4" s="116"/>
      <c r="DT4" s="116"/>
      <c r="DU4" s="116"/>
      <c r="DV4" s="116"/>
      <c r="DW4" s="116"/>
      <c r="DX4" s="116"/>
      <c r="DY4" s="116"/>
      <c r="DZ4" s="116"/>
      <c r="EA4" s="116"/>
      <c r="EB4" s="116"/>
      <c r="EC4" s="116"/>
      <c r="ED4" s="116"/>
      <c r="EE4" s="116"/>
      <c r="EF4" s="116"/>
      <c r="EG4" s="116"/>
      <c r="EH4" s="116"/>
      <c r="EI4" s="116"/>
      <c r="EJ4" s="116"/>
      <c r="EK4" s="116"/>
      <c r="EL4" s="116"/>
      <c r="EM4" s="116"/>
      <c r="EN4" s="116"/>
      <c r="EO4" s="116"/>
      <c r="EP4" s="116"/>
      <c r="EQ4" s="116"/>
      <c r="ER4" s="116"/>
      <c r="ES4" s="116"/>
      <c r="ET4" s="116"/>
      <c r="EU4" s="116"/>
      <c r="EV4" s="116"/>
      <c r="EW4" s="116"/>
      <c r="EX4" s="116"/>
      <c r="EY4" s="116"/>
      <c r="EZ4" s="116"/>
      <c r="FA4" s="116"/>
      <c r="FB4" s="116"/>
      <c r="FC4" s="11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c r="IR4" s="116"/>
      <c r="IS4" s="116"/>
      <c r="IT4" s="116"/>
      <c r="IU4" s="116"/>
      <c r="IV4" s="116"/>
    </row>
    <row r="5" spans="1:256" ht="13.5">
      <c r="A5" s="117" t="s">
        <v>111</v>
      </c>
      <c r="B5" s="118"/>
      <c r="C5" s="247" t="s">
        <v>0</v>
      </c>
      <c r="D5" s="248" t="s">
        <v>1</v>
      </c>
      <c r="E5" s="248" t="s">
        <v>2</v>
      </c>
      <c r="F5" s="248" t="s">
        <v>3</v>
      </c>
      <c r="G5" s="248" t="s">
        <v>4</v>
      </c>
      <c r="H5" s="248" t="s">
        <v>5</v>
      </c>
      <c r="I5" s="248" t="s">
        <v>6</v>
      </c>
      <c r="J5" s="248" t="s">
        <v>7</v>
      </c>
      <c r="K5" s="248" t="s">
        <v>8</v>
      </c>
      <c r="L5" s="248" t="s">
        <v>9</v>
      </c>
      <c r="M5" s="248" t="s">
        <v>10</v>
      </c>
      <c r="N5" s="248" t="s">
        <v>11</v>
      </c>
      <c r="O5" s="248" t="s">
        <v>12</v>
      </c>
      <c r="P5" s="248" t="s">
        <v>13</v>
      </c>
      <c r="Q5" s="248" t="s">
        <v>14</v>
      </c>
      <c r="R5" s="248" t="s">
        <v>15</v>
      </c>
      <c r="S5" s="248" t="s">
        <v>16</v>
      </c>
      <c r="T5" s="248" t="s">
        <v>17</v>
      </c>
      <c r="U5" s="248" t="s">
        <v>18</v>
      </c>
      <c r="V5" s="248" t="s">
        <v>19</v>
      </c>
      <c r="W5" s="248" t="s">
        <v>131</v>
      </c>
      <c r="X5" s="248" t="s">
        <v>133</v>
      </c>
      <c r="Y5" s="248" t="s">
        <v>151</v>
      </c>
      <c r="Z5" s="248" t="s">
        <v>152</v>
      </c>
      <c r="AA5" s="248" t="s">
        <v>153</v>
      </c>
      <c r="AB5" s="248" t="s">
        <v>154</v>
      </c>
      <c r="AC5" s="248" t="s">
        <v>155</v>
      </c>
      <c r="AD5" s="248" t="s">
        <v>156</v>
      </c>
      <c r="AE5" s="248" t="s">
        <v>157</v>
      </c>
      <c r="AF5" s="248" t="s">
        <v>158</v>
      </c>
      <c r="AG5" s="248" t="s">
        <v>159</v>
      </c>
      <c r="AH5" s="248" t="s">
        <v>160</v>
      </c>
      <c r="AI5" s="248" t="s">
        <v>161</v>
      </c>
      <c r="AJ5" s="248" t="s">
        <v>162</v>
      </c>
      <c r="AK5" s="248" t="s">
        <v>163</v>
      </c>
      <c r="AL5" s="248" t="s">
        <v>164</v>
      </c>
      <c r="AM5" s="248" t="s">
        <v>165</v>
      </c>
      <c r="AN5" s="271"/>
      <c r="AO5" s="265"/>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row>
    <row r="6" spans="1:256" ht="27">
      <c r="A6" s="107" t="s">
        <v>52</v>
      </c>
      <c r="B6" s="119"/>
      <c r="C6" s="250" t="s">
        <v>241</v>
      </c>
      <c r="D6" s="251" t="s">
        <v>20</v>
      </c>
      <c r="E6" s="251" t="s">
        <v>128</v>
      </c>
      <c r="F6" s="251" t="s">
        <v>21</v>
      </c>
      <c r="G6" s="251" t="s">
        <v>67</v>
      </c>
      <c r="H6" s="251" t="s">
        <v>22</v>
      </c>
      <c r="I6" s="251" t="s">
        <v>23</v>
      </c>
      <c r="J6" s="251" t="s">
        <v>242</v>
      </c>
      <c r="K6" s="251" t="s">
        <v>24</v>
      </c>
      <c r="L6" s="251" t="s">
        <v>25</v>
      </c>
      <c r="M6" s="251" t="s">
        <v>26</v>
      </c>
      <c r="N6" s="251" t="s">
        <v>27</v>
      </c>
      <c r="O6" s="251" t="s">
        <v>166</v>
      </c>
      <c r="P6" s="251" t="s">
        <v>167</v>
      </c>
      <c r="Q6" s="251" t="s">
        <v>168</v>
      </c>
      <c r="R6" s="251" t="s">
        <v>129</v>
      </c>
      <c r="S6" s="251" t="s">
        <v>28</v>
      </c>
      <c r="T6" s="251" t="s">
        <v>243</v>
      </c>
      <c r="U6" s="251" t="s">
        <v>29</v>
      </c>
      <c r="V6" s="251" t="s">
        <v>40</v>
      </c>
      <c r="W6" s="251" t="s">
        <v>30</v>
      </c>
      <c r="X6" s="251" t="s">
        <v>41</v>
      </c>
      <c r="Y6" s="251" t="s">
        <v>169</v>
      </c>
      <c r="Z6" s="251" t="s">
        <v>170</v>
      </c>
      <c r="AA6" s="251" t="s">
        <v>31</v>
      </c>
      <c r="AB6" s="251" t="s">
        <v>32</v>
      </c>
      <c r="AC6" s="251" t="s">
        <v>33</v>
      </c>
      <c r="AD6" s="251" t="s">
        <v>171</v>
      </c>
      <c r="AE6" s="251" t="s">
        <v>130</v>
      </c>
      <c r="AF6" s="251" t="s">
        <v>34</v>
      </c>
      <c r="AG6" s="251" t="s">
        <v>35</v>
      </c>
      <c r="AH6" s="251" t="s">
        <v>172</v>
      </c>
      <c r="AI6" s="251" t="s">
        <v>244</v>
      </c>
      <c r="AJ6" s="251" t="s">
        <v>42</v>
      </c>
      <c r="AK6" s="251" t="s">
        <v>36</v>
      </c>
      <c r="AL6" s="251" t="s">
        <v>245</v>
      </c>
      <c r="AM6" s="251" t="s">
        <v>246</v>
      </c>
      <c r="AN6" s="272" t="s">
        <v>262</v>
      </c>
      <c r="AO6" s="266" t="s">
        <v>263</v>
      </c>
      <c r="AP6" s="116"/>
      <c r="AQ6" s="116"/>
      <c r="AR6" s="116"/>
      <c r="AS6" s="116"/>
      <c r="AT6" s="116"/>
      <c r="AU6" s="116"/>
      <c r="AV6" s="116"/>
      <c r="AW6" s="116"/>
      <c r="AX6" s="116"/>
      <c r="AY6" s="116"/>
      <c r="AZ6" s="116"/>
      <c r="BA6" s="116"/>
      <c r="BB6" s="116"/>
      <c r="BC6" s="116"/>
      <c r="BD6" s="116"/>
      <c r="BE6" s="116"/>
      <c r="BF6" s="116"/>
      <c r="BG6" s="116"/>
      <c r="BH6" s="116"/>
      <c r="BI6" s="116"/>
      <c r="BJ6" s="116"/>
      <c r="BK6" s="116"/>
      <c r="BL6" s="116"/>
      <c r="BM6" s="116"/>
      <c r="BN6" s="116"/>
      <c r="BO6" s="116"/>
      <c r="BP6" s="116"/>
      <c r="BQ6" s="116"/>
      <c r="BR6" s="116"/>
      <c r="BS6" s="116"/>
      <c r="BT6" s="116"/>
      <c r="BU6" s="116"/>
      <c r="BV6" s="116"/>
      <c r="BW6" s="116"/>
      <c r="BX6" s="116"/>
      <c r="BY6" s="116"/>
      <c r="BZ6" s="116"/>
      <c r="CA6" s="116"/>
      <c r="CB6" s="116"/>
      <c r="CC6" s="116"/>
      <c r="CD6" s="116"/>
      <c r="CE6" s="116"/>
      <c r="CF6" s="116"/>
      <c r="CG6" s="116"/>
      <c r="CH6" s="116"/>
      <c r="CI6" s="116"/>
      <c r="CJ6" s="116"/>
      <c r="CK6" s="116"/>
      <c r="CL6" s="116"/>
      <c r="CM6" s="116"/>
      <c r="CN6" s="116"/>
      <c r="CO6" s="116"/>
      <c r="CP6" s="116"/>
      <c r="CQ6" s="116"/>
      <c r="CR6" s="116"/>
      <c r="CS6" s="116"/>
      <c r="CT6" s="116"/>
      <c r="CU6" s="116"/>
      <c r="CV6" s="116"/>
      <c r="CW6" s="116"/>
      <c r="CX6" s="116"/>
      <c r="CY6" s="116"/>
      <c r="CZ6" s="116"/>
      <c r="DA6" s="116"/>
      <c r="DB6" s="116"/>
      <c r="DC6" s="116"/>
      <c r="DD6" s="116"/>
      <c r="DE6" s="116"/>
      <c r="DF6" s="116"/>
      <c r="DG6" s="116"/>
      <c r="DH6" s="116"/>
      <c r="DI6" s="116"/>
      <c r="DJ6" s="116"/>
      <c r="DK6" s="116"/>
      <c r="DL6" s="116"/>
      <c r="DM6" s="116"/>
      <c r="DN6" s="116"/>
      <c r="DO6" s="116"/>
      <c r="DP6" s="116"/>
      <c r="DQ6" s="116"/>
      <c r="DR6" s="116"/>
      <c r="DS6" s="116"/>
      <c r="DT6" s="116"/>
      <c r="DU6" s="116"/>
      <c r="DV6" s="116"/>
      <c r="DW6" s="116"/>
      <c r="DX6" s="116"/>
      <c r="DY6" s="116"/>
      <c r="DZ6" s="116"/>
      <c r="EA6" s="116"/>
      <c r="EB6" s="116"/>
      <c r="EC6" s="116"/>
      <c r="ED6" s="116"/>
      <c r="EE6" s="116"/>
      <c r="EF6" s="116"/>
      <c r="EG6" s="116"/>
      <c r="EH6" s="116"/>
      <c r="EI6" s="116"/>
      <c r="EJ6" s="116"/>
      <c r="EK6" s="116"/>
      <c r="EL6" s="116"/>
      <c r="EM6" s="116"/>
      <c r="EN6" s="116"/>
      <c r="EO6" s="116"/>
      <c r="EP6" s="116"/>
      <c r="EQ6" s="116"/>
      <c r="ER6" s="116"/>
      <c r="ES6" s="116"/>
      <c r="ET6" s="116"/>
      <c r="EU6" s="116"/>
      <c r="EV6" s="116"/>
      <c r="EW6" s="116"/>
      <c r="EX6" s="116"/>
      <c r="EY6" s="116"/>
      <c r="EZ6" s="116"/>
      <c r="FA6" s="116"/>
      <c r="FB6" s="116"/>
      <c r="FC6" s="11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c r="IP6" s="116"/>
      <c r="IQ6" s="116"/>
      <c r="IR6" s="116"/>
      <c r="IS6" s="116"/>
      <c r="IT6" s="116"/>
      <c r="IU6" s="116"/>
      <c r="IV6" s="116"/>
    </row>
    <row r="7" spans="1:256" ht="18.75" customHeight="1">
      <c r="A7" s="222" t="s">
        <v>0</v>
      </c>
      <c r="B7" s="223" t="s">
        <v>241</v>
      </c>
      <c r="C7" s="132">
        <v>1.0201910000000001</v>
      </c>
      <c r="D7" s="132">
        <v>1.4600000000000001E-5</v>
      </c>
      <c r="E7" s="132">
        <v>2.5997800000000001E-2</v>
      </c>
      <c r="F7" s="132">
        <v>1.2861000000000001E-3</v>
      </c>
      <c r="G7" s="132">
        <v>6.8877000000000001E-3</v>
      </c>
      <c r="H7" s="132">
        <v>6.8829999999999998E-4</v>
      </c>
      <c r="I7" s="132">
        <v>1.31E-5</v>
      </c>
      <c r="J7" s="132">
        <v>2.4259999999999999E-4</v>
      </c>
      <c r="K7" s="132">
        <v>8.4599999999999996E-5</v>
      </c>
      <c r="L7" s="132">
        <v>1.6900000000000001E-5</v>
      </c>
      <c r="M7" s="132">
        <v>2.94E-5</v>
      </c>
      <c r="N7" s="132">
        <v>1.13E-5</v>
      </c>
      <c r="O7" s="132">
        <v>9.2599999999999994E-6</v>
      </c>
      <c r="P7" s="132">
        <v>8.4400000000000005E-6</v>
      </c>
      <c r="Q7" s="132">
        <v>1.9199999999999999E-5</v>
      </c>
      <c r="R7" s="132">
        <v>1.4800000000000001E-5</v>
      </c>
      <c r="S7" s="132">
        <v>8.9700000000000005E-6</v>
      </c>
      <c r="T7" s="132">
        <v>1.77E-5</v>
      </c>
      <c r="U7" s="132">
        <v>9.1600000000000004E-6</v>
      </c>
      <c r="V7" s="132">
        <v>1.3425100000000001E-2</v>
      </c>
      <c r="W7" s="132">
        <v>3.3100000000000002E-4</v>
      </c>
      <c r="X7" s="132">
        <v>2.37E-5</v>
      </c>
      <c r="Y7" s="132">
        <v>3.9100000000000002E-5</v>
      </c>
      <c r="Z7" s="132">
        <v>1.6799999999999998E-5</v>
      </c>
      <c r="AA7" s="132">
        <v>5.2899999999999998E-5</v>
      </c>
      <c r="AB7" s="132">
        <v>2.6100000000000001E-5</v>
      </c>
      <c r="AC7" s="132">
        <v>9.7499999999999998E-6</v>
      </c>
      <c r="AD7" s="132">
        <v>1.7600000000000001E-5</v>
      </c>
      <c r="AE7" s="132">
        <v>6.7000000000000002E-5</v>
      </c>
      <c r="AF7" s="132">
        <v>2.72E-5</v>
      </c>
      <c r="AG7" s="132">
        <v>5.1469999999999999E-4</v>
      </c>
      <c r="AH7" s="132">
        <v>8.3620000000000005E-4</v>
      </c>
      <c r="AI7" s="132">
        <v>4.8000000000000001E-4</v>
      </c>
      <c r="AJ7" s="132">
        <v>2.41E-5</v>
      </c>
      <c r="AK7" s="132">
        <v>5.2808000000000004E-3</v>
      </c>
      <c r="AL7" s="135">
        <v>2.6219999999999998E-4</v>
      </c>
      <c r="AM7" s="267">
        <v>3.2400000000000001E-5</v>
      </c>
      <c r="AN7" s="133">
        <v>1.077017580000001</v>
      </c>
      <c r="AO7" s="134">
        <v>0.8794476</v>
      </c>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6"/>
      <c r="EG7" s="116"/>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c r="IR7" s="116"/>
      <c r="IS7" s="116"/>
      <c r="IT7" s="116"/>
      <c r="IU7" s="116"/>
      <c r="IV7" s="116"/>
    </row>
    <row r="8" spans="1:256" ht="18.75" customHeight="1">
      <c r="A8" s="224" t="s">
        <v>1</v>
      </c>
      <c r="B8" s="225" t="s">
        <v>20</v>
      </c>
      <c r="C8" s="135">
        <v>1.4520000000000001E-4</v>
      </c>
      <c r="D8" s="135">
        <v>1.000224</v>
      </c>
      <c r="E8" s="135">
        <v>2.786E-4</v>
      </c>
      <c r="F8" s="135">
        <v>5.2729999999999997E-4</v>
      </c>
      <c r="G8" s="135">
        <v>4.284E-4</v>
      </c>
      <c r="H8" s="135">
        <v>1.9959000000000001E-3</v>
      </c>
      <c r="I8" s="135">
        <v>1.8164E-2</v>
      </c>
      <c r="J8" s="135">
        <v>4.772E-4</v>
      </c>
      <c r="K8" s="135">
        <v>1.6537300000000001E-2</v>
      </c>
      <c r="L8" s="135">
        <v>1.0950000000000001E-3</v>
      </c>
      <c r="M8" s="135">
        <v>1.1963400000000001E-2</v>
      </c>
      <c r="N8" s="135">
        <v>4.1580000000000002E-4</v>
      </c>
      <c r="O8" s="135">
        <v>2.2699999999999999E-4</v>
      </c>
      <c r="P8" s="135">
        <v>1.763E-4</v>
      </c>
      <c r="Q8" s="135">
        <v>2.5159999999999999E-4</v>
      </c>
      <c r="R8" s="135">
        <v>4.2069999999999998E-4</v>
      </c>
      <c r="S8" s="135">
        <v>1.304E-4</v>
      </c>
      <c r="T8" s="135">
        <v>1.5019999999999999E-4</v>
      </c>
      <c r="U8" s="135">
        <v>2.299E-4</v>
      </c>
      <c r="V8" s="135">
        <v>6.3190000000000002E-4</v>
      </c>
      <c r="W8" s="135">
        <v>2.5035000000000001E-3</v>
      </c>
      <c r="X8" s="135">
        <v>1.8351599999999999E-2</v>
      </c>
      <c r="Y8" s="135">
        <v>7.6119999999999996E-4</v>
      </c>
      <c r="Z8" s="135">
        <v>8.0800000000000002E-4</v>
      </c>
      <c r="AA8" s="135">
        <v>2.9520000000000002E-4</v>
      </c>
      <c r="AB8" s="135">
        <v>8.1199999999999995E-5</v>
      </c>
      <c r="AC8" s="135">
        <v>6.9900000000000005E-5</v>
      </c>
      <c r="AD8" s="135">
        <v>1.8129999999999999E-4</v>
      </c>
      <c r="AE8" s="135">
        <v>1.3410000000000001E-4</v>
      </c>
      <c r="AF8" s="135">
        <v>1.8760000000000001E-4</v>
      </c>
      <c r="AG8" s="135">
        <v>2.4489999999999999E-4</v>
      </c>
      <c r="AH8" s="135">
        <v>2.0890000000000001E-4</v>
      </c>
      <c r="AI8" s="135">
        <v>1.024E-4</v>
      </c>
      <c r="AJ8" s="135">
        <v>8.1100000000000006E-5</v>
      </c>
      <c r="AK8" s="135">
        <v>4.4460000000000002E-4</v>
      </c>
      <c r="AL8" s="135">
        <v>7.0400000000000004E-5</v>
      </c>
      <c r="AM8" s="267">
        <v>2.1320000000000001E-4</v>
      </c>
      <c r="AN8" s="133">
        <v>1.0792091999999993</v>
      </c>
      <c r="AO8" s="134">
        <v>0.8812373</v>
      </c>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c r="IR8" s="116"/>
      <c r="IS8" s="116"/>
      <c r="IT8" s="116"/>
      <c r="IU8" s="116"/>
      <c r="IV8" s="116"/>
    </row>
    <row r="9" spans="1:256" ht="18.75" customHeight="1">
      <c r="A9" s="224" t="s">
        <v>2</v>
      </c>
      <c r="B9" s="225" t="s">
        <v>128</v>
      </c>
      <c r="C9" s="135">
        <v>3.5626999999999998E-3</v>
      </c>
      <c r="D9" s="135">
        <v>6.7700000000000004E-6</v>
      </c>
      <c r="E9" s="135">
        <v>1.014375</v>
      </c>
      <c r="F9" s="135">
        <v>5.8410000000000005E-4</v>
      </c>
      <c r="G9" s="135">
        <v>6.5400000000000004E-5</v>
      </c>
      <c r="H9" s="135">
        <v>7.7289999999999998E-4</v>
      </c>
      <c r="I9" s="135">
        <v>9.5699999999999999E-6</v>
      </c>
      <c r="J9" s="135">
        <v>3.6000000000000001E-5</v>
      </c>
      <c r="K9" s="135">
        <v>2.02E-5</v>
      </c>
      <c r="L9" s="135">
        <v>7.1500000000000002E-6</v>
      </c>
      <c r="M9" s="135">
        <v>6.5799999999999997E-6</v>
      </c>
      <c r="N9" s="135">
        <v>4.5399999999999997E-6</v>
      </c>
      <c r="O9" s="135">
        <v>5.4600000000000002E-6</v>
      </c>
      <c r="P9" s="135">
        <v>4.42E-6</v>
      </c>
      <c r="Q9" s="135">
        <v>6.5699999999999998E-6</v>
      </c>
      <c r="R9" s="135">
        <v>5.1800000000000004E-6</v>
      </c>
      <c r="S9" s="135">
        <v>3.9199999999999997E-6</v>
      </c>
      <c r="T9" s="135">
        <v>7.1799999999999999E-6</v>
      </c>
      <c r="U9" s="135">
        <v>4.6800000000000001E-6</v>
      </c>
      <c r="V9" s="135">
        <v>4.3140000000000002E-4</v>
      </c>
      <c r="W9" s="135">
        <v>1.4600000000000001E-5</v>
      </c>
      <c r="X9" s="135">
        <v>8.3699999999999995E-6</v>
      </c>
      <c r="Y9" s="135">
        <v>1.33E-5</v>
      </c>
      <c r="Z9" s="135">
        <v>9.7699999999999996E-6</v>
      </c>
      <c r="AA9" s="135">
        <v>2.0400000000000001E-5</v>
      </c>
      <c r="AB9" s="135">
        <v>6.9199999999999998E-6</v>
      </c>
      <c r="AC9" s="135">
        <v>4.3000000000000003E-6</v>
      </c>
      <c r="AD9" s="135">
        <v>8.49E-6</v>
      </c>
      <c r="AE9" s="135">
        <v>7.4999999999999993E-5</v>
      </c>
      <c r="AF9" s="135">
        <v>2.3799999999999999E-5</v>
      </c>
      <c r="AG9" s="135">
        <v>3.926E-4</v>
      </c>
      <c r="AH9" s="135">
        <v>7.785E-4</v>
      </c>
      <c r="AI9" s="135">
        <v>1.128E-4</v>
      </c>
      <c r="AJ9" s="135">
        <v>1.4399999999999999E-5</v>
      </c>
      <c r="AK9" s="135">
        <v>8.7106000000000006E-3</v>
      </c>
      <c r="AL9" s="135">
        <v>9.8700000000000004E-6</v>
      </c>
      <c r="AM9" s="267">
        <v>2.4130000000000001E-4</v>
      </c>
      <c r="AN9" s="133">
        <v>1.0303647399999998</v>
      </c>
      <c r="AO9" s="134">
        <v>0.84135260000000001</v>
      </c>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c r="IR9" s="116"/>
      <c r="IS9" s="116"/>
      <c r="IT9" s="116"/>
      <c r="IU9" s="116"/>
      <c r="IV9" s="116"/>
    </row>
    <row r="10" spans="1:256" ht="18.75" customHeight="1">
      <c r="A10" s="224" t="s">
        <v>3</v>
      </c>
      <c r="B10" s="225" t="s">
        <v>21</v>
      </c>
      <c r="C10" s="135">
        <v>4.5800000000000002E-5</v>
      </c>
      <c r="D10" s="135">
        <v>2.05E-5</v>
      </c>
      <c r="E10" s="135">
        <v>1.06E-5</v>
      </c>
      <c r="F10" s="135">
        <v>1.0018929999999999</v>
      </c>
      <c r="G10" s="135">
        <v>3.96E-5</v>
      </c>
      <c r="H10" s="135">
        <v>1.03E-5</v>
      </c>
      <c r="I10" s="135">
        <v>4.3200000000000001E-6</v>
      </c>
      <c r="J10" s="135">
        <v>2.3799999999999999E-5</v>
      </c>
      <c r="K10" s="135">
        <v>2.02E-5</v>
      </c>
      <c r="L10" s="135">
        <v>9.2900000000000008E-6</v>
      </c>
      <c r="M10" s="135">
        <v>1.4100000000000001E-5</v>
      </c>
      <c r="N10" s="135">
        <v>1.06E-5</v>
      </c>
      <c r="O10" s="135">
        <v>1.0499999999999999E-5</v>
      </c>
      <c r="P10" s="135">
        <v>1.7099999999999999E-5</v>
      </c>
      <c r="Q10" s="135">
        <v>1.0900000000000001E-5</v>
      </c>
      <c r="R10" s="135">
        <v>2.4600000000000002E-5</v>
      </c>
      <c r="S10" s="135">
        <v>8.1699999999999997E-6</v>
      </c>
      <c r="T10" s="135">
        <v>1.66E-5</v>
      </c>
      <c r="U10" s="135">
        <v>1.0699999999999999E-5</v>
      </c>
      <c r="V10" s="135">
        <v>3.3300000000000003E-5</v>
      </c>
      <c r="W10" s="135">
        <v>2.0999999999999999E-5</v>
      </c>
      <c r="X10" s="135">
        <v>8.1799999999999996E-6</v>
      </c>
      <c r="Y10" s="135">
        <v>1.47E-5</v>
      </c>
      <c r="Z10" s="135">
        <v>1.6900000000000001E-5</v>
      </c>
      <c r="AA10" s="135">
        <v>3.0800000000000003E-5</v>
      </c>
      <c r="AB10" s="135">
        <v>1.4399999999999999E-5</v>
      </c>
      <c r="AC10" s="135">
        <v>1.53E-6</v>
      </c>
      <c r="AD10" s="135">
        <v>1.22E-5</v>
      </c>
      <c r="AE10" s="135">
        <v>8.6100000000000006E-6</v>
      </c>
      <c r="AF10" s="135">
        <v>2.7399999999999999E-5</v>
      </c>
      <c r="AG10" s="135">
        <v>7.4100000000000002E-6</v>
      </c>
      <c r="AH10" s="135">
        <v>2.3600000000000001E-5</v>
      </c>
      <c r="AI10" s="135">
        <v>2.0489999999999999E-4</v>
      </c>
      <c r="AJ10" s="135">
        <v>1.59E-5</v>
      </c>
      <c r="AK10" s="135">
        <v>3.8000000000000002E-5</v>
      </c>
      <c r="AL10" s="135">
        <v>1.3579999999999999E-4</v>
      </c>
      <c r="AM10" s="267">
        <v>1.33E-5</v>
      </c>
      <c r="AN10" s="133">
        <v>1.0028286099999997</v>
      </c>
      <c r="AO10" s="134">
        <v>0.81886789999999998</v>
      </c>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row>
    <row r="11" spans="1:256" ht="18.75" customHeight="1">
      <c r="A11" s="224" t="s">
        <v>4</v>
      </c>
      <c r="B11" s="225" t="s">
        <v>67</v>
      </c>
      <c r="C11" s="135">
        <v>1.5901999999999999E-3</v>
      </c>
      <c r="D11" s="135">
        <v>2.1479999999999999E-4</v>
      </c>
      <c r="E11" s="135">
        <v>1.2156999999999999E-3</v>
      </c>
      <c r="F11" s="135">
        <v>2.8840000000000002E-4</v>
      </c>
      <c r="G11" s="135">
        <v>1.0110790000000001</v>
      </c>
      <c r="H11" s="135">
        <v>9.4740000000000004E-4</v>
      </c>
      <c r="I11" s="135">
        <v>9.1000000000000003E-5</v>
      </c>
      <c r="J11" s="135">
        <v>4.061E-4</v>
      </c>
      <c r="K11" s="135">
        <v>1.6490999999999999E-3</v>
      </c>
      <c r="L11" s="135">
        <v>1.4630000000000001E-4</v>
      </c>
      <c r="M11" s="135">
        <v>2.6959999999999999E-4</v>
      </c>
      <c r="N11" s="135">
        <v>2.298E-4</v>
      </c>
      <c r="O11" s="135">
        <v>1.8330000000000001E-4</v>
      </c>
      <c r="P11" s="135">
        <v>1.3880000000000001E-4</v>
      </c>
      <c r="Q11" s="135">
        <v>4.7689999999999999E-4</v>
      </c>
      <c r="R11" s="135">
        <v>3.4380000000000001E-4</v>
      </c>
      <c r="S11" s="135">
        <v>1.8809999999999999E-4</v>
      </c>
      <c r="T11" s="135">
        <v>3.7219999999999999E-4</v>
      </c>
      <c r="U11" s="135">
        <v>1.1909999999999999E-4</v>
      </c>
      <c r="V11" s="135">
        <v>2.3146E-3</v>
      </c>
      <c r="W11" s="135">
        <v>2.0736000000000001E-3</v>
      </c>
      <c r="X11" s="135">
        <v>2.6219999999999998E-4</v>
      </c>
      <c r="Y11" s="135">
        <v>4.1859999999999998E-4</v>
      </c>
      <c r="Z11" s="135">
        <v>3.9879999999999999E-4</v>
      </c>
      <c r="AA11" s="135">
        <v>5.0149999999999999E-4</v>
      </c>
      <c r="AB11" s="135">
        <v>4.527E-4</v>
      </c>
      <c r="AC11" s="135">
        <v>8.4800000000000001E-5</v>
      </c>
      <c r="AD11" s="135">
        <v>3.8890000000000002E-4</v>
      </c>
      <c r="AE11" s="135">
        <v>4.4180000000000001E-4</v>
      </c>
      <c r="AF11" s="135">
        <v>3.0699999999999998E-4</v>
      </c>
      <c r="AG11" s="135">
        <v>5.4969999999999997E-4</v>
      </c>
      <c r="AH11" s="135">
        <v>4.6710000000000002E-4</v>
      </c>
      <c r="AI11" s="135">
        <v>1.1402999999999999E-3</v>
      </c>
      <c r="AJ11" s="135">
        <v>3.345E-4</v>
      </c>
      <c r="AK11" s="135">
        <v>4.4460000000000002E-4</v>
      </c>
      <c r="AL11" s="135">
        <v>1.8450500000000002E-2</v>
      </c>
      <c r="AM11" s="267">
        <v>2.064E-4</v>
      </c>
      <c r="AN11" s="133">
        <v>1.0491872</v>
      </c>
      <c r="AO11" s="134">
        <v>0.85672269999999995</v>
      </c>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c r="IR11" s="116"/>
      <c r="IS11" s="116"/>
      <c r="IT11" s="116"/>
      <c r="IU11" s="116"/>
      <c r="IV11" s="116"/>
    </row>
    <row r="12" spans="1:256" ht="18.75" customHeight="1">
      <c r="A12" s="224" t="s">
        <v>5</v>
      </c>
      <c r="B12" s="225" t="s">
        <v>22</v>
      </c>
      <c r="C12" s="135">
        <v>1.4270400000000001E-2</v>
      </c>
      <c r="D12" s="135">
        <v>2.0720000000000001E-3</v>
      </c>
      <c r="E12" s="135">
        <v>3.6369000000000002E-3</v>
      </c>
      <c r="F12" s="135">
        <v>2.6846600000000002E-2</v>
      </c>
      <c r="G12" s="135">
        <v>5.7348E-3</v>
      </c>
      <c r="H12" s="135">
        <v>1.0485180000000001</v>
      </c>
      <c r="I12" s="135">
        <v>8.0295000000000002E-3</v>
      </c>
      <c r="J12" s="135">
        <v>4.2215500000000003E-2</v>
      </c>
      <c r="K12" s="135">
        <v>1.2072899999999999E-2</v>
      </c>
      <c r="L12" s="135">
        <v>1.1283E-3</v>
      </c>
      <c r="M12" s="135">
        <v>3.0712000000000001E-3</v>
      </c>
      <c r="N12" s="135">
        <v>1.8018000000000001E-3</v>
      </c>
      <c r="O12" s="135">
        <v>1.0263E-3</v>
      </c>
      <c r="P12" s="135">
        <v>1.2084000000000001E-3</v>
      </c>
      <c r="Q12" s="135">
        <v>4.4594999999999999E-3</v>
      </c>
      <c r="R12" s="135">
        <v>2.5841000000000002E-3</v>
      </c>
      <c r="S12" s="135">
        <v>1.6264999999999999E-3</v>
      </c>
      <c r="T12" s="135">
        <v>2.1159E-3</v>
      </c>
      <c r="U12" s="135">
        <v>3.4394E-3</v>
      </c>
      <c r="V12" s="135">
        <v>5.5348000000000003E-3</v>
      </c>
      <c r="W12" s="135">
        <v>1.3316999999999999E-3</v>
      </c>
      <c r="X12" s="135">
        <v>4.662E-4</v>
      </c>
      <c r="Y12" s="135">
        <v>2.8503999999999999E-3</v>
      </c>
      <c r="Z12" s="135">
        <v>3.1957999999999999E-3</v>
      </c>
      <c r="AA12" s="135">
        <v>1.7359999999999999E-4</v>
      </c>
      <c r="AB12" s="135">
        <v>1.7530000000000001E-4</v>
      </c>
      <c r="AC12" s="135">
        <v>5.5899999999999997E-5</v>
      </c>
      <c r="AD12" s="135">
        <v>3.2479999999999998E-4</v>
      </c>
      <c r="AE12" s="135">
        <v>3.0049999999999999E-4</v>
      </c>
      <c r="AF12" s="135">
        <v>3.9550000000000002E-4</v>
      </c>
      <c r="AG12" s="135">
        <v>1.8755E-3</v>
      </c>
      <c r="AH12" s="135">
        <v>2.7490299999999999E-2</v>
      </c>
      <c r="AI12" s="135">
        <v>7.5980000000000004E-4</v>
      </c>
      <c r="AJ12" s="135">
        <v>1.0204999999999999E-3</v>
      </c>
      <c r="AK12" s="135">
        <v>1.4961E-3</v>
      </c>
      <c r="AL12" s="135">
        <v>2.4997000000000001E-3</v>
      </c>
      <c r="AM12" s="267">
        <v>1.8500999999999999E-3</v>
      </c>
      <c r="AN12" s="133">
        <v>1.2376544999999997</v>
      </c>
      <c r="AO12" s="134">
        <v>1.0106170000000001</v>
      </c>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c r="IR12" s="116"/>
      <c r="IS12" s="116"/>
      <c r="IT12" s="116"/>
      <c r="IU12" s="116"/>
      <c r="IV12" s="116"/>
    </row>
    <row r="13" spans="1:256" ht="18.75" customHeight="1">
      <c r="A13" s="224" t="s">
        <v>6</v>
      </c>
      <c r="B13" s="225" t="s">
        <v>23</v>
      </c>
      <c r="C13" s="135">
        <v>1.985E-4</v>
      </c>
      <c r="D13" s="135">
        <v>5.752E-4</v>
      </c>
      <c r="E13" s="135">
        <v>9.9099999999999996E-5</v>
      </c>
      <c r="F13" s="135">
        <v>1.02E-4</v>
      </c>
      <c r="G13" s="135">
        <v>8.2000000000000001E-5</v>
      </c>
      <c r="H13" s="135">
        <v>1.2019999999999999E-4</v>
      </c>
      <c r="I13" s="135">
        <v>1.0038499999999999</v>
      </c>
      <c r="J13" s="135">
        <v>5.5600000000000003E-5</v>
      </c>
      <c r="K13" s="135">
        <v>3.1980000000000002E-4</v>
      </c>
      <c r="L13" s="135">
        <v>2.031E-4</v>
      </c>
      <c r="M13" s="135">
        <v>9.6299999999999996E-5</v>
      </c>
      <c r="N13" s="135">
        <v>7.9400000000000006E-5</v>
      </c>
      <c r="O13" s="135">
        <v>4.88E-5</v>
      </c>
      <c r="P13" s="135">
        <v>5.0699999999999999E-5</v>
      </c>
      <c r="Q13" s="135">
        <v>5.2800000000000003E-5</v>
      </c>
      <c r="R13" s="135">
        <v>4.6900000000000002E-5</v>
      </c>
      <c r="S13" s="135">
        <v>3.3599999999999997E-5</v>
      </c>
      <c r="T13" s="135">
        <v>4.1900000000000002E-5</v>
      </c>
      <c r="U13" s="135">
        <v>4.5099999999999998E-5</v>
      </c>
      <c r="V13" s="135">
        <v>1.052E-4</v>
      </c>
      <c r="W13" s="135">
        <v>2.8449999999999998E-4</v>
      </c>
      <c r="X13" s="135">
        <v>3.6039999999999998E-4</v>
      </c>
      <c r="Y13" s="135">
        <v>2.4149999999999999E-4</v>
      </c>
      <c r="Z13" s="135">
        <v>2.2719999999999999E-4</v>
      </c>
      <c r="AA13" s="135">
        <v>9.6600000000000003E-5</v>
      </c>
      <c r="AB13" s="135">
        <v>5.4599999999999999E-5</v>
      </c>
      <c r="AC13" s="135">
        <v>1.3900000000000001E-5</v>
      </c>
      <c r="AD13" s="135">
        <v>1.5464000000000001E-3</v>
      </c>
      <c r="AE13" s="135">
        <v>5.3199999999999999E-5</v>
      </c>
      <c r="AF13" s="135">
        <v>1.482E-4</v>
      </c>
      <c r="AG13" s="135">
        <v>8.3800000000000004E-5</v>
      </c>
      <c r="AH13" s="135">
        <v>5.9599999999999999E-5</v>
      </c>
      <c r="AI13" s="135">
        <v>9.6600000000000003E-5</v>
      </c>
      <c r="AJ13" s="135">
        <v>5.49E-5</v>
      </c>
      <c r="AK13" s="135">
        <v>1.3520000000000001E-4</v>
      </c>
      <c r="AL13" s="135">
        <v>6.4499999999999996E-5</v>
      </c>
      <c r="AM13" s="267">
        <v>3.6820000000000001E-4</v>
      </c>
      <c r="AN13" s="133">
        <v>1.0100954999999998</v>
      </c>
      <c r="AO13" s="134">
        <v>0.82480189999999998</v>
      </c>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row>
    <row r="14" spans="1:256" ht="18.75" customHeight="1">
      <c r="A14" s="224" t="s">
        <v>7</v>
      </c>
      <c r="B14" s="225" t="s">
        <v>242</v>
      </c>
      <c r="C14" s="135">
        <v>1.8437E-3</v>
      </c>
      <c r="D14" s="135">
        <v>7.3550000000000004E-4</v>
      </c>
      <c r="E14" s="135">
        <v>5.9050999999999999E-3</v>
      </c>
      <c r="F14" s="135">
        <v>1.9046E-3</v>
      </c>
      <c r="G14" s="135">
        <v>3.8273000000000001E-3</v>
      </c>
      <c r="H14" s="135">
        <v>5.2395999999999996E-3</v>
      </c>
      <c r="I14" s="135">
        <v>3.6099999999999999E-4</v>
      </c>
      <c r="J14" s="135">
        <v>1.041757</v>
      </c>
      <c r="K14" s="135">
        <v>1.8679E-3</v>
      </c>
      <c r="L14" s="135">
        <v>2.7540000000000003E-4</v>
      </c>
      <c r="M14" s="135">
        <v>2.4554999999999998E-3</v>
      </c>
      <c r="N14" s="135">
        <v>1.1410000000000001E-3</v>
      </c>
      <c r="O14" s="135">
        <v>2.8898000000000001E-3</v>
      </c>
      <c r="P14" s="135">
        <v>2.7655000000000002E-3</v>
      </c>
      <c r="Q14" s="135">
        <v>1.02857E-2</v>
      </c>
      <c r="R14" s="135">
        <v>3.1462E-3</v>
      </c>
      <c r="S14" s="135">
        <v>2.1339000000000002E-3</v>
      </c>
      <c r="T14" s="135">
        <v>5.1874E-3</v>
      </c>
      <c r="U14" s="135">
        <v>7.8762999999999993E-3</v>
      </c>
      <c r="V14" s="135">
        <v>7.5243000000000003E-3</v>
      </c>
      <c r="W14" s="135">
        <v>2.5295000000000001E-3</v>
      </c>
      <c r="X14" s="135">
        <v>6.1260000000000004E-4</v>
      </c>
      <c r="Y14" s="135">
        <v>8.8012000000000003E-3</v>
      </c>
      <c r="Z14" s="135">
        <v>2.7748999999999998E-3</v>
      </c>
      <c r="AA14" s="135">
        <v>1.3224000000000001E-3</v>
      </c>
      <c r="AB14" s="135">
        <v>8.3359999999999999E-4</v>
      </c>
      <c r="AC14" s="135">
        <v>2.03E-4</v>
      </c>
      <c r="AD14" s="135">
        <v>1.0836999999999999E-3</v>
      </c>
      <c r="AE14" s="135">
        <v>7.6570000000000002E-4</v>
      </c>
      <c r="AF14" s="135">
        <v>6.868E-4</v>
      </c>
      <c r="AG14" s="135">
        <v>1.0283E-3</v>
      </c>
      <c r="AH14" s="135">
        <v>7.6889999999999999E-4</v>
      </c>
      <c r="AI14" s="135">
        <v>1.9526999999999999E-3</v>
      </c>
      <c r="AJ14" s="135">
        <v>2.4816E-3</v>
      </c>
      <c r="AK14" s="135">
        <v>9.7150000000000003E-4</v>
      </c>
      <c r="AL14" s="135">
        <v>8.6359999999999996E-3</v>
      </c>
      <c r="AM14" s="267">
        <v>1.0981000000000001E-3</v>
      </c>
      <c r="AN14" s="133">
        <v>1.1456732000000001</v>
      </c>
      <c r="AO14" s="134">
        <v>0.93550929999999999</v>
      </c>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row>
    <row r="15" spans="1:256" ht="18.75" customHeight="1">
      <c r="A15" s="224" t="s">
        <v>8</v>
      </c>
      <c r="B15" s="225" t="s">
        <v>24</v>
      </c>
      <c r="C15" s="135">
        <v>2.1599999999999999E-4</v>
      </c>
      <c r="D15" s="135">
        <v>6.1500000000000004E-5</v>
      </c>
      <c r="E15" s="135">
        <v>4.4999999999999999E-4</v>
      </c>
      <c r="F15" s="135">
        <v>9.2499999999999999E-5</v>
      </c>
      <c r="G15" s="135">
        <v>4.1320000000000001E-4</v>
      </c>
      <c r="H15" s="135">
        <v>1.1686999999999999E-3</v>
      </c>
      <c r="I15" s="135">
        <v>9.6599999999999995E-4</v>
      </c>
      <c r="J15" s="135">
        <v>3.8969999999999999E-4</v>
      </c>
      <c r="K15" s="135">
        <v>1.0083839999999999</v>
      </c>
      <c r="L15" s="135">
        <v>8.7180000000000005E-4</v>
      </c>
      <c r="M15" s="135">
        <v>4.0309999999999999E-4</v>
      </c>
      <c r="N15" s="135">
        <v>3.4650000000000002E-4</v>
      </c>
      <c r="O15" s="135">
        <v>8.0579999999999996E-4</v>
      </c>
      <c r="P15" s="135">
        <v>2.4850000000000002E-4</v>
      </c>
      <c r="Q15" s="135">
        <v>6.7400000000000001E-4</v>
      </c>
      <c r="R15" s="135">
        <v>3.2030000000000001E-3</v>
      </c>
      <c r="S15" s="135">
        <v>3.7409999999999999E-4</v>
      </c>
      <c r="T15" s="135">
        <v>2.8669999999999998E-4</v>
      </c>
      <c r="U15" s="135">
        <v>2.075E-4</v>
      </c>
      <c r="V15" s="135">
        <v>4.1970000000000001E-4</v>
      </c>
      <c r="W15" s="135">
        <v>4.6363000000000003E-3</v>
      </c>
      <c r="X15" s="135">
        <v>1.461E-4</v>
      </c>
      <c r="Y15" s="135">
        <v>7.582E-4</v>
      </c>
      <c r="Z15" s="135">
        <v>1.021E-4</v>
      </c>
      <c r="AA15" s="135">
        <v>6.4399999999999993E-5</v>
      </c>
      <c r="AB15" s="135">
        <v>4.1900000000000002E-5</v>
      </c>
      <c r="AC15" s="135">
        <v>8.1899999999999999E-5</v>
      </c>
      <c r="AD15" s="135">
        <v>9.6100000000000005E-5</v>
      </c>
      <c r="AE15" s="135">
        <v>6.2600000000000004E-5</v>
      </c>
      <c r="AF15" s="135">
        <v>1.0840000000000001E-4</v>
      </c>
      <c r="AG15" s="135">
        <v>2.3259999999999999E-4</v>
      </c>
      <c r="AH15" s="135">
        <v>1.4009999999999999E-4</v>
      </c>
      <c r="AI15" s="135">
        <v>9.1100000000000005E-5</v>
      </c>
      <c r="AJ15" s="135">
        <v>1.149E-4</v>
      </c>
      <c r="AK15" s="135">
        <v>1.7349999999999999E-4</v>
      </c>
      <c r="AL15" s="135">
        <v>4.6589999999999999E-4</v>
      </c>
      <c r="AM15" s="267">
        <v>4.574E-4</v>
      </c>
      <c r="AN15" s="133">
        <v>1.0277558</v>
      </c>
      <c r="AO15" s="134">
        <v>0.83922280000000005</v>
      </c>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c r="IR15" s="116"/>
      <c r="IS15" s="116"/>
      <c r="IT15" s="116"/>
      <c r="IU15" s="116"/>
      <c r="IV15" s="116"/>
    </row>
    <row r="16" spans="1:256" ht="18.75" customHeight="1">
      <c r="A16" s="224" t="s">
        <v>9</v>
      </c>
      <c r="B16" s="225" t="s">
        <v>25</v>
      </c>
      <c r="C16" s="135">
        <v>3.2599999999999998E-7</v>
      </c>
      <c r="D16" s="135">
        <v>1.5600000000000001E-6</v>
      </c>
      <c r="E16" s="135">
        <v>6.3499999999999996E-7</v>
      </c>
      <c r="F16" s="135">
        <v>3.72E-7</v>
      </c>
      <c r="G16" s="135">
        <v>1.5500000000000001E-5</v>
      </c>
      <c r="H16" s="135">
        <v>5.2200000000000004E-7</v>
      </c>
      <c r="I16" s="135">
        <v>3.4299999999999999E-7</v>
      </c>
      <c r="J16" s="135">
        <v>3.27E-6</v>
      </c>
      <c r="K16" s="135">
        <v>4.7299999999999996E-6</v>
      </c>
      <c r="L16" s="135">
        <v>1.0004759999999999</v>
      </c>
      <c r="M16" s="135">
        <v>3.3799999999999998E-6</v>
      </c>
      <c r="N16" s="135">
        <v>3.0049999999999999E-4</v>
      </c>
      <c r="O16" s="135">
        <v>1.5809999999999999E-4</v>
      </c>
      <c r="P16" s="135">
        <v>8.3900000000000006E-5</v>
      </c>
      <c r="Q16" s="135">
        <v>2.3600000000000001E-5</v>
      </c>
      <c r="R16" s="135">
        <v>1.01E-5</v>
      </c>
      <c r="S16" s="135">
        <v>2.27E-5</v>
      </c>
      <c r="T16" s="135">
        <v>8.9500000000000007E-6</v>
      </c>
      <c r="U16" s="135">
        <v>6.8499999999999998E-5</v>
      </c>
      <c r="V16" s="135">
        <v>6.0000000000000002E-6</v>
      </c>
      <c r="W16" s="135">
        <v>3.1699999999999998E-5</v>
      </c>
      <c r="X16" s="135">
        <v>9.9999999999999995E-7</v>
      </c>
      <c r="Y16" s="135">
        <v>1.9700000000000002E-6</v>
      </c>
      <c r="Z16" s="135">
        <v>4.3700000000000001E-7</v>
      </c>
      <c r="AA16" s="135">
        <v>3.72E-7</v>
      </c>
      <c r="AB16" s="135">
        <v>2.6899999999999999E-7</v>
      </c>
      <c r="AC16" s="135">
        <v>5.1699999999999998E-7</v>
      </c>
      <c r="AD16" s="135">
        <v>1.06E-6</v>
      </c>
      <c r="AE16" s="135">
        <v>4.0499999999999999E-7</v>
      </c>
      <c r="AF16" s="135">
        <v>6.8700000000000005E-7</v>
      </c>
      <c r="AG16" s="135">
        <v>3.96E-7</v>
      </c>
      <c r="AH16" s="135">
        <v>2.5800000000000001E-7</v>
      </c>
      <c r="AI16" s="135">
        <v>3.3299999999999998E-7</v>
      </c>
      <c r="AJ16" s="135">
        <v>6.13E-7</v>
      </c>
      <c r="AK16" s="135">
        <v>3.39E-7</v>
      </c>
      <c r="AL16" s="135">
        <v>5.2E-7</v>
      </c>
      <c r="AM16" s="267">
        <v>7.1899999999999998E-6</v>
      </c>
      <c r="AN16" s="133">
        <v>1.0012370539999997</v>
      </c>
      <c r="AO16" s="134">
        <v>0.81756810000000002</v>
      </c>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6"/>
      <c r="CS16" s="116"/>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6"/>
      <c r="FB16" s="116"/>
      <c r="FC16" s="11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c r="IR16" s="116"/>
      <c r="IS16" s="116"/>
      <c r="IT16" s="116"/>
      <c r="IU16" s="116"/>
      <c r="IV16" s="116"/>
    </row>
    <row r="17" spans="1:256" ht="18.75" customHeight="1">
      <c r="A17" s="224" t="s">
        <v>10</v>
      </c>
      <c r="B17" s="225" t="s">
        <v>26</v>
      </c>
      <c r="C17" s="135">
        <v>1.9199999999999999E-5</v>
      </c>
      <c r="D17" s="135">
        <v>2.1399999999999998E-5</v>
      </c>
      <c r="E17" s="135">
        <v>1.673E-4</v>
      </c>
      <c r="F17" s="135">
        <v>2.9300000000000001E-5</v>
      </c>
      <c r="G17" s="135">
        <v>2.5270000000000002E-4</v>
      </c>
      <c r="H17" s="135">
        <v>7.2900000000000005E-4</v>
      </c>
      <c r="I17" s="135">
        <v>1.7200000000000001E-5</v>
      </c>
      <c r="J17" s="135">
        <v>2.3220000000000001E-4</v>
      </c>
      <c r="K17" s="135">
        <v>8.6249999999999999E-4</v>
      </c>
      <c r="L17" s="135">
        <v>1.661E-4</v>
      </c>
      <c r="M17" s="135">
        <v>1.039947</v>
      </c>
      <c r="N17" s="135">
        <v>6.0438000000000002E-3</v>
      </c>
      <c r="O17" s="135">
        <v>2.5546000000000002E-3</v>
      </c>
      <c r="P17" s="135">
        <v>2.1367999999999999E-3</v>
      </c>
      <c r="Q17" s="135">
        <v>3.8306999999999998E-3</v>
      </c>
      <c r="R17" s="135">
        <v>3.4925999999999998E-3</v>
      </c>
      <c r="S17" s="135">
        <v>2.7694E-3</v>
      </c>
      <c r="T17" s="135">
        <v>2.3332000000000001E-3</v>
      </c>
      <c r="U17" s="135">
        <v>2.4510000000000001E-3</v>
      </c>
      <c r="V17" s="135">
        <v>2.4294999999999998E-3</v>
      </c>
      <c r="W17" s="135">
        <v>7.2729999999999995E-4</v>
      </c>
      <c r="X17" s="135">
        <v>1.3799999999999999E-4</v>
      </c>
      <c r="Y17" s="135">
        <v>8.0400000000000003E-5</v>
      </c>
      <c r="Z17" s="135">
        <v>2.37E-5</v>
      </c>
      <c r="AA17" s="135">
        <v>1.59E-5</v>
      </c>
      <c r="AB17" s="135">
        <v>1.3499999999999999E-5</v>
      </c>
      <c r="AC17" s="135">
        <v>1.2999999999999999E-5</v>
      </c>
      <c r="AD17" s="135">
        <v>2.2200000000000001E-5</v>
      </c>
      <c r="AE17" s="135">
        <v>1.7799999999999999E-5</v>
      </c>
      <c r="AF17" s="135">
        <v>3.15E-5</v>
      </c>
      <c r="AG17" s="135">
        <v>2.65E-5</v>
      </c>
      <c r="AH17" s="135">
        <v>1.2219999999999999E-4</v>
      </c>
      <c r="AI17" s="135">
        <v>3.7799999999999997E-5</v>
      </c>
      <c r="AJ17" s="135">
        <v>5.0000000000000002E-5</v>
      </c>
      <c r="AK17" s="135">
        <v>4.5000000000000003E-5</v>
      </c>
      <c r="AL17" s="135">
        <v>1.155E-4</v>
      </c>
      <c r="AM17" s="267">
        <v>3.1639999999999999E-4</v>
      </c>
      <c r="AN17" s="133">
        <v>1.0722822000000005</v>
      </c>
      <c r="AO17" s="134">
        <v>0.87558100000000005</v>
      </c>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c r="IR17" s="116"/>
      <c r="IS17" s="116"/>
      <c r="IT17" s="116"/>
      <c r="IU17" s="116"/>
      <c r="IV17" s="116"/>
    </row>
    <row r="18" spans="1:256" ht="18.75" customHeight="1">
      <c r="A18" s="224" t="s">
        <v>11</v>
      </c>
      <c r="B18" s="225" t="s">
        <v>27</v>
      </c>
      <c r="C18" s="135">
        <v>1.0349999999999999E-4</v>
      </c>
      <c r="D18" s="135">
        <v>8.3869999999999995E-4</v>
      </c>
      <c r="E18" s="135">
        <v>1.6203000000000001E-3</v>
      </c>
      <c r="F18" s="135">
        <v>1.033E-4</v>
      </c>
      <c r="G18" s="135">
        <v>9.7280000000000001E-4</v>
      </c>
      <c r="H18" s="135">
        <v>8.8520000000000005E-4</v>
      </c>
      <c r="I18" s="135">
        <v>7.0199999999999999E-5</v>
      </c>
      <c r="J18" s="135">
        <v>3.8269999999999998E-4</v>
      </c>
      <c r="K18" s="135">
        <v>4.3859999999999998E-4</v>
      </c>
      <c r="L18" s="135">
        <v>6.4670000000000005E-4</v>
      </c>
      <c r="M18" s="135">
        <v>2.3460000000000001E-4</v>
      </c>
      <c r="N18" s="135">
        <v>1.0041310000000001</v>
      </c>
      <c r="O18" s="135">
        <v>1.5728000000000001E-3</v>
      </c>
      <c r="P18" s="135">
        <v>1.7768E-3</v>
      </c>
      <c r="Q18" s="135">
        <v>1.3442E-3</v>
      </c>
      <c r="R18" s="135">
        <v>1.1785000000000001E-3</v>
      </c>
      <c r="S18" s="135">
        <v>9.7170000000000004E-4</v>
      </c>
      <c r="T18" s="135">
        <v>1.1469E-3</v>
      </c>
      <c r="U18" s="135">
        <v>6.1629999999999996E-4</v>
      </c>
      <c r="V18" s="135">
        <v>6.8809999999999997E-4</v>
      </c>
      <c r="W18" s="135">
        <v>4.3642000000000004E-3</v>
      </c>
      <c r="X18" s="135">
        <v>1.953E-4</v>
      </c>
      <c r="Y18" s="135">
        <v>3.079E-4</v>
      </c>
      <c r="Z18" s="135">
        <v>6.3899999999999995E-5</v>
      </c>
      <c r="AA18" s="135">
        <v>1.863E-4</v>
      </c>
      <c r="AB18" s="135">
        <v>4.2700000000000001E-5</v>
      </c>
      <c r="AC18" s="135">
        <v>8.8999999999999995E-5</v>
      </c>
      <c r="AD18" s="135">
        <v>1.527E-4</v>
      </c>
      <c r="AE18" s="135">
        <v>8.4400000000000005E-5</v>
      </c>
      <c r="AF18" s="135">
        <v>2.6180000000000002E-4</v>
      </c>
      <c r="AG18" s="135">
        <v>6.3499999999999999E-5</v>
      </c>
      <c r="AH18" s="135">
        <v>7.8700000000000002E-5</v>
      </c>
      <c r="AI18" s="135">
        <v>1.896E-4</v>
      </c>
      <c r="AJ18" s="135">
        <v>8.9599999999999996E-5</v>
      </c>
      <c r="AK18" s="135">
        <v>1.7929999999999999E-4</v>
      </c>
      <c r="AL18" s="135">
        <v>7.9400000000000006E-5</v>
      </c>
      <c r="AM18" s="267">
        <v>4.1629999999999998E-4</v>
      </c>
      <c r="AN18" s="133">
        <v>1.0265674999999994</v>
      </c>
      <c r="AO18" s="134">
        <v>0.8382522</v>
      </c>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116"/>
      <c r="CD18" s="116"/>
      <c r="CE18" s="116"/>
      <c r="CF18" s="116"/>
      <c r="CG18" s="116"/>
      <c r="CH18" s="116"/>
      <c r="CI18" s="116"/>
      <c r="CJ18" s="116"/>
      <c r="CK18" s="116"/>
      <c r="CL18" s="116"/>
      <c r="CM18" s="116"/>
      <c r="CN18" s="116"/>
      <c r="CO18" s="116"/>
      <c r="CP18" s="116"/>
      <c r="CQ18" s="116"/>
      <c r="CR18" s="116"/>
      <c r="CS18" s="116"/>
      <c r="CT18" s="116"/>
      <c r="CU18" s="116"/>
      <c r="CV18" s="116"/>
      <c r="CW18" s="116"/>
      <c r="CX18" s="116"/>
      <c r="CY18" s="116"/>
      <c r="CZ18" s="116"/>
      <c r="DA18" s="116"/>
      <c r="DB18" s="116"/>
      <c r="DC18" s="116"/>
      <c r="DD18" s="116"/>
      <c r="DE18" s="116"/>
      <c r="DF18" s="116"/>
      <c r="DG18" s="116"/>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c r="EV18" s="116"/>
      <c r="EW18" s="116"/>
      <c r="EX18" s="116"/>
      <c r="EY18" s="116"/>
      <c r="EZ18" s="116"/>
      <c r="FA18" s="116"/>
      <c r="FB18" s="116"/>
      <c r="FC18" s="11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c r="IR18" s="116"/>
      <c r="IS18" s="116"/>
      <c r="IT18" s="116"/>
      <c r="IU18" s="116"/>
      <c r="IV18" s="116"/>
    </row>
    <row r="19" spans="1:256" ht="18.75" customHeight="1">
      <c r="A19" s="224" t="s">
        <v>12</v>
      </c>
      <c r="B19" s="225" t="s">
        <v>166</v>
      </c>
      <c r="C19" s="135">
        <v>5.7100000000000004E-6</v>
      </c>
      <c r="D19" s="135">
        <v>7.9300000000000003E-5</v>
      </c>
      <c r="E19" s="135">
        <v>9.4700000000000008E-6</v>
      </c>
      <c r="F19" s="135">
        <v>7.0700000000000001E-6</v>
      </c>
      <c r="G19" s="135">
        <v>1.227E-4</v>
      </c>
      <c r="H19" s="135">
        <v>1.49E-5</v>
      </c>
      <c r="I19" s="135">
        <v>1.0499999999999999E-5</v>
      </c>
      <c r="J19" s="135">
        <v>2.69E-5</v>
      </c>
      <c r="K19" s="135">
        <v>2.1299999999999999E-5</v>
      </c>
      <c r="L19" s="135">
        <v>7.1299999999999998E-5</v>
      </c>
      <c r="M19" s="135">
        <v>8.2300000000000008E-6</v>
      </c>
      <c r="N19" s="135">
        <v>4.1900000000000002E-5</v>
      </c>
      <c r="O19" s="135">
        <v>1.006216</v>
      </c>
      <c r="P19" s="135">
        <v>1.9157E-3</v>
      </c>
      <c r="Q19" s="135">
        <v>2.6420000000000003E-4</v>
      </c>
      <c r="R19" s="135">
        <v>9.7600000000000001E-5</v>
      </c>
      <c r="S19" s="135">
        <v>1.6780000000000001E-4</v>
      </c>
      <c r="T19" s="135">
        <v>1.2689999999999999E-4</v>
      </c>
      <c r="U19" s="135">
        <v>4.3909999999999999E-4</v>
      </c>
      <c r="V19" s="135">
        <v>8.3399999999999994E-5</v>
      </c>
      <c r="W19" s="135">
        <v>2.1240000000000001E-4</v>
      </c>
      <c r="X19" s="135">
        <v>4.3900000000000003E-5</v>
      </c>
      <c r="Y19" s="135">
        <v>5.4120000000000004E-4</v>
      </c>
      <c r="Z19" s="135">
        <v>1.7900000000000001E-5</v>
      </c>
      <c r="AA19" s="135">
        <v>1.77E-5</v>
      </c>
      <c r="AB19" s="135">
        <v>1.98E-5</v>
      </c>
      <c r="AC19" s="135">
        <v>6.81E-6</v>
      </c>
      <c r="AD19" s="135">
        <v>3.5200000000000002E-5</v>
      </c>
      <c r="AE19" s="135">
        <v>2.6400000000000001E-5</v>
      </c>
      <c r="AF19" s="135">
        <v>2.72E-5</v>
      </c>
      <c r="AG19" s="135">
        <v>1.7399999999999999E-5</v>
      </c>
      <c r="AH19" s="135">
        <v>1.1600000000000001E-5</v>
      </c>
      <c r="AI19" s="135">
        <v>1.63E-5</v>
      </c>
      <c r="AJ19" s="135">
        <v>2.5060000000000002E-4</v>
      </c>
      <c r="AK19" s="135">
        <v>1.34E-5</v>
      </c>
      <c r="AL19" s="135">
        <v>6.8199999999999999E-6</v>
      </c>
      <c r="AM19" s="267">
        <v>1.6799999999999998E-5</v>
      </c>
      <c r="AN19" s="133">
        <v>1.0110114099999996</v>
      </c>
      <c r="AO19" s="134">
        <v>0.82554989999999995</v>
      </c>
      <c r="AP19" s="116"/>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c r="DY19" s="116"/>
      <c r="DZ19" s="116"/>
      <c r="EA19" s="116"/>
      <c r="EB19" s="116"/>
      <c r="EC19" s="116"/>
      <c r="ED19" s="116"/>
      <c r="EE19" s="116"/>
      <c r="EF19" s="116"/>
      <c r="EG19" s="116"/>
      <c r="EH19" s="116"/>
      <c r="EI19" s="116"/>
      <c r="EJ19" s="116"/>
      <c r="EK19" s="116"/>
      <c r="EL19" s="116"/>
      <c r="EM19" s="116"/>
      <c r="EN19" s="116"/>
      <c r="EO19" s="116"/>
      <c r="EP19" s="116"/>
      <c r="EQ19" s="116"/>
      <c r="ER19" s="116"/>
      <c r="ES19" s="116"/>
      <c r="ET19" s="116"/>
      <c r="EU19" s="116"/>
      <c r="EV19" s="116"/>
      <c r="EW19" s="116"/>
      <c r="EX19" s="116"/>
      <c r="EY19" s="116"/>
      <c r="EZ19" s="116"/>
      <c r="FA19" s="116"/>
      <c r="FB19" s="116"/>
      <c r="FC19" s="11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c r="IP19" s="116"/>
      <c r="IQ19" s="116"/>
      <c r="IR19" s="116"/>
      <c r="IS19" s="116"/>
      <c r="IT19" s="116"/>
      <c r="IU19" s="116"/>
      <c r="IV19" s="116"/>
    </row>
    <row r="20" spans="1:256" ht="18.75" customHeight="1">
      <c r="A20" s="224" t="s">
        <v>13</v>
      </c>
      <c r="B20" s="225" t="s">
        <v>167</v>
      </c>
      <c r="C20" s="135">
        <v>1.43E-5</v>
      </c>
      <c r="D20" s="135">
        <v>1.6019999999999999E-4</v>
      </c>
      <c r="E20" s="135">
        <v>2.87E-5</v>
      </c>
      <c r="F20" s="135">
        <v>2.0100000000000001E-5</v>
      </c>
      <c r="G20" s="135">
        <v>3.2799999999999998E-5</v>
      </c>
      <c r="H20" s="135">
        <v>4.2400000000000001E-5</v>
      </c>
      <c r="I20" s="135">
        <v>3.5800000000000003E-5</v>
      </c>
      <c r="J20" s="135">
        <v>2.9559999999999998E-4</v>
      </c>
      <c r="K20" s="135">
        <v>5.3699999999999997E-5</v>
      </c>
      <c r="L20" s="135">
        <v>1.65E-4</v>
      </c>
      <c r="M20" s="135">
        <v>5.2099999999999999E-5</v>
      </c>
      <c r="N20" s="135">
        <v>5.4599999999999999E-5</v>
      </c>
      <c r="O20" s="135">
        <v>6.9160000000000001E-4</v>
      </c>
      <c r="P20" s="135">
        <v>1.0109790000000001</v>
      </c>
      <c r="Q20" s="135">
        <v>9.4500000000000007E-5</v>
      </c>
      <c r="R20" s="135">
        <v>2.5460000000000001E-4</v>
      </c>
      <c r="S20" s="135">
        <v>1.8980000000000001E-4</v>
      </c>
      <c r="T20" s="135">
        <v>1.181E-4</v>
      </c>
      <c r="U20" s="135">
        <v>1.126E-4</v>
      </c>
      <c r="V20" s="135">
        <v>5.5800000000000001E-5</v>
      </c>
      <c r="W20" s="135">
        <v>6.4999999999999994E-5</v>
      </c>
      <c r="X20" s="135">
        <v>1.303E-4</v>
      </c>
      <c r="Y20" s="135">
        <v>1.2750000000000001E-4</v>
      </c>
      <c r="Z20" s="135">
        <v>4.3399999999999998E-5</v>
      </c>
      <c r="AA20" s="135">
        <v>5.1E-5</v>
      </c>
      <c r="AB20" s="135">
        <v>6.2100000000000005E-5</v>
      </c>
      <c r="AC20" s="135">
        <v>1.26E-5</v>
      </c>
      <c r="AD20" s="135">
        <v>9.1100000000000005E-5</v>
      </c>
      <c r="AE20" s="135">
        <v>7.8999999999999996E-5</v>
      </c>
      <c r="AF20" s="135">
        <v>4.9499999999999997E-5</v>
      </c>
      <c r="AG20" s="135">
        <v>4.2500000000000003E-5</v>
      </c>
      <c r="AH20" s="135">
        <v>2.9600000000000001E-5</v>
      </c>
      <c r="AI20" s="135">
        <v>4.85E-5</v>
      </c>
      <c r="AJ20" s="135">
        <v>8.6260000000000004E-4</v>
      </c>
      <c r="AK20" s="135">
        <v>2.94E-5</v>
      </c>
      <c r="AL20" s="135">
        <v>1.29E-5</v>
      </c>
      <c r="AM20" s="267">
        <v>4.2299999999999998E-5</v>
      </c>
      <c r="AN20" s="133">
        <v>1.0152306</v>
      </c>
      <c r="AO20" s="134">
        <v>0.82899500000000004</v>
      </c>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Y20" s="116"/>
      <c r="BZ20" s="116"/>
      <c r="CA20" s="116"/>
      <c r="CB20" s="116"/>
      <c r="CC20" s="116"/>
      <c r="CD20" s="116"/>
      <c r="CE20" s="116"/>
      <c r="CF20" s="116"/>
      <c r="CG20" s="116"/>
      <c r="CH20" s="116"/>
      <c r="CI20" s="116"/>
      <c r="CJ20" s="116"/>
      <c r="CK20" s="116"/>
      <c r="CL20" s="116"/>
      <c r="CM20" s="116"/>
      <c r="CN20" s="116"/>
      <c r="CO20" s="116"/>
      <c r="CP20" s="116"/>
      <c r="CQ20" s="116"/>
      <c r="CR20" s="116"/>
      <c r="CS20" s="116"/>
      <c r="CT20" s="116"/>
      <c r="CU20" s="116"/>
      <c r="CV20" s="116"/>
      <c r="CW20" s="116"/>
      <c r="CX20" s="116"/>
      <c r="CY20" s="116"/>
      <c r="CZ20" s="116"/>
      <c r="DA20" s="116"/>
      <c r="DB20" s="116"/>
      <c r="DC20" s="116"/>
      <c r="DD20" s="116"/>
      <c r="DE20" s="116"/>
      <c r="DF20" s="116"/>
      <c r="DG20" s="116"/>
      <c r="DH20" s="116"/>
      <c r="DI20" s="116"/>
      <c r="DJ20" s="116"/>
      <c r="DK20" s="116"/>
      <c r="DL20" s="116"/>
      <c r="DM20" s="116"/>
      <c r="DN20" s="116"/>
      <c r="DO20" s="116"/>
      <c r="DP20" s="116"/>
      <c r="DQ20" s="116"/>
      <c r="DR20" s="116"/>
      <c r="DS20" s="116"/>
      <c r="DT20" s="116"/>
      <c r="DU20" s="116"/>
      <c r="DV20" s="116"/>
      <c r="DW20" s="116"/>
      <c r="DX20" s="116"/>
      <c r="DY20" s="116"/>
      <c r="DZ20" s="116"/>
      <c r="EA20" s="116"/>
      <c r="EB20" s="116"/>
      <c r="EC20" s="116"/>
      <c r="ED20" s="116"/>
      <c r="EE20" s="116"/>
      <c r="EF20" s="116"/>
      <c r="EG20" s="116"/>
      <c r="EH20" s="116"/>
      <c r="EI20" s="116"/>
      <c r="EJ20" s="116"/>
      <c r="EK20" s="116"/>
      <c r="EL20" s="116"/>
      <c r="EM20" s="116"/>
      <c r="EN20" s="116"/>
      <c r="EO20" s="116"/>
      <c r="EP20" s="116"/>
      <c r="EQ20" s="116"/>
      <c r="ER20" s="116"/>
      <c r="ES20" s="116"/>
      <c r="ET20" s="116"/>
      <c r="EU20" s="116"/>
      <c r="EV20" s="116"/>
      <c r="EW20" s="116"/>
      <c r="EX20" s="116"/>
      <c r="EY20" s="116"/>
      <c r="EZ20" s="116"/>
      <c r="FA20" s="116"/>
      <c r="FB20" s="116"/>
      <c r="FC20" s="11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c r="IR20" s="116"/>
      <c r="IS20" s="116"/>
      <c r="IT20" s="116"/>
      <c r="IU20" s="116"/>
      <c r="IV20" s="116"/>
    </row>
    <row r="21" spans="1:256" ht="18.75" customHeight="1">
      <c r="A21" s="224" t="s">
        <v>14</v>
      </c>
      <c r="B21" s="225" t="s">
        <v>168</v>
      </c>
      <c r="C21" s="135">
        <v>1.56E-5</v>
      </c>
      <c r="D21" s="135">
        <v>8.3999999999999992E-6</v>
      </c>
      <c r="E21" s="135">
        <v>7.5100000000000001E-6</v>
      </c>
      <c r="F21" s="135">
        <v>6.4300000000000003E-6</v>
      </c>
      <c r="G21" s="135">
        <v>7.2300000000000002E-6</v>
      </c>
      <c r="H21" s="135">
        <v>9.02E-6</v>
      </c>
      <c r="I21" s="135">
        <v>6.0499999999999997E-6</v>
      </c>
      <c r="J21" s="135">
        <v>5.93E-6</v>
      </c>
      <c r="K21" s="135">
        <v>1.03E-5</v>
      </c>
      <c r="L21" s="135">
        <v>6.1999999999999999E-6</v>
      </c>
      <c r="M21" s="135">
        <v>5.3600000000000004E-6</v>
      </c>
      <c r="N21" s="135">
        <v>5.9200000000000001E-6</v>
      </c>
      <c r="O21" s="135">
        <v>1.153E-4</v>
      </c>
      <c r="P21" s="135">
        <v>1.4899999999999999E-4</v>
      </c>
      <c r="Q21" s="135">
        <v>1.002894</v>
      </c>
      <c r="R21" s="135">
        <v>7.43E-6</v>
      </c>
      <c r="S21" s="135">
        <v>4.2500000000000003E-5</v>
      </c>
      <c r="T21" s="135">
        <v>3.5200000000000002E-5</v>
      </c>
      <c r="U21" s="135">
        <v>2.0400000000000001E-5</v>
      </c>
      <c r="V21" s="135">
        <v>1.4100000000000001E-5</v>
      </c>
      <c r="W21" s="135">
        <v>1.9400000000000001E-5</v>
      </c>
      <c r="X21" s="135">
        <v>2.09E-5</v>
      </c>
      <c r="Y21" s="135">
        <v>2.37E-5</v>
      </c>
      <c r="Z21" s="135">
        <v>1.7E-5</v>
      </c>
      <c r="AA21" s="135">
        <v>4.3900000000000003E-5</v>
      </c>
      <c r="AB21" s="135">
        <v>2.0000000000000002E-5</v>
      </c>
      <c r="AC21" s="135">
        <v>3.1200000000000002E-6</v>
      </c>
      <c r="AD21" s="135">
        <v>1.8499999999999999E-5</v>
      </c>
      <c r="AE21" s="135">
        <v>2.1699999999999999E-5</v>
      </c>
      <c r="AF21" s="135">
        <v>8.6899999999999998E-5</v>
      </c>
      <c r="AG21" s="135">
        <v>1.77E-5</v>
      </c>
      <c r="AH21" s="135">
        <v>3.6019999999999997E-4</v>
      </c>
      <c r="AI21" s="135">
        <v>2.2500000000000001E-5</v>
      </c>
      <c r="AJ21" s="135">
        <v>1.2799999999999999E-4</v>
      </c>
      <c r="AK21" s="135">
        <v>3.1300000000000002E-5</v>
      </c>
      <c r="AL21" s="135">
        <v>8.6530000000000005E-4</v>
      </c>
      <c r="AM21" s="267">
        <v>2.8399999999999999E-5</v>
      </c>
      <c r="AN21" s="133">
        <v>1.0051003999999992</v>
      </c>
      <c r="AO21" s="134">
        <v>0.82072319999999999</v>
      </c>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6"/>
      <c r="CS21" s="116"/>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6"/>
      <c r="DW21" s="116"/>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6"/>
      <c r="FB21" s="116"/>
      <c r="FC21" s="11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c r="IR21" s="116"/>
      <c r="IS21" s="116"/>
      <c r="IT21" s="116"/>
      <c r="IU21" s="116"/>
      <c r="IV21" s="116"/>
    </row>
    <row r="22" spans="1:256" ht="18.75" customHeight="1">
      <c r="A22" s="224" t="s">
        <v>15</v>
      </c>
      <c r="B22" s="225" t="s">
        <v>129</v>
      </c>
      <c r="C22" s="135">
        <v>8.9800000000000004E-6</v>
      </c>
      <c r="D22" s="135">
        <v>1.9199999999999999E-5</v>
      </c>
      <c r="E22" s="135">
        <v>1.5099999999999999E-5</v>
      </c>
      <c r="F22" s="135">
        <v>1.24E-5</v>
      </c>
      <c r="G22" s="135">
        <v>1.47E-5</v>
      </c>
      <c r="H22" s="135">
        <v>2.16E-5</v>
      </c>
      <c r="I22" s="135">
        <v>1.29E-5</v>
      </c>
      <c r="J22" s="135">
        <v>1.36E-5</v>
      </c>
      <c r="K22" s="135">
        <v>2.0999999999999999E-5</v>
      </c>
      <c r="L22" s="135">
        <v>1.33E-5</v>
      </c>
      <c r="M22" s="135">
        <v>2.3E-5</v>
      </c>
      <c r="N22" s="135">
        <v>1.108E-4</v>
      </c>
      <c r="O22" s="135">
        <v>5.6970000000000002E-4</v>
      </c>
      <c r="P22" s="135">
        <v>1.4025000000000001E-3</v>
      </c>
      <c r="Q22" s="135">
        <v>4.8779000000000001E-3</v>
      </c>
      <c r="R22" s="135">
        <v>1.010885</v>
      </c>
      <c r="S22" s="135">
        <v>1.26724E-2</v>
      </c>
      <c r="T22" s="135">
        <v>1.0415799999999999E-2</v>
      </c>
      <c r="U22" s="135">
        <v>8.809E-4</v>
      </c>
      <c r="V22" s="135">
        <v>4.1780000000000002E-4</v>
      </c>
      <c r="W22" s="135">
        <v>4.5899999999999998E-5</v>
      </c>
      <c r="X22" s="135">
        <v>5.7899999999999998E-5</v>
      </c>
      <c r="Y22" s="135">
        <v>5.02E-5</v>
      </c>
      <c r="Z22" s="135">
        <v>3.2299999999999999E-5</v>
      </c>
      <c r="AA22" s="135">
        <v>3.2700000000000002E-5</v>
      </c>
      <c r="AB22" s="135">
        <v>4.4499999999999997E-5</v>
      </c>
      <c r="AC22" s="135">
        <v>7.4000000000000003E-6</v>
      </c>
      <c r="AD22" s="135">
        <v>4.4700000000000002E-5</v>
      </c>
      <c r="AE22" s="135">
        <v>7.9900000000000004E-5</v>
      </c>
      <c r="AF22" s="135">
        <v>8.6199999999999995E-5</v>
      </c>
      <c r="AG22" s="135">
        <v>9.0500000000000004E-5</v>
      </c>
      <c r="AH22" s="135">
        <v>2.5199999999999999E-5</v>
      </c>
      <c r="AI22" s="135">
        <v>4.46E-5</v>
      </c>
      <c r="AJ22" s="135">
        <v>3.681E-4</v>
      </c>
      <c r="AK22" s="135">
        <v>2.23E-5</v>
      </c>
      <c r="AL22" s="135">
        <v>1.3017E-3</v>
      </c>
      <c r="AM22" s="267">
        <v>3.8399999999999998E-5</v>
      </c>
      <c r="AN22" s="133">
        <v>1.0447810799999999</v>
      </c>
      <c r="AO22" s="134">
        <v>0.85312469999999996</v>
      </c>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16"/>
      <c r="BM22" s="116"/>
      <c r="BN22" s="116"/>
      <c r="BO22" s="116"/>
      <c r="BP22" s="116"/>
      <c r="BQ22" s="116"/>
      <c r="BR22" s="116"/>
      <c r="BS22" s="116"/>
      <c r="BT22" s="116"/>
      <c r="BU22" s="116"/>
      <c r="BV22" s="116"/>
      <c r="BW22" s="116"/>
      <c r="BX22" s="116"/>
      <c r="BY22" s="116"/>
      <c r="BZ22" s="116"/>
      <c r="CA22" s="116"/>
      <c r="CB22" s="116"/>
      <c r="CC22" s="116"/>
      <c r="CD22" s="116"/>
      <c r="CE22" s="116"/>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c r="DE22" s="116"/>
      <c r="DF22" s="116"/>
      <c r="DG22" s="116"/>
      <c r="DH22" s="116"/>
      <c r="DI22" s="116"/>
      <c r="DJ22" s="116"/>
      <c r="DK22" s="116"/>
      <c r="DL22" s="116"/>
      <c r="DM22" s="116"/>
      <c r="DN22" s="116"/>
      <c r="DO22" s="116"/>
      <c r="DP22" s="116"/>
      <c r="DQ22" s="116"/>
      <c r="DR22" s="116"/>
      <c r="DS22" s="116"/>
      <c r="DT22" s="116"/>
      <c r="DU22" s="116"/>
      <c r="DV22" s="116"/>
      <c r="DW22" s="116"/>
      <c r="DX22" s="116"/>
      <c r="DY22" s="116"/>
      <c r="DZ22" s="116"/>
      <c r="EA22" s="116"/>
      <c r="EB22" s="116"/>
      <c r="EC22" s="116"/>
      <c r="ED22" s="116"/>
      <c r="EE22" s="116"/>
      <c r="EF22" s="116"/>
      <c r="EG22" s="116"/>
      <c r="EH22" s="116"/>
      <c r="EI22" s="116"/>
      <c r="EJ22" s="116"/>
      <c r="EK22" s="116"/>
      <c r="EL22" s="116"/>
      <c r="EM22" s="116"/>
      <c r="EN22" s="116"/>
      <c r="EO22" s="116"/>
      <c r="EP22" s="116"/>
      <c r="EQ22" s="116"/>
      <c r="ER22" s="116"/>
      <c r="ES22" s="116"/>
      <c r="ET22" s="116"/>
      <c r="EU22" s="116"/>
      <c r="EV22" s="116"/>
      <c r="EW22" s="116"/>
      <c r="EX22" s="116"/>
      <c r="EY22" s="116"/>
      <c r="EZ22" s="116"/>
      <c r="FA22" s="116"/>
      <c r="FB22" s="116"/>
      <c r="FC22" s="11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c r="IR22" s="116"/>
      <c r="IS22" s="116"/>
      <c r="IT22" s="116"/>
      <c r="IU22" s="116"/>
      <c r="IV22" s="116"/>
    </row>
    <row r="23" spans="1:256" ht="18.75" customHeight="1">
      <c r="A23" s="224" t="s">
        <v>16</v>
      </c>
      <c r="B23" s="225" t="s">
        <v>28</v>
      </c>
      <c r="C23" s="135">
        <v>1.56E-5</v>
      </c>
      <c r="D23" s="135">
        <v>3.4100000000000002E-5</v>
      </c>
      <c r="E23" s="135">
        <v>2.0800000000000001E-5</v>
      </c>
      <c r="F23" s="135">
        <v>1.6699999999999999E-5</v>
      </c>
      <c r="G23" s="135">
        <v>4.21E-5</v>
      </c>
      <c r="H23" s="135">
        <v>3.1399999999999998E-5</v>
      </c>
      <c r="I23" s="135">
        <v>2.2500000000000001E-5</v>
      </c>
      <c r="J23" s="135">
        <v>2.58E-5</v>
      </c>
      <c r="K23" s="135">
        <v>2.7900000000000001E-5</v>
      </c>
      <c r="L23" s="135">
        <v>2.4000000000000001E-5</v>
      </c>
      <c r="M23" s="135">
        <v>2.12E-5</v>
      </c>
      <c r="N23" s="135">
        <v>1.132E-4</v>
      </c>
      <c r="O23" s="135">
        <v>1.0805999999999999E-3</v>
      </c>
      <c r="P23" s="135">
        <v>3.7701000000000002E-3</v>
      </c>
      <c r="Q23" s="135">
        <v>1.3139E-3</v>
      </c>
      <c r="R23" s="135">
        <v>3.6058000000000002E-3</v>
      </c>
      <c r="S23" s="135">
        <v>1.0057910000000001</v>
      </c>
      <c r="T23" s="135">
        <v>1.0604E-3</v>
      </c>
      <c r="U23" s="135">
        <v>2.2620000000000001E-3</v>
      </c>
      <c r="V23" s="135">
        <v>2.8640000000000002E-4</v>
      </c>
      <c r="W23" s="135">
        <v>5.9820000000000001E-4</v>
      </c>
      <c r="X23" s="135">
        <v>1.009E-4</v>
      </c>
      <c r="Y23" s="135">
        <v>1.1569999999999999E-4</v>
      </c>
      <c r="Z23" s="135">
        <v>3.5599999999999998E-5</v>
      </c>
      <c r="AA23" s="135">
        <v>5.5600000000000003E-5</v>
      </c>
      <c r="AB23" s="135">
        <v>4.57E-5</v>
      </c>
      <c r="AC23" s="135">
        <v>1.7799999999999999E-5</v>
      </c>
      <c r="AD23" s="135">
        <v>8.1699999999999994E-5</v>
      </c>
      <c r="AE23" s="135">
        <v>7.1199999999999996E-5</v>
      </c>
      <c r="AF23" s="135">
        <v>1.55E-4</v>
      </c>
      <c r="AG23" s="135">
        <v>7.8499999999999997E-5</v>
      </c>
      <c r="AH23" s="135">
        <v>3.01E-5</v>
      </c>
      <c r="AI23" s="135">
        <v>3.7200000000000003E-5</v>
      </c>
      <c r="AJ23" s="135">
        <v>5.7010000000000003E-4</v>
      </c>
      <c r="AK23" s="135">
        <v>4.1100000000000003E-5</v>
      </c>
      <c r="AL23" s="135">
        <v>1.8700000000000001E-5</v>
      </c>
      <c r="AM23" s="267">
        <v>1.5880000000000001E-4</v>
      </c>
      <c r="AN23" s="133">
        <v>1.0217774000000002</v>
      </c>
      <c r="AO23" s="134">
        <v>0.83434120000000001</v>
      </c>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16"/>
      <c r="CK23" s="116"/>
      <c r="CL23" s="116"/>
      <c r="CM23" s="116"/>
      <c r="CN23" s="116"/>
      <c r="CO23" s="116"/>
      <c r="CP23" s="116"/>
      <c r="CQ23" s="116"/>
      <c r="CR23" s="116"/>
      <c r="CS23" s="116"/>
      <c r="CT23" s="116"/>
      <c r="CU23" s="116"/>
      <c r="CV23" s="116"/>
      <c r="CW23" s="116"/>
      <c r="CX23" s="116"/>
      <c r="CY23" s="116"/>
      <c r="CZ23" s="116"/>
      <c r="DA23" s="116"/>
      <c r="DB23" s="116"/>
      <c r="DC23" s="116"/>
      <c r="DD23" s="116"/>
      <c r="DE23" s="116"/>
      <c r="DF23" s="116"/>
      <c r="DG23" s="116"/>
      <c r="DH23" s="116"/>
      <c r="DI23" s="116"/>
      <c r="DJ23" s="116"/>
      <c r="DK23" s="116"/>
      <c r="DL23" s="116"/>
      <c r="DM23" s="116"/>
      <c r="DN23" s="116"/>
      <c r="DO23" s="116"/>
      <c r="DP23" s="116"/>
      <c r="DQ23" s="116"/>
      <c r="DR23" s="116"/>
      <c r="DS23" s="116"/>
      <c r="DT23" s="116"/>
      <c r="DU23" s="116"/>
      <c r="DV23" s="116"/>
      <c r="DW23" s="116"/>
      <c r="DX23" s="116"/>
      <c r="DY23" s="116"/>
      <c r="DZ23" s="116"/>
      <c r="EA23" s="116"/>
      <c r="EB23" s="116"/>
      <c r="EC23" s="116"/>
      <c r="ED23" s="116"/>
      <c r="EE23" s="116"/>
      <c r="EF23" s="116"/>
      <c r="EG23" s="116"/>
      <c r="EH23" s="116"/>
      <c r="EI23" s="116"/>
      <c r="EJ23" s="116"/>
      <c r="EK23" s="116"/>
      <c r="EL23" s="116"/>
      <c r="EM23" s="116"/>
      <c r="EN23" s="116"/>
      <c r="EO23" s="116"/>
      <c r="EP23" s="116"/>
      <c r="EQ23" s="116"/>
      <c r="ER23" s="116"/>
      <c r="ES23" s="116"/>
      <c r="ET23" s="116"/>
      <c r="EU23" s="116"/>
      <c r="EV23" s="116"/>
      <c r="EW23" s="116"/>
      <c r="EX23" s="116"/>
      <c r="EY23" s="116"/>
      <c r="EZ23" s="116"/>
      <c r="FA23" s="116"/>
      <c r="FB23" s="116"/>
      <c r="FC23" s="11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c r="IR23" s="116"/>
      <c r="IS23" s="116"/>
      <c r="IT23" s="116"/>
      <c r="IU23" s="116"/>
      <c r="IV23" s="116"/>
    </row>
    <row r="24" spans="1:256" ht="18.75" customHeight="1">
      <c r="A24" s="224" t="s">
        <v>17</v>
      </c>
      <c r="B24" s="225" t="s">
        <v>243</v>
      </c>
      <c r="C24" s="135">
        <v>6.7800000000000001E-7</v>
      </c>
      <c r="D24" s="135">
        <v>1.37E-6</v>
      </c>
      <c r="E24" s="135">
        <v>1.0499999999999999E-6</v>
      </c>
      <c r="F24" s="135">
        <v>7.8400000000000003E-7</v>
      </c>
      <c r="G24" s="135">
        <v>8.3099999999999996E-7</v>
      </c>
      <c r="H24" s="135">
        <v>1.8899999999999999E-6</v>
      </c>
      <c r="I24" s="135">
        <v>9.8200000000000008E-7</v>
      </c>
      <c r="J24" s="135">
        <v>8.5600000000000004E-7</v>
      </c>
      <c r="K24" s="135">
        <v>1.0499999999999999E-6</v>
      </c>
      <c r="L24" s="135">
        <v>8.5700000000000001E-7</v>
      </c>
      <c r="M24" s="135">
        <v>7.3799999999999996E-7</v>
      </c>
      <c r="N24" s="135">
        <v>1.4100000000000001E-6</v>
      </c>
      <c r="O24" s="135">
        <v>3.4100000000000002E-5</v>
      </c>
      <c r="P24" s="135">
        <v>2.6400000000000001E-6</v>
      </c>
      <c r="Q24" s="135">
        <v>1.04E-6</v>
      </c>
      <c r="R24" s="135">
        <v>1.35E-6</v>
      </c>
      <c r="S24" s="135">
        <v>1.08E-6</v>
      </c>
      <c r="T24" s="135">
        <v>1.0008840000000001</v>
      </c>
      <c r="U24" s="135">
        <v>1.2899999999999999E-6</v>
      </c>
      <c r="V24" s="135">
        <v>1.8300000000000001E-6</v>
      </c>
      <c r="W24" s="135">
        <v>1.9300000000000002E-5</v>
      </c>
      <c r="X24" s="135">
        <v>3.3400000000000002E-6</v>
      </c>
      <c r="Y24" s="135">
        <v>3.19E-6</v>
      </c>
      <c r="Z24" s="135">
        <v>1.42E-6</v>
      </c>
      <c r="AA24" s="135">
        <v>4.78E-6</v>
      </c>
      <c r="AB24" s="135">
        <v>3.2899999999999998E-6</v>
      </c>
      <c r="AC24" s="135">
        <v>1.0899999999999999E-6</v>
      </c>
      <c r="AD24" s="135">
        <v>3.3100000000000001E-6</v>
      </c>
      <c r="AE24" s="135">
        <v>3.9600000000000002E-6</v>
      </c>
      <c r="AF24" s="135">
        <v>1.3900000000000001E-5</v>
      </c>
      <c r="AG24" s="135">
        <v>2.5000000000000002E-6</v>
      </c>
      <c r="AH24" s="135">
        <v>1.15E-6</v>
      </c>
      <c r="AI24" s="135">
        <v>2.3E-6</v>
      </c>
      <c r="AJ24" s="135">
        <v>1.6699999999999999E-5</v>
      </c>
      <c r="AK24" s="135">
        <v>2.57E-6</v>
      </c>
      <c r="AL24" s="135">
        <v>7.1200000000000002E-7</v>
      </c>
      <c r="AM24" s="267">
        <v>4.25E-6</v>
      </c>
      <c r="AN24" s="133">
        <v>1.0010275879999995</v>
      </c>
      <c r="AO24" s="134">
        <v>0.81739740000000005</v>
      </c>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116"/>
      <c r="BZ24" s="116"/>
      <c r="CA24" s="116"/>
      <c r="CB24" s="116"/>
      <c r="CC24" s="116"/>
      <c r="CD24" s="116"/>
      <c r="CE24" s="116"/>
      <c r="CF24" s="116"/>
      <c r="CG24" s="116"/>
      <c r="CH24" s="116"/>
      <c r="CI24" s="116"/>
      <c r="CJ24" s="116"/>
      <c r="CK24" s="116"/>
      <c r="CL24" s="116"/>
      <c r="CM24" s="116"/>
      <c r="CN24" s="116"/>
      <c r="CO24" s="116"/>
      <c r="CP24" s="116"/>
      <c r="CQ24" s="116"/>
      <c r="CR24" s="116"/>
      <c r="CS24" s="116"/>
      <c r="CT24" s="116"/>
      <c r="CU24" s="116"/>
      <c r="CV24" s="116"/>
      <c r="CW24" s="116"/>
      <c r="CX24" s="116"/>
      <c r="CY24" s="116"/>
      <c r="CZ24" s="116"/>
      <c r="DA24" s="116"/>
      <c r="DB24" s="116"/>
      <c r="DC24" s="116"/>
      <c r="DD24" s="116"/>
      <c r="DE24" s="116"/>
      <c r="DF24" s="116"/>
      <c r="DG24" s="116"/>
      <c r="DH24" s="116"/>
      <c r="DI24" s="116"/>
      <c r="DJ24" s="116"/>
      <c r="DK24" s="116"/>
      <c r="DL24" s="116"/>
      <c r="DM24" s="116"/>
      <c r="DN24" s="116"/>
      <c r="DO24" s="116"/>
      <c r="DP24" s="116"/>
      <c r="DQ24" s="116"/>
      <c r="DR24" s="116"/>
      <c r="DS24" s="116"/>
      <c r="DT24" s="116"/>
      <c r="DU24" s="116"/>
      <c r="DV24" s="116"/>
      <c r="DW24" s="116"/>
      <c r="DX24" s="116"/>
      <c r="DY24" s="116"/>
      <c r="DZ24" s="116"/>
      <c r="EA24" s="116"/>
      <c r="EB24" s="116"/>
      <c r="EC24" s="116"/>
      <c r="ED24" s="116"/>
      <c r="EE24" s="116"/>
      <c r="EF24" s="116"/>
      <c r="EG24" s="116"/>
      <c r="EH24" s="116"/>
      <c r="EI24" s="116"/>
      <c r="EJ24" s="116"/>
      <c r="EK24" s="116"/>
      <c r="EL24" s="116"/>
      <c r="EM24" s="116"/>
      <c r="EN24" s="116"/>
      <c r="EO24" s="116"/>
      <c r="EP24" s="116"/>
      <c r="EQ24" s="116"/>
      <c r="ER24" s="116"/>
      <c r="ES24" s="116"/>
      <c r="ET24" s="116"/>
      <c r="EU24" s="116"/>
      <c r="EV24" s="116"/>
      <c r="EW24" s="116"/>
      <c r="EX24" s="116"/>
      <c r="EY24" s="116"/>
      <c r="EZ24" s="116"/>
      <c r="FA24" s="116"/>
      <c r="FB24" s="116"/>
      <c r="FC24" s="11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c r="IR24" s="116"/>
      <c r="IS24" s="116"/>
      <c r="IT24" s="116"/>
      <c r="IU24" s="116"/>
      <c r="IV24" s="116"/>
    </row>
    <row r="25" spans="1:256" ht="18.75" customHeight="1">
      <c r="A25" s="224" t="s">
        <v>18</v>
      </c>
      <c r="B25" s="225" t="s">
        <v>29</v>
      </c>
      <c r="C25" s="135">
        <v>3.6600000000000002E-5</v>
      </c>
      <c r="D25" s="135">
        <v>1.06E-4</v>
      </c>
      <c r="E25" s="135">
        <v>6.4300000000000004E-5</v>
      </c>
      <c r="F25" s="135">
        <v>4.6600000000000001E-5</v>
      </c>
      <c r="G25" s="135">
        <v>4.9100000000000001E-5</v>
      </c>
      <c r="H25" s="135">
        <v>9.4699999999999998E-5</v>
      </c>
      <c r="I25" s="135">
        <v>6.2100000000000005E-5</v>
      </c>
      <c r="J25" s="135">
        <v>6.2700000000000006E-5</v>
      </c>
      <c r="K25" s="135">
        <v>7.2299999999999996E-5</v>
      </c>
      <c r="L25" s="135">
        <v>5.7000000000000003E-5</v>
      </c>
      <c r="M25" s="135">
        <v>4.6600000000000001E-5</v>
      </c>
      <c r="N25" s="135">
        <v>4.7899999999999999E-5</v>
      </c>
      <c r="O25" s="135">
        <v>6.7100000000000005E-5</v>
      </c>
      <c r="P25" s="135">
        <v>6.0399999999999998E-5</v>
      </c>
      <c r="Q25" s="135">
        <v>5.0599999999999997E-5</v>
      </c>
      <c r="R25" s="135">
        <v>5.7399999999999999E-5</v>
      </c>
      <c r="S25" s="135">
        <v>4.8099999999999997E-5</v>
      </c>
      <c r="T25" s="135">
        <v>6.6799999999999997E-5</v>
      </c>
      <c r="U25" s="135">
        <v>1.0199549999999999</v>
      </c>
      <c r="V25" s="135">
        <v>6.19E-5</v>
      </c>
      <c r="W25" s="135">
        <v>1.2789999999999999E-4</v>
      </c>
      <c r="X25" s="135">
        <v>2.9179999999999999E-4</v>
      </c>
      <c r="Y25" s="135">
        <v>2.195E-4</v>
      </c>
      <c r="Z25" s="135">
        <v>1.024E-4</v>
      </c>
      <c r="AA25" s="135">
        <v>1.192E-4</v>
      </c>
      <c r="AB25" s="135">
        <v>1.4349999999999999E-4</v>
      </c>
      <c r="AC25" s="135">
        <v>2.8600000000000001E-5</v>
      </c>
      <c r="AD25" s="135">
        <v>3.2679999999999997E-4</v>
      </c>
      <c r="AE25" s="135">
        <v>1.8039999999999999E-4</v>
      </c>
      <c r="AF25" s="135">
        <v>2.7950000000000002E-4</v>
      </c>
      <c r="AG25" s="135">
        <v>1.0119999999999999E-4</v>
      </c>
      <c r="AH25" s="135">
        <v>6.7999999999999999E-5</v>
      </c>
      <c r="AI25" s="135">
        <v>1.1230000000000001E-4</v>
      </c>
      <c r="AJ25" s="135">
        <v>1.9542000000000001E-3</v>
      </c>
      <c r="AK25" s="135">
        <v>6.97E-5</v>
      </c>
      <c r="AL25" s="135">
        <v>2.6800000000000001E-5</v>
      </c>
      <c r="AM25" s="267">
        <v>1.4420000000000001E-4</v>
      </c>
      <c r="AN25" s="133">
        <v>1.0254092000000006</v>
      </c>
      <c r="AO25" s="134">
        <v>0.83730610000000005</v>
      </c>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6"/>
      <c r="CI25" s="116"/>
      <c r="CJ25" s="116"/>
      <c r="CK25" s="116"/>
      <c r="CL25" s="116"/>
      <c r="CM25" s="116"/>
      <c r="CN25" s="116"/>
      <c r="CO25" s="116"/>
      <c r="CP25" s="116"/>
      <c r="CQ25" s="116"/>
      <c r="CR25" s="116"/>
      <c r="CS25" s="116"/>
      <c r="CT25" s="116"/>
      <c r="CU25" s="116"/>
      <c r="CV25" s="116"/>
      <c r="CW25" s="116"/>
      <c r="CX25" s="116"/>
      <c r="CY25" s="116"/>
      <c r="CZ25" s="116"/>
      <c r="DA25" s="116"/>
      <c r="DB25" s="116"/>
      <c r="DC25" s="116"/>
      <c r="DD25" s="116"/>
      <c r="DE25" s="116"/>
      <c r="DF25" s="116"/>
      <c r="DG25" s="116"/>
      <c r="DH25" s="116"/>
      <c r="DI25" s="116"/>
      <c r="DJ25" s="116"/>
      <c r="DK25" s="116"/>
      <c r="DL25" s="116"/>
      <c r="DM25" s="116"/>
      <c r="DN25" s="116"/>
      <c r="DO25" s="116"/>
      <c r="DP25" s="116"/>
      <c r="DQ25" s="116"/>
      <c r="DR25" s="116"/>
      <c r="DS25" s="116"/>
      <c r="DT25" s="116"/>
      <c r="DU25" s="116"/>
      <c r="DV25" s="116"/>
      <c r="DW25" s="116"/>
      <c r="DX25" s="116"/>
      <c r="DY25" s="116"/>
      <c r="DZ25" s="116"/>
      <c r="EA25" s="116"/>
      <c r="EB25" s="116"/>
      <c r="EC25" s="116"/>
      <c r="ED25" s="116"/>
      <c r="EE25" s="116"/>
      <c r="EF25" s="116"/>
      <c r="EG25" s="116"/>
      <c r="EH25" s="116"/>
      <c r="EI25" s="116"/>
      <c r="EJ25" s="116"/>
      <c r="EK25" s="116"/>
      <c r="EL25" s="116"/>
      <c r="EM25" s="116"/>
      <c r="EN25" s="116"/>
      <c r="EO25" s="116"/>
      <c r="EP25" s="116"/>
      <c r="EQ25" s="116"/>
      <c r="ER25" s="116"/>
      <c r="ES25" s="116"/>
      <c r="ET25" s="116"/>
      <c r="EU25" s="116"/>
      <c r="EV25" s="116"/>
      <c r="EW25" s="116"/>
      <c r="EX25" s="116"/>
      <c r="EY25" s="116"/>
      <c r="EZ25" s="116"/>
      <c r="FA25" s="116"/>
      <c r="FB25" s="116"/>
      <c r="FC25" s="11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c r="IP25" s="116"/>
      <c r="IQ25" s="116"/>
      <c r="IR25" s="116"/>
      <c r="IS25" s="116"/>
      <c r="IT25" s="116"/>
      <c r="IU25" s="116"/>
      <c r="IV25" s="116"/>
    </row>
    <row r="26" spans="1:256" ht="18.75" customHeight="1">
      <c r="A26" s="224" t="s">
        <v>19</v>
      </c>
      <c r="B26" s="225" t="s">
        <v>40</v>
      </c>
      <c r="C26" s="135">
        <v>1.306E-4</v>
      </c>
      <c r="D26" s="135">
        <v>3.414E-4</v>
      </c>
      <c r="E26" s="135">
        <v>6.1749999999999999E-4</v>
      </c>
      <c r="F26" s="135">
        <v>4.7580000000000002E-4</v>
      </c>
      <c r="G26" s="135">
        <v>1.0920000000000001E-3</v>
      </c>
      <c r="H26" s="135">
        <v>4.0069999999999998E-4</v>
      </c>
      <c r="I26" s="135">
        <v>1.5750000000000001E-4</v>
      </c>
      <c r="J26" s="135">
        <v>2.2580000000000001E-4</v>
      </c>
      <c r="K26" s="135">
        <v>1.2097E-3</v>
      </c>
      <c r="L26" s="135">
        <v>6.7239999999999997E-4</v>
      </c>
      <c r="M26" s="135">
        <v>9.951999999999999E-4</v>
      </c>
      <c r="N26" s="135">
        <v>2.6350000000000001E-4</v>
      </c>
      <c r="O26" s="135">
        <v>1.727E-4</v>
      </c>
      <c r="P26" s="135">
        <v>1.994E-4</v>
      </c>
      <c r="Q26" s="135">
        <v>5.5570000000000001E-4</v>
      </c>
      <c r="R26" s="135">
        <v>3.9409999999999998E-4</v>
      </c>
      <c r="S26" s="135">
        <v>2.1249999999999999E-4</v>
      </c>
      <c r="T26" s="135">
        <v>5.2229999999999996E-4</v>
      </c>
      <c r="U26" s="135">
        <v>1.5430000000000001E-4</v>
      </c>
      <c r="V26" s="135">
        <v>1.0050650000000001</v>
      </c>
      <c r="W26" s="135">
        <v>3.6249999999999998E-4</v>
      </c>
      <c r="X26" s="135">
        <v>5.7830000000000002E-4</v>
      </c>
      <c r="Y26" s="135">
        <v>5.241E-4</v>
      </c>
      <c r="Z26" s="135">
        <v>4.6139999999999999E-4</v>
      </c>
      <c r="AA26" s="135">
        <v>5.6530000000000003E-4</v>
      </c>
      <c r="AB26" s="135">
        <v>1.2351E-3</v>
      </c>
      <c r="AC26" s="135">
        <v>8.8900000000000006E-5</v>
      </c>
      <c r="AD26" s="135">
        <v>3.1770000000000002E-4</v>
      </c>
      <c r="AE26" s="135">
        <v>1.0748999999999999E-3</v>
      </c>
      <c r="AF26" s="135">
        <v>7.113E-4</v>
      </c>
      <c r="AG26" s="135">
        <v>1.3313000000000001E-3</v>
      </c>
      <c r="AH26" s="135">
        <v>4.2499999999999998E-4</v>
      </c>
      <c r="AI26" s="135">
        <v>3.0596999999999998E-3</v>
      </c>
      <c r="AJ26" s="135">
        <v>6.3909999999999998E-4</v>
      </c>
      <c r="AK26" s="135">
        <v>5.4520000000000002E-4</v>
      </c>
      <c r="AL26" s="135">
        <v>9.6091000000000006E-3</v>
      </c>
      <c r="AM26" s="267">
        <v>3.9110000000000002E-4</v>
      </c>
      <c r="AN26" s="133">
        <v>1.0357781000000004</v>
      </c>
      <c r="AO26" s="134">
        <v>0.8457732</v>
      </c>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6"/>
      <c r="BM26" s="116"/>
      <c r="BN26" s="116"/>
      <c r="BO26" s="116"/>
      <c r="BP26" s="116"/>
      <c r="BQ26" s="116"/>
      <c r="BR26" s="116"/>
      <c r="BS26" s="116"/>
      <c r="BT26" s="116"/>
      <c r="BU26" s="116"/>
      <c r="BV26" s="116"/>
      <c r="BW26" s="116"/>
      <c r="BX26" s="116"/>
      <c r="BY26" s="116"/>
      <c r="BZ26" s="116"/>
      <c r="CA26" s="116"/>
      <c r="CB26" s="116"/>
      <c r="CC26" s="116"/>
      <c r="CD26" s="116"/>
      <c r="CE26" s="116"/>
      <c r="CF26" s="116"/>
      <c r="CG26" s="116"/>
      <c r="CH26" s="116"/>
      <c r="CI26" s="116"/>
      <c r="CJ26" s="116"/>
      <c r="CK26" s="116"/>
      <c r="CL26" s="116"/>
      <c r="CM26" s="116"/>
      <c r="CN26" s="116"/>
      <c r="CO26" s="116"/>
      <c r="CP26" s="116"/>
      <c r="CQ26" s="116"/>
      <c r="CR26" s="116"/>
      <c r="CS26" s="116"/>
      <c r="CT26" s="116"/>
      <c r="CU26" s="116"/>
      <c r="CV26" s="116"/>
      <c r="CW26" s="116"/>
      <c r="CX26" s="116"/>
      <c r="CY26" s="116"/>
      <c r="CZ26" s="116"/>
      <c r="DA26" s="116"/>
      <c r="DB26" s="116"/>
      <c r="DC26" s="116"/>
      <c r="DD26" s="116"/>
      <c r="DE26" s="116"/>
      <c r="DF26" s="116"/>
      <c r="DG26" s="116"/>
      <c r="DH26" s="116"/>
      <c r="DI26" s="116"/>
      <c r="DJ26" s="116"/>
      <c r="DK26" s="116"/>
      <c r="DL26" s="116"/>
      <c r="DM26" s="116"/>
      <c r="DN26" s="116"/>
      <c r="DO26" s="116"/>
      <c r="DP26" s="116"/>
      <c r="DQ26" s="116"/>
      <c r="DR26" s="116"/>
      <c r="DS26" s="116"/>
      <c r="DT26" s="116"/>
      <c r="DU26" s="116"/>
      <c r="DV26" s="116"/>
      <c r="DW26" s="116"/>
      <c r="DX26" s="116"/>
      <c r="DY26" s="116"/>
      <c r="DZ26" s="116"/>
      <c r="EA26" s="116"/>
      <c r="EB26" s="116"/>
      <c r="EC26" s="116"/>
      <c r="ED26" s="116"/>
      <c r="EE26" s="116"/>
      <c r="EF26" s="116"/>
      <c r="EG26" s="116"/>
      <c r="EH26" s="116"/>
      <c r="EI26" s="116"/>
      <c r="EJ26" s="116"/>
      <c r="EK26" s="116"/>
      <c r="EL26" s="116"/>
      <c r="EM26" s="116"/>
      <c r="EN26" s="116"/>
      <c r="EO26" s="116"/>
      <c r="EP26" s="116"/>
      <c r="EQ26" s="116"/>
      <c r="ER26" s="116"/>
      <c r="ES26" s="116"/>
      <c r="ET26" s="116"/>
      <c r="EU26" s="116"/>
      <c r="EV26" s="116"/>
      <c r="EW26" s="116"/>
      <c r="EX26" s="116"/>
      <c r="EY26" s="116"/>
      <c r="EZ26" s="116"/>
      <c r="FA26" s="116"/>
      <c r="FB26" s="116"/>
      <c r="FC26" s="116"/>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116"/>
      <c r="GB26" s="116"/>
      <c r="GC26" s="116"/>
      <c r="GD26" s="116"/>
      <c r="GE26" s="116"/>
      <c r="GF26" s="116"/>
      <c r="GG26" s="116"/>
      <c r="GH26" s="116"/>
      <c r="GI26" s="116"/>
      <c r="GJ26" s="116"/>
      <c r="GK26" s="116"/>
      <c r="GL26" s="116"/>
      <c r="GM26" s="116"/>
      <c r="GN26" s="116"/>
      <c r="GO26" s="116"/>
      <c r="GP26" s="116"/>
      <c r="GQ26" s="116"/>
      <c r="GR26" s="116"/>
      <c r="GS26" s="116"/>
      <c r="GT26" s="116"/>
      <c r="GU26" s="116"/>
      <c r="GV26" s="116"/>
      <c r="GW26" s="116"/>
      <c r="GX26" s="116"/>
      <c r="GY26" s="116"/>
      <c r="GZ26" s="116"/>
      <c r="HA26" s="116"/>
      <c r="HB26" s="116"/>
      <c r="HC26" s="116"/>
      <c r="HD26" s="116"/>
      <c r="HE26" s="116"/>
      <c r="HF26" s="116"/>
      <c r="HG26" s="116"/>
      <c r="HH26" s="116"/>
      <c r="HI26" s="116"/>
      <c r="HJ26" s="116"/>
      <c r="HK26" s="116"/>
      <c r="HL26" s="116"/>
      <c r="HM26" s="116"/>
      <c r="HN26" s="116"/>
      <c r="HO26" s="116"/>
      <c r="HP26" s="116"/>
      <c r="HQ26" s="116"/>
      <c r="HR26" s="116"/>
      <c r="HS26" s="116"/>
      <c r="HT26" s="116"/>
      <c r="HU26" s="116"/>
      <c r="HV26" s="116"/>
      <c r="HW26" s="116"/>
      <c r="HX26" s="116"/>
      <c r="HY26" s="116"/>
      <c r="HZ26" s="116"/>
      <c r="IA26" s="116"/>
      <c r="IB26" s="116"/>
      <c r="IC26" s="116"/>
      <c r="ID26" s="116"/>
      <c r="IE26" s="116"/>
      <c r="IF26" s="116"/>
      <c r="IG26" s="116"/>
      <c r="IH26" s="116"/>
      <c r="II26" s="116"/>
      <c r="IJ26" s="116"/>
      <c r="IK26" s="116"/>
      <c r="IL26" s="116"/>
      <c r="IM26" s="116"/>
      <c r="IN26" s="116"/>
      <c r="IO26" s="116"/>
      <c r="IP26" s="116"/>
      <c r="IQ26" s="116"/>
      <c r="IR26" s="116"/>
      <c r="IS26" s="116"/>
      <c r="IT26" s="116"/>
      <c r="IU26" s="116"/>
      <c r="IV26" s="116"/>
    </row>
    <row r="27" spans="1:256" ht="18.75" customHeight="1">
      <c r="A27" s="224" t="s">
        <v>131</v>
      </c>
      <c r="B27" s="225" t="s">
        <v>30</v>
      </c>
      <c r="C27" s="135">
        <v>5.7045000000000004E-3</v>
      </c>
      <c r="D27" s="135">
        <v>9.9518999999999996E-3</v>
      </c>
      <c r="E27" s="135">
        <v>1.9846999999999998E-3</v>
      </c>
      <c r="F27" s="135">
        <v>4.4425000000000003E-3</v>
      </c>
      <c r="G27" s="135">
        <v>5.3318999999999997E-3</v>
      </c>
      <c r="H27" s="135">
        <v>5.2104999999999999E-3</v>
      </c>
      <c r="I27" s="135">
        <v>7.5211000000000002E-3</v>
      </c>
      <c r="J27" s="135">
        <v>6.6195000000000004E-3</v>
      </c>
      <c r="K27" s="135">
        <v>9.2677000000000002E-3</v>
      </c>
      <c r="L27" s="135">
        <v>9.5505999999999994E-3</v>
      </c>
      <c r="M27" s="135">
        <v>6.6220000000000003E-3</v>
      </c>
      <c r="N27" s="135">
        <v>7.6978000000000003E-3</v>
      </c>
      <c r="O27" s="135">
        <v>3.6973000000000002E-3</v>
      </c>
      <c r="P27" s="135">
        <v>2.859E-3</v>
      </c>
      <c r="Q27" s="135">
        <v>2.8628999999999998E-3</v>
      </c>
      <c r="R27" s="135">
        <v>6.5922000000000003E-3</v>
      </c>
      <c r="S27" s="135">
        <v>3.0433999999999999E-3</v>
      </c>
      <c r="T27" s="135">
        <v>3.2035000000000002E-3</v>
      </c>
      <c r="U27" s="135">
        <v>1.5724999999999999E-3</v>
      </c>
      <c r="V27" s="135">
        <v>3.4428000000000002E-3</v>
      </c>
      <c r="W27" s="135">
        <v>1.002181</v>
      </c>
      <c r="X27" s="135">
        <v>2.5846399999999999E-2</v>
      </c>
      <c r="Y27" s="135">
        <v>5.2106399999999997E-2</v>
      </c>
      <c r="Z27" s="135">
        <v>7.1475999999999996E-3</v>
      </c>
      <c r="AA27" s="135">
        <v>6.7118999999999998E-3</v>
      </c>
      <c r="AB27" s="135">
        <v>5.2513000000000004E-3</v>
      </c>
      <c r="AC27" s="135">
        <v>1.55993E-2</v>
      </c>
      <c r="AD27" s="135">
        <v>1.5873999999999999E-2</v>
      </c>
      <c r="AE27" s="135">
        <v>9.3085000000000008E-3</v>
      </c>
      <c r="AF27" s="135">
        <v>1.6572199999999999E-2</v>
      </c>
      <c r="AG27" s="135">
        <v>8.5036E-3</v>
      </c>
      <c r="AH27" s="135">
        <v>5.0581000000000003E-3</v>
      </c>
      <c r="AI27" s="135">
        <v>4.8986000000000003E-3</v>
      </c>
      <c r="AJ27" s="135">
        <v>2.7515E-3</v>
      </c>
      <c r="AK27" s="135">
        <v>5.8284000000000001E-3</v>
      </c>
      <c r="AL27" s="135">
        <v>1.5037E-3</v>
      </c>
      <c r="AM27" s="267">
        <v>6.1583999999999996E-3</v>
      </c>
      <c r="AN27" s="133">
        <v>1.2984791999999998</v>
      </c>
      <c r="AO27" s="134">
        <v>1.060284</v>
      </c>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116"/>
      <c r="BZ27" s="116"/>
      <c r="CA27" s="116"/>
      <c r="CB27" s="116"/>
      <c r="CC27" s="116"/>
      <c r="CD27" s="116"/>
      <c r="CE27" s="116"/>
      <c r="CF27" s="116"/>
      <c r="CG27" s="116"/>
      <c r="CH27" s="116"/>
      <c r="CI27" s="116"/>
      <c r="CJ27" s="116"/>
      <c r="CK27" s="116"/>
      <c r="CL27" s="116"/>
      <c r="CM27" s="116"/>
      <c r="CN27" s="116"/>
      <c r="CO27" s="116"/>
      <c r="CP27" s="116"/>
      <c r="CQ27" s="116"/>
      <c r="CR27" s="116"/>
      <c r="CS27" s="116"/>
      <c r="CT27" s="116"/>
      <c r="CU27" s="116"/>
      <c r="CV27" s="116"/>
      <c r="CW27" s="116"/>
      <c r="CX27" s="116"/>
      <c r="CY27" s="116"/>
      <c r="CZ27" s="116"/>
      <c r="DA27" s="116"/>
      <c r="DB27" s="116"/>
      <c r="DC27" s="116"/>
      <c r="DD27" s="116"/>
      <c r="DE27" s="116"/>
      <c r="DF27" s="116"/>
      <c r="DG27" s="116"/>
      <c r="DH27" s="116"/>
      <c r="DI27" s="116"/>
      <c r="DJ27" s="116"/>
      <c r="DK27" s="116"/>
      <c r="DL27" s="116"/>
      <c r="DM27" s="116"/>
      <c r="DN27" s="116"/>
      <c r="DO27" s="116"/>
      <c r="DP27" s="116"/>
      <c r="DQ27" s="116"/>
      <c r="DR27" s="116"/>
      <c r="DS27" s="116"/>
      <c r="DT27" s="116"/>
      <c r="DU27" s="116"/>
      <c r="DV27" s="116"/>
      <c r="DW27" s="116"/>
      <c r="DX27" s="116"/>
      <c r="DY27" s="116"/>
      <c r="DZ27" s="116"/>
      <c r="EA27" s="116"/>
      <c r="EB27" s="116"/>
      <c r="EC27" s="116"/>
      <c r="ED27" s="116"/>
      <c r="EE27" s="116"/>
      <c r="EF27" s="116"/>
      <c r="EG27" s="116"/>
      <c r="EH27" s="116"/>
      <c r="EI27" s="116"/>
      <c r="EJ27" s="116"/>
      <c r="EK27" s="116"/>
      <c r="EL27" s="116"/>
      <c r="EM27" s="116"/>
      <c r="EN27" s="116"/>
      <c r="EO27" s="116"/>
      <c r="EP27" s="116"/>
      <c r="EQ27" s="116"/>
      <c r="ER27" s="116"/>
      <c r="ES27" s="116"/>
      <c r="ET27" s="116"/>
      <c r="EU27" s="116"/>
      <c r="EV27" s="116"/>
      <c r="EW27" s="116"/>
      <c r="EX27" s="116"/>
      <c r="EY27" s="116"/>
      <c r="EZ27" s="116"/>
      <c r="FA27" s="116"/>
      <c r="FB27" s="116"/>
      <c r="FC27" s="116"/>
      <c r="FD27" s="116"/>
      <c r="FE27" s="116"/>
      <c r="FF27" s="116"/>
      <c r="FG27" s="116"/>
      <c r="FH27" s="116"/>
      <c r="FI27" s="116"/>
      <c r="FJ27" s="116"/>
      <c r="FK27" s="116"/>
      <c r="FL27" s="116"/>
      <c r="FM27" s="116"/>
      <c r="FN27" s="116"/>
      <c r="FO27" s="116"/>
      <c r="FP27" s="116"/>
      <c r="FQ27" s="116"/>
      <c r="FR27" s="116"/>
      <c r="FS27" s="116"/>
      <c r="FT27" s="116"/>
      <c r="FU27" s="116"/>
      <c r="FV27" s="116"/>
      <c r="FW27" s="116"/>
      <c r="FX27" s="116"/>
      <c r="FY27" s="116"/>
      <c r="FZ27" s="116"/>
      <c r="GA27" s="116"/>
      <c r="GB27" s="116"/>
      <c r="GC27" s="116"/>
      <c r="GD27" s="116"/>
      <c r="GE27" s="116"/>
      <c r="GF27" s="116"/>
      <c r="GG27" s="116"/>
      <c r="GH27" s="116"/>
      <c r="GI27" s="116"/>
      <c r="GJ27" s="116"/>
      <c r="GK27" s="116"/>
      <c r="GL27" s="116"/>
      <c r="GM27" s="116"/>
      <c r="GN27" s="116"/>
      <c r="GO27" s="116"/>
      <c r="GP27" s="116"/>
      <c r="GQ27" s="116"/>
      <c r="GR27" s="116"/>
      <c r="GS27" s="116"/>
      <c r="GT27" s="116"/>
      <c r="GU27" s="116"/>
      <c r="GV27" s="116"/>
      <c r="GW27" s="116"/>
      <c r="GX27" s="116"/>
      <c r="GY27" s="116"/>
      <c r="GZ27" s="116"/>
      <c r="HA27" s="116"/>
      <c r="HB27" s="116"/>
      <c r="HC27" s="116"/>
      <c r="HD27" s="116"/>
      <c r="HE27" s="116"/>
      <c r="HF27" s="116"/>
      <c r="HG27" s="116"/>
      <c r="HH27" s="116"/>
      <c r="HI27" s="116"/>
      <c r="HJ27" s="116"/>
      <c r="HK27" s="116"/>
      <c r="HL27" s="116"/>
      <c r="HM27" s="116"/>
      <c r="HN27" s="116"/>
      <c r="HO27" s="116"/>
      <c r="HP27" s="116"/>
      <c r="HQ27" s="116"/>
      <c r="HR27" s="116"/>
      <c r="HS27" s="116"/>
      <c r="HT27" s="116"/>
      <c r="HU27" s="116"/>
      <c r="HV27" s="116"/>
      <c r="HW27" s="116"/>
      <c r="HX27" s="116"/>
      <c r="HY27" s="116"/>
      <c r="HZ27" s="116"/>
      <c r="IA27" s="116"/>
      <c r="IB27" s="116"/>
      <c r="IC27" s="116"/>
      <c r="ID27" s="116"/>
      <c r="IE27" s="116"/>
      <c r="IF27" s="116"/>
      <c r="IG27" s="116"/>
      <c r="IH27" s="116"/>
      <c r="II27" s="116"/>
      <c r="IJ27" s="116"/>
      <c r="IK27" s="116"/>
      <c r="IL27" s="116"/>
      <c r="IM27" s="116"/>
      <c r="IN27" s="116"/>
      <c r="IO27" s="116"/>
      <c r="IP27" s="116"/>
      <c r="IQ27" s="116"/>
      <c r="IR27" s="116"/>
      <c r="IS27" s="116"/>
      <c r="IT27" s="116"/>
      <c r="IU27" s="116"/>
      <c r="IV27" s="116"/>
    </row>
    <row r="28" spans="1:256" ht="18.75" customHeight="1">
      <c r="A28" s="224" t="s">
        <v>133</v>
      </c>
      <c r="B28" s="225" t="s">
        <v>41</v>
      </c>
      <c r="C28" s="135">
        <v>5.6368E-3</v>
      </c>
      <c r="D28" s="135">
        <v>1.10866E-2</v>
      </c>
      <c r="E28" s="135">
        <v>9.5496000000000001E-3</v>
      </c>
      <c r="F28" s="135">
        <v>2.4789200000000001E-2</v>
      </c>
      <c r="G28" s="135">
        <v>1.2715000000000001E-2</v>
      </c>
      <c r="H28" s="135">
        <v>1.74465E-2</v>
      </c>
      <c r="I28" s="135">
        <v>1.6466000000000001E-2</v>
      </c>
      <c r="J28" s="135">
        <v>2.19904E-2</v>
      </c>
      <c r="K28" s="135">
        <v>2.9809599999999999E-2</v>
      </c>
      <c r="L28" s="135">
        <v>5.8428099999999997E-2</v>
      </c>
      <c r="M28" s="135">
        <v>2.8629000000000002E-2</v>
      </c>
      <c r="N28" s="135">
        <v>1.4942799999999999E-2</v>
      </c>
      <c r="O28" s="135">
        <v>9.8668000000000002E-3</v>
      </c>
      <c r="P28" s="135">
        <v>8.1577000000000004E-3</v>
      </c>
      <c r="Q28" s="135">
        <v>8.3733000000000002E-3</v>
      </c>
      <c r="R28" s="135">
        <v>1.55748E-2</v>
      </c>
      <c r="S28" s="135">
        <v>4.6493999999999997E-3</v>
      </c>
      <c r="T28" s="135">
        <v>4.3557999999999999E-3</v>
      </c>
      <c r="U28" s="135">
        <v>8.4854000000000006E-3</v>
      </c>
      <c r="V28" s="135">
        <v>1.0269E-2</v>
      </c>
      <c r="W28" s="135">
        <v>3.1580000000000002E-3</v>
      </c>
      <c r="X28" s="135">
        <v>1.0976680000000001</v>
      </c>
      <c r="Y28" s="135">
        <v>3.69231E-2</v>
      </c>
      <c r="Z28" s="135">
        <v>4.6695E-2</v>
      </c>
      <c r="AA28" s="135">
        <v>1.64663E-2</v>
      </c>
      <c r="AB28" s="135">
        <v>3.9091999999999998E-3</v>
      </c>
      <c r="AC28" s="135">
        <v>1.859E-3</v>
      </c>
      <c r="AD28" s="135">
        <v>6.6604000000000003E-3</v>
      </c>
      <c r="AE28" s="135">
        <v>6.5015000000000003E-3</v>
      </c>
      <c r="AF28" s="135">
        <v>8.4375000000000006E-3</v>
      </c>
      <c r="AG28" s="135">
        <v>1.22132E-2</v>
      </c>
      <c r="AH28" s="135">
        <v>8.7230999999999993E-3</v>
      </c>
      <c r="AI28" s="135">
        <v>3.5906000000000002E-3</v>
      </c>
      <c r="AJ28" s="135">
        <v>3.9658999999999996E-3</v>
      </c>
      <c r="AK28" s="135">
        <v>2.4872600000000002E-2</v>
      </c>
      <c r="AL28" s="135">
        <v>2.7196999999999998E-3</v>
      </c>
      <c r="AM28" s="267">
        <v>6.7663999999999997E-3</v>
      </c>
      <c r="AN28" s="133">
        <v>1.6123513000000005</v>
      </c>
      <c r="AO28" s="134">
        <v>1.316578</v>
      </c>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116"/>
      <c r="CL28" s="116"/>
      <c r="CM28" s="116"/>
      <c r="CN28" s="116"/>
      <c r="CO28" s="116"/>
      <c r="CP28" s="116"/>
      <c r="CQ28" s="116"/>
      <c r="CR28" s="116"/>
      <c r="CS28" s="116"/>
      <c r="CT28" s="116"/>
      <c r="CU28" s="116"/>
      <c r="CV28" s="116"/>
      <c r="CW28" s="116"/>
      <c r="CX28" s="116"/>
      <c r="CY28" s="116"/>
      <c r="CZ28" s="116"/>
      <c r="DA28" s="116"/>
      <c r="DB28" s="116"/>
      <c r="DC28" s="116"/>
      <c r="DD28" s="116"/>
      <c r="DE28" s="116"/>
      <c r="DF28" s="116"/>
      <c r="DG28" s="116"/>
      <c r="DH28" s="116"/>
      <c r="DI28" s="116"/>
      <c r="DJ28" s="116"/>
      <c r="DK28" s="116"/>
      <c r="DL28" s="116"/>
      <c r="DM28" s="116"/>
      <c r="DN28" s="116"/>
      <c r="DO28" s="116"/>
      <c r="DP28" s="116"/>
      <c r="DQ28" s="116"/>
      <c r="DR28" s="116"/>
      <c r="DS28" s="116"/>
      <c r="DT28" s="116"/>
      <c r="DU28" s="116"/>
      <c r="DV28" s="116"/>
      <c r="DW28" s="116"/>
      <c r="DX28" s="116"/>
      <c r="DY28" s="116"/>
      <c r="DZ28" s="116"/>
      <c r="EA28" s="116"/>
      <c r="EB28" s="116"/>
      <c r="EC28" s="116"/>
      <c r="ED28" s="116"/>
      <c r="EE28" s="116"/>
      <c r="EF28" s="116"/>
      <c r="EG28" s="116"/>
      <c r="EH28" s="116"/>
      <c r="EI28" s="116"/>
      <c r="EJ28" s="116"/>
      <c r="EK28" s="116"/>
      <c r="EL28" s="116"/>
      <c r="EM28" s="116"/>
      <c r="EN28" s="116"/>
      <c r="EO28" s="116"/>
      <c r="EP28" s="116"/>
      <c r="EQ28" s="116"/>
      <c r="ER28" s="116"/>
      <c r="ES28" s="116"/>
      <c r="ET28" s="116"/>
      <c r="EU28" s="116"/>
      <c r="EV28" s="116"/>
      <c r="EW28" s="116"/>
      <c r="EX28" s="116"/>
      <c r="EY28" s="116"/>
      <c r="EZ28" s="116"/>
      <c r="FA28" s="116"/>
      <c r="FB28" s="116"/>
      <c r="FC28" s="116"/>
      <c r="FD28" s="116"/>
      <c r="FE28" s="116"/>
      <c r="FF28" s="116"/>
      <c r="FG28" s="116"/>
      <c r="FH28" s="116"/>
      <c r="FI28" s="116"/>
      <c r="FJ28" s="116"/>
      <c r="FK28" s="116"/>
      <c r="FL28" s="116"/>
      <c r="FM28" s="116"/>
      <c r="FN28" s="116"/>
      <c r="FO28" s="116"/>
      <c r="FP28" s="116"/>
      <c r="FQ28" s="116"/>
      <c r="FR28" s="116"/>
      <c r="FS28" s="116"/>
      <c r="FT28" s="116"/>
      <c r="FU28" s="116"/>
      <c r="FV28" s="116"/>
      <c r="FW28" s="116"/>
      <c r="FX28" s="116"/>
      <c r="FY28" s="116"/>
      <c r="FZ28" s="116"/>
      <c r="GA28" s="116"/>
      <c r="GB28" s="116"/>
      <c r="GC28" s="116"/>
      <c r="GD28" s="116"/>
      <c r="GE28" s="116"/>
      <c r="GF28" s="116"/>
      <c r="GG28" s="116"/>
      <c r="GH28" s="116"/>
      <c r="GI28" s="116"/>
      <c r="GJ28" s="116"/>
      <c r="GK28" s="116"/>
      <c r="GL28" s="116"/>
      <c r="GM28" s="116"/>
      <c r="GN28" s="116"/>
      <c r="GO28" s="116"/>
      <c r="GP28" s="116"/>
      <c r="GQ28" s="116"/>
      <c r="GR28" s="116"/>
      <c r="GS28" s="116"/>
      <c r="GT28" s="116"/>
      <c r="GU28" s="116"/>
      <c r="GV28" s="116"/>
      <c r="GW28" s="116"/>
      <c r="GX28" s="116"/>
      <c r="GY28" s="116"/>
      <c r="GZ28" s="116"/>
      <c r="HA28" s="116"/>
      <c r="HB28" s="116"/>
      <c r="HC28" s="116"/>
      <c r="HD28" s="116"/>
      <c r="HE28" s="116"/>
      <c r="HF28" s="116"/>
      <c r="HG28" s="116"/>
      <c r="HH28" s="116"/>
      <c r="HI28" s="116"/>
      <c r="HJ28" s="116"/>
      <c r="HK28" s="116"/>
      <c r="HL28" s="116"/>
      <c r="HM28" s="116"/>
      <c r="HN28" s="116"/>
      <c r="HO28" s="116"/>
      <c r="HP28" s="116"/>
      <c r="HQ28" s="116"/>
      <c r="HR28" s="116"/>
      <c r="HS28" s="116"/>
      <c r="HT28" s="116"/>
      <c r="HU28" s="116"/>
      <c r="HV28" s="116"/>
      <c r="HW28" s="116"/>
      <c r="HX28" s="116"/>
      <c r="HY28" s="116"/>
      <c r="HZ28" s="116"/>
      <c r="IA28" s="116"/>
      <c r="IB28" s="116"/>
      <c r="IC28" s="116"/>
      <c r="ID28" s="116"/>
      <c r="IE28" s="116"/>
      <c r="IF28" s="116"/>
      <c r="IG28" s="116"/>
      <c r="IH28" s="116"/>
      <c r="II28" s="116"/>
      <c r="IJ28" s="116"/>
      <c r="IK28" s="116"/>
      <c r="IL28" s="116"/>
      <c r="IM28" s="116"/>
      <c r="IN28" s="116"/>
      <c r="IO28" s="116"/>
      <c r="IP28" s="116"/>
      <c r="IQ28" s="116"/>
      <c r="IR28" s="116"/>
      <c r="IS28" s="116"/>
      <c r="IT28" s="116"/>
      <c r="IU28" s="116"/>
      <c r="IV28" s="116"/>
    </row>
    <row r="29" spans="1:256" ht="18.75" customHeight="1">
      <c r="A29" s="224" t="s">
        <v>151</v>
      </c>
      <c r="B29" s="225" t="s">
        <v>169</v>
      </c>
      <c r="C29" s="135">
        <v>6.2920000000000001E-4</v>
      </c>
      <c r="D29" s="135">
        <v>2.4117000000000001E-3</v>
      </c>
      <c r="E29" s="135">
        <v>1.7227E-3</v>
      </c>
      <c r="F29" s="135">
        <v>7.316E-4</v>
      </c>
      <c r="G29" s="135">
        <v>7.2530000000000001E-4</v>
      </c>
      <c r="H29" s="135">
        <v>1.6856E-3</v>
      </c>
      <c r="I29" s="135">
        <v>7.9980000000000003E-4</v>
      </c>
      <c r="J29" s="135">
        <v>6.7980000000000004E-4</v>
      </c>
      <c r="K29" s="135">
        <v>8.7370000000000004E-4</v>
      </c>
      <c r="L29" s="135">
        <v>5.6930000000000001E-4</v>
      </c>
      <c r="M29" s="135">
        <v>6.4119999999999997E-4</v>
      </c>
      <c r="N29" s="135">
        <v>6.0150000000000004E-4</v>
      </c>
      <c r="O29" s="135">
        <v>5.7580000000000001E-4</v>
      </c>
      <c r="P29" s="135">
        <v>4.3760000000000001E-4</v>
      </c>
      <c r="Q29" s="135">
        <v>4.9770000000000001E-4</v>
      </c>
      <c r="R29" s="135">
        <v>6.9410000000000001E-4</v>
      </c>
      <c r="S29" s="135">
        <v>3.7750000000000001E-4</v>
      </c>
      <c r="T29" s="135">
        <v>5.1270000000000005E-4</v>
      </c>
      <c r="U29" s="135">
        <v>3.2279999999999999E-4</v>
      </c>
      <c r="V29" s="135">
        <v>9.1799999999999998E-4</v>
      </c>
      <c r="W29" s="135">
        <v>8.8650000000000003E-4</v>
      </c>
      <c r="X29" s="135">
        <v>1.3370000000000001E-3</v>
      </c>
      <c r="Y29" s="135">
        <v>1.0483549999999999</v>
      </c>
      <c r="Z29" s="135">
        <v>8.1978999999999993E-3</v>
      </c>
      <c r="AA29" s="135">
        <v>2.9077E-3</v>
      </c>
      <c r="AB29" s="135">
        <v>1.3795999999999999E-3</v>
      </c>
      <c r="AC29" s="135">
        <v>2.766E-4</v>
      </c>
      <c r="AD29" s="135">
        <v>5.0451000000000003E-3</v>
      </c>
      <c r="AE29" s="135">
        <v>3.1646999999999999E-3</v>
      </c>
      <c r="AF29" s="135">
        <v>3.5046000000000001E-3</v>
      </c>
      <c r="AG29" s="135">
        <v>6.8744000000000001E-3</v>
      </c>
      <c r="AH29" s="135">
        <v>4.0099999999999997E-3</v>
      </c>
      <c r="AI29" s="135">
        <v>2.1351E-3</v>
      </c>
      <c r="AJ29" s="135">
        <v>7.67E-4</v>
      </c>
      <c r="AK29" s="135">
        <v>7.7245999999999999E-3</v>
      </c>
      <c r="AL29" s="135">
        <v>5.3479999999999999E-4</v>
      </c>
      <c r="AM29" s="267">
        <v>2.5904999999999999E-3</v>
      </c>
      <c r="AN29" s="133">
        <v>1.1160987</v>
      </c>
      <c r="AO29" s="134">
        <v>0.91135940000000004</v>
      </c>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6"/>
      <c r="DV29" s="116"/>
      <c r="DW29" s="116"/>
      <c r="DX29" s="116"/>
      <c r="DY29" s="116"/>
      <c r="DZ29" s="116"/>
      <c r="EA29" s="116"/>
      <c r="EB29" s="116"/>
      <c r="EC29" s="116"/>
      <c r="ED29" s="116"/>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6"/>
      <c r="IP29" s="116"/>
      <c r="IQ29" s="116"/>
      <c r="IR29" s="116"/>
      <c r="IS29" s="116"/>
      <c r="IT29" s="116"/>
      <c r="IU29" s="116"/>
      <c r="IV29" s="116"/>
    </row>
    <row r="30" spans="1:256" ht="18.75" customHeight="1">
      <c r="A30" s="224" t="s">
        <v>152</v>
      </c>
      <c r="B30" s="225" t="s">
        <v>170</v>
      </c>
      <c r="C30" s="135">
        <v>8.3250000000000002E-4</v>
      </c>
      <c r="D30" s="135">
        <v>2.5068999999999998E-3</v>
      </c>
      <c r="E30" s="135">
        <v>1.3894000000000001E-3</v>
      </c>
      <c r="F30" s="135">
        <v>1.3733E-3</v>
      </c>
      <c r="G30" s="135">
        <v>1.2455000000000001E-3</v>
      </c>
      <c r="H30" s="135">
        <v>3.4064999999999998E-3</v>
      </c>
      <c r="I30" s="135">
        <v>1.0685E-3</v>
      </c>
      <c r="J30" s="135">
        <v>1.2324E-3</v>
      </c>
      <c r="K30" s="135">
        <v>2.8663999999999999E-3</v>
      </c>
      <c r="L30" s="135">
        <v>2.8324999999999999E-3</v>
      </c>
      <c r="M30" s="135">
        <v>1.859E-3</v>
      </c>
      <c r="N30" s="135">
        <v>9.477E-4</v>
      </c>
      <c r="O30" s="135">
        <v>8.9860000000000005E-4</v>
      </c>
      <c r="P30" s="135">
        <v>6.2480000000000001E-4</v>
      </c>
      <c r="Q30" s="135">
        <v>6.8070000000000001E-4</v>
      </c>
      <c r="R30" s="135">
        <v>1.2634E-3</v>
      </c>
      <c r="S30" s="135">
        <v>5.1079999999999995E-4</v>
      </c>
      <c r="T30" s="135">
        <v>6.2830000000000004E-4</v>
      </c>
      <c r="U30" s="135">
        <v>6.669E-4</v>
      </c>
      <c r="V30" s="135">
        <v>9.771999999999999E-4</v>
      </c>
      <c r="W30" s="135">
        <v>2.8592999999999999E-3</v>
      </c>
      <c r="X30" s="135">
        <v>4.4139200000000003E-2</v>
      </c>
      <c r="Y30" s="135">
        <v>4.1254999999999998E-3</v>
      </c>
      <c r="Z30" s="135">
        <v>1.0025980000000001</v>
      </c>
      <c r="AA30" s="135">
        <v>2.2878E-3</v>
      </c>
      <c r="AB30" s="135">
        <v>3.2176000000000001E-3</v>
      </c>
      <c r="AC30" s="135">
        <v>3.2979999999999999E-4</v>
      </c>
      <c r="AD30" s="135">
        <v>4.1675000000000002E-3</v>
      </c>
      <c r="AE30" s="135">
        <v>6.7457000000000003E-3</v>
      </c>
      <c r="AF30" s="135">
        <v>2.6541800000000001E-2</v>
      </c>
      <c r="AG30" s="135">
        <v>4.9356000000000001E-3</v>
      </c>
      <c r="AH30" s="135">
        <v>3.8549000000000001E-3</v>
      </c>
      <c r="AI30" s="135">
        <v>7.6429999999999998E-4</v>
      </c>
      <c r="AJ30" s="135">
        <v>8.25E-4</v>
      </c>
      <c r="AK30" s="135">
        <v>2.0691000000000001E-2</v>
      </c>
      <c r="AL30" s="135">
        <v>4.6220000000000001E-4</v>
      </c>
      <c r="AM30" s="267">
        <v>1.9536299999999999E-2</v>
      </c>
      <c r="AN30" s="133">
        <v>1.1758928000000002</v>
      </c>
      <c r="AO30" s="134">
        <v>0.96018499999999996</v>
      </c>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6"/>
      <c r="CP30" s="116"/>
      <c r="CQ30" s="116"/>
      <c r="CR30" s="116"/>
      <c r="CS30" s="116"/>
      <c r="CT30" s="116"/>
      <c r="CU30" s="116"/>
      <c r="CV30" s="116"/>
      <c r="CW30" s="116"/>
      <c r="CX30" s="116"/>
      <c r="CY30" s="116"/>
      <c r="CZ30" s="116"/>
      <c r="DA30" s="116"/>
      <c r="DB30" s="116"/>
      <c r="DC30" s="116"/>
      <c r="DD30" s="116"/>
      <c r="DE30" s="116"/>
      <c r="DF30" s="116"/>
      <c r="DG30" s="116"/>
      <c r="DH30" s="116"/>
      <c r="DI30" s="116"/>
      <c r="DJ30" s="116"/>
      <c r="DK30" s="116"/>
      <c r="DL30" s="116"/>
      <c r="DM30" s="116"/>
      <c r="DN30" s="116"/>
      <c r="DO30" s="116"/>
      <c r="DP30" s="116"/>
      <c r="DQ30" s="116"/>
      <c r="DR30" s="116"/>
      <c r="DS30" s="116"/>
      <c r="DT30" s="116"/>
      <c r="DU30" s="116"/>
      <c r="DV30" s="116"/>
      <c r="DW30" s="116"/>
      <c r="DX30" s="116"/>
      <c r="DY30" s="116"/>
      <c r="DZ30" s="116"/>
      <c r="EA30" s="116"/>
      <c r="EB30" s="116"/>
      <c r="EC30" s="116"/>
      <c r="ED30" s="116"/>
      <c r="EE30" s="116"/>
      <c r="EF30" s="116"/>
      <c r="EG30" s="116"/>
      <c r="EH30" s="116"/>
      <c r="EI30" s="116"/>
      <c r="EJ30" s="116"/>
      <c r="EK30" s="116"/>
      <c r="EL30" s="116"/>
      <c r="EM30" s="116"/>
      <c r="EN30" s="116"/>
      <c r="EO30" s="116"/>
      <c r="EP30" s="116"/>
      <c r="EQ30" s="116"/>
      <c r="ER30" s="116"/>
      <c r="ES30" s="116"/>
      <c r="ET30" s="116"/>
      <c r="EU30" s="116"/>
      <c r="EV30" s="116"/>
      <c r="EW30" s="116"/>
      <c r="EX30" s="116"/>
      <c r="EY30" s="116"/>
      <c r="EZ30" s="116"/>
      <c r="FA30" s="116"/>
      <c r="FB30" s="116"/>
      <c r="FC30" s="116"/>
      <c r="FD30" s="116"/>
      <c r="FE30" s="116"/>
      <c r="FF30" s="116"/>
      <c r="FG30" s="116"/>
      <c r="FH30" s="116"/>
      <c r="FI30" s="116"/>
      <c r="FJ30" s="116"/>
      <c r="FK30" s="116"/>
      <c r="FL30" s="116"/>
      <c r="FM30" s="116"/>
      <c r="FN30" s="116"/>
      <c r="FO30" s="116"/>
      <c r="FP30" s="116"/>
      <c r="FQ30" s="116"/>
      <c r="FR30" s="116"/>
      <c r="FS30" s="116"/>
      <c r="FT30" s="116"/>
      <c r="FU30" s="116"/>
      <c r="FV30" s="116"/>
      <c r="FW30" s="116"/>
      <c r="FX30" s="116"/>
      <c r="FY30" s="116"/>
      <c r="FZ30" s="116"/>
      <c r="GA30" s="116"/>
      <c r="GB30" s="116"/>
      <c r="GC30" s="116"/>
      <c r="GD30" s="116"/>
      <c r="GE30" s="116"/>
      <c r="GF30" s="116"/>
      <c r="GG30" s="116"/>
      <c r="GH30" s="116"/>
      <c r="GI30" s="116"/>
      <c r="GJ30" s="116"/>
      <c r="GK30" s="116"/>
      <c r="GL30" s="116"/>
      <c r="GM30" s="116"/>
      <c r="GN30" s="116"/>
      <c r="GO30" s="116"/>
      <c r="GP30" s="116"/>
      <c r="GQ30" s="116"/>
      <c r="GR30" s="116"/>
      <c r="GS30" s="116"/>
      <c r="GT30" s="116"/>
      <c r="GU30" s="116"/>
      <c r="GV30" s="116"/>
      <c r="GW30" s="116"/>
      <c r="GX30" s="116"/>
      <c r="GY30" s="116"/>
      <c r="GZ30" s="116"/>
      <c r="HA30" s="116"/>
      <c r="HB30" s="116"/>
      <c r="HC30" s="116"/>
      <c r="HD30" s="116"/>
      <c r="HE30" s="116"/>
      <c r="HF30" s="116"/>
      <c r="HG30" s="116"/>
      <c r="HH30" s="116"/>
      <c r="HI30" s="116"/>
      <c r="HJ30" s="116"/>
      <c r="HK30" s="116"/>
      <c r="HL30" s="116"/>
      <c r="HM30" s="116"/>
      <c r="HN30" s="116"/>
      <c r="HO30" s="116"/>
      <c r="HP30" s="116"/>
      <c r="HQ30" s="116"/>
      <c r="HR30" s="116"/>
      <c r="HS30" s="116"/>
      <c r="HT30" s="116"/>
      <c r="HU30" s="116"/>
      <c r="HV30" s="116"/>
      <c r="HW30" s="116"/>
      <c r="HX30" s="116"/>
      <c r="HY30" s="116"/>
      <c r="HZ30" s="116"/>
      <c r="IA30" s="116"/>
      <c r="IB30" s="116"/>
      <c r="IC30" s="116"/>
      <c r="ID30" s="116"/>
      <c r="IE30" s="116"/>
      <c r="IF30" s="116"/>
      <c r="IG30" s="116"/>
      <c r="IH30" s="116"/>
      <c r="II30" s="116"/>
      <c r="IJ30" s="116"/>
      <c r="IK30" s="116"/>
      <c r="IL30" s="116"/>
      <c r="IM30" s="116"/>
      <c r="IN30" s="116"/>
      <c r="IO30" s="116"/>
      <c r="IP30" s="116"/>
      <c r="IQ30" s="116"/>
      <c r="IR30" s="116"/>
      <c r="IS30" s="116"/>
      <c r="IT30" s="116"/>
      <c r="IU30" s="116"/>
      <c r="IV30" s="116"/>
    </row>
    <row r="31" spans="1:256" ht="18.75" customHeight="1">
      <c r="A31" s="224" t="s">
        <v>153</v>
      </c>
      <c r="B31" s="225" t="s">
        <v>31</v>
      </c>
      <c r="C31" s="135">
        <v>3.5237299999999999E-2</v>
      </c>
      <c r="D31" s="135">
        <v>1.41742E-2</v>
      </c>
      <c r="E31" s="135">
        <v>4.2297399999999999E-2</v>
      </c>
      <c r="F31" s="135">
        <v>3.4879E-2</v>
      </c>
      <c r="G31" s="135">
        <v>4.19403E-2</v>
      </c>
      <c r="H31" s="135">
        <v>2.72646E-2</v>
      </c>
      <c r="I31" s="135">
        <v>3.0887600000000001E-2</v>
      </c>
      <c r="J31" s="135">
        <v>3.2892299999999999E-2</v>
      </c>
      <c r="K31" s="135">
        <v>2.33136E-2</v>
      </c>
      <c r="L31" s="135">
        <v>2.9375499999999999E-2</v>
      </c>
      <c r="M31" s="135">
        <v>2.7916199999999999E-2</v>
      </c>
      <c r="N31" s="135">
        <v>2.4543599999999999E-2</v>
      </c>
      <c r="O31" s="135">
        <v>2.33686E-2</v>
      </c>
      <c r="P31" s="135">
        <v>2.3601899999999999E-2</v>
      </c>
      <c r="Q31" s="135">
        <v>2.7318700000000001E-2</v>
      </c>
      <c r="R31" s="135">
        <v>2.13426E-2</v>
      </c>
      <c r="S31" s="135">
        <v>2.0491700000000002E-2</v>
      </c>
      <c r="T31" s="135">
        <v>2.1841599999999999E-2</v>
      </c>
      <c r="U31" s="135">
        <v>2.7137600000000001E-2</v>
      </c>
      <c r="V31" s="135">
        <v>5.5551499999999997E-2</v>
      </c>
      <c r="W31" s="135">
        <v>2.9421599999999999E-2</v>
      </c>
      <c r="X31" s="135">
        <v>7.6154999999999999E-3</v>
      </c>
      <c r="Y31" s="135">
        <v>1.6556999999999999E-2</v>
      </c>
      <c r="Z31" s="135">
        <v>1.14059E-2</v>
      </c>
      <c r="AA31" s="135">
        <v>1.0083420000000001</v>
      </c>
      <c r="AB31" s="135">
        <v>6.1291999999999996E-3</v>
      </c>
      <c r="AC31" s="135">
        <v>1.5541000000000001E-3</v>
      </c>
      <c r="AD31" s="135">
        <v>2.4694000000000001E-2</v>
      </c>
      <c r="AE31" s="135">
        <v>7.2709999999999997E-3</v>
      </c>
      <c r="AF31" s="135">
        <v>8.0470000000000003E-3</v>
      </c>
      <c r="AG31" s="135">
        <v>1.29888E-2</v>
      </c>
      <c r="AH31" s="135">
        <v>2.96387E-2</v>
      </c>
      <c r="AI31" s="135">
        <v>2.4468400000000001E-2</v>
      </c>
      <c r="AJ31" s="135">
        <v>1.2874200000000001E-2</v>
      </c>
      <c r="AK31" s="135">
        <v>4.2278400000000001E-2</v>
      </c>
      <c r="AL31" s="135">
        <v>0.1201451</v>
      </c>
      <c r="AM31" s="267">
        <v>9.9778999999999996E-3</v>
      </c>
      <c r="AN31" s="133">
        <v>1.9587846</v>
      </c>
      <c r="AO31" s="134">
        <v>1.5994619999999999</v>
      </c>
      <c r="AP31" s="116"/>
      <c r="AQ31" s="116"/>
      <c r="AR31" s="116"/>
      <c r="AS31" s="116"/>
      <c r="AT31" s="116"/>
      <c r="AU31" s="116"/>
      <c r="AV31" s="116"/>
      <c r="AW31" s="116"/>
      <c r="AX31" s="116"/>
      <c r="AY31" s="116"/>
      <c r="AZ31" s="116"/>
      <c r="BA31" s="116"/>
      <c r="BB31" s="116"/>
      <c r="BC31" s="116"/>
      <c r="BD31" s="116"/>
      <c r="BE31" s="116"/>
      <c r="BF31" s="116"/>
      <c r="BG31" s="116"/>
      <c r="BH31" s="116"/>
      <c r="BI31" s="116"/>
      <c r="BJ31" s="116"/>
      <c r="BK31" s="116"/>
      <c r="BL31" s="116"/>
      <c r="BM31" s="116"/>
      <c r="BN31" s="116"/>
      <c r="BO31" s="116"/>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116"/>
      <c r="CL31" s="116"/>
      <c r="CM31" s="116"/>
      <c r="CN31" s="116"/>
      <c r="CO31" s="116"/>
      <c r="CP31" s="116"/>
      <c r="CQ31" s="116"/>
      <c r="CR31" s="116"/>
      <c r="CS31" s="116"/>
      <c r="CT31" s="116"/>
      <c r="CU31" s="116"/>
      <c r="CV31" s="116"/>
      <c r="CW31" s="116"/>
      <c r="CX31" s="116"/>
      <c r="CY31" s="116"/>
      <c r="CZ31" s="116"/>
      <c r="DA31" s="116"/>
      <c r="DB31" s="116"/>
      <c r="DC31" s="116"/>
      <c r="DD31" s="116"/>
      <c r="DE31" s="116"/>
      <c r="DF31" s="116"/>
      <c r="DG31" s="116"/>
      <c r="DH31" s="116"/>
      <c r="DI31" s="116"/>
      <c r="DJ31" s="116"/>
      <c r="DK31" s="116"/>
      <c r="DL31" s="116"/>
      <c r="DM31" s="116"/>
      <c r="DN31" s="116"/>
      <c r="DO31" s="116"/>
      <c r="DP31" s="116"/>
      <c r="DQ31" s="116"/>
      <c r="DR31" s="116"/>
      <c r="DS31" s="116"/>
      <c r="DT31" s="116"/>
      <c r="DU31" s="116"/>
      <c r="DV31" s="116"/>
      <c r="DW31" s="116"/>
      <c r="DX31" s="116"/>
      <c r="DY31" s="116"/>
      <c r="DZ31" s="116"/>
      <c r="EA31" s="116"/>
      <c r="EB31" s="116"/>
      <c r="EC31" s="116"/>
      <c r="ED31" s="116"/>
      <c r="EE31" s="116"/>
      <c r="EF31" s="116"/>
      <c r="EG31" s="116"/>
      <c r="EH31" s="116"/>
      <c r="EI31" s="116"/>
      <c r="EJ31" s="116"/>
      <c r="EK31" s="116"/>
      <c r="EL31" s="116"/>
      <c r="EM31" s="116"/>
      <c r="EN31" s="116"/>
      <c r="EO31" s="116"/>
      <c r="EP31" s="116"/>
      <c r="EQ31" s="116"/>
      <c r="ER31" s="116"/>
      <c r="ES31" s="116"/>
      <c r="ET31" s="116"/>
      <c r="EU31" s="116"/>
      <c r="EV31" s="116"/>
      <c r="EW31" s="116"/>
      <c r="EX31" s="116"/>
      <c r="EY31" s="116"/>
      <c r="EZ31" s="116"/>
      <c r="FA31" s="116"/>
      <c r="FB31" s="116"/>
      <c r="FC31" s="116"/>
      <c r="FD31" s="116"/>
      <c r="FE31" s="116"/>
      <c r="FF31" s="116"/>
      <c r="FG31" s="116"/>
      <c r="FH31" s="116"/>
      <c r="FI31" s="116"/>
      <c r="FJ31" s="116"/>
      <c r="FK31" s="116"/>
      <c r="FL31" s="116"/>
      <c r="FM31" s="116"/>
      <c r="FN31" s="116"/>
      <c r="FO31" s="116"/>
      <c r="FP31" s="116"/>
      <c r="FQ31" s="116"/>
      <c r="FR31" s="116"/>
      <c r="FS31" s="116"/>
      <c r="FT31" s="116"/>
      <c r="FU31" s="116"/>
      <c r="FV31" s="116"/>
      <c r="FW31" s="116"/>
      <c r="FX31" s="116"/>
      <c r="FY31" s="116"/>
      <c r="FZ31" s="116"/>
      <c r="GA31" s="116"/>
      <c r="GB31" s="116"/>
      <c r="GC31" s="116"/>
      <c r="GD31" s="116"/>
      <c r="GE31" s="116"/>
      <c r="GF31" s="116"/>
      <c r="GG31" s="116"/>
      <c r="GH31" s="116"/>
      <c r="GI31" s="116"/>
      <c r="GJ31" s="116"/>
      <c r="GK31" s="116"/>
      <c r="GL31" s="116"/>
      <c r="GM31" s="116"/>
      <c r="GN31" s="116"/>
      <c r="GO31" s="116"/>
      <c r="GP31" s="116"/>
      <c r="GQ31" s="116"/>
      <c r="GR31" s="116"/>
      <c r="GS31" s="116"/>
      <c r="GT31" s="116"/>
      <c r="GU31" s="116"/>
      <c r="GV31" s="116"/>
      <c r="GW31" s="116"/>
      <c r="GX31" s="116"/>
      <c r="GY31" s="116"/>
      <c r="GZ31" s="116"/>
      <c r="HA31" s="116"/>
      <c r="HB31" s="116"/>
      <c r="HC31" s="116"/>
      <c r="HD31" s="116"/>
      <c r="HE31" s="116"/>
      <c r="HF31" s="116"/>
      <c r="HG31" s="116"/>
      <c r="HH31" s="116"/>
      <c r="HI31" s="116"/>
      <c r="HJ31" s="116"/>
      <c r="HK31" s="116"/>
      <c r="HL31" s="116"/>
      <c r="HM31" s="116"/>
      <c r="HN31" s="116"/>
      <c r="HO31" s="116"/>
      <c r="HP31" s="116"/>
      <c r="HQ31" s="116"/>
      <c r="HR31" s="116"/>
      <c r="HS31" s="116"/>
      <c r="HT31" s="116"/>
      <c r="HU31" s="116"/>
      <c r="HV31" s="116"/>
      <c r="HW31" s="116"/>
      <c r="HX31" s="116"/>
      <c r="HY31" s="116"/>
      <c r="HZ31" s="116"/>
      <c r="IA31" s="116"/>
      <c r="IB31" s="116"/>
      <c r="IC31" s="116"/>
      <c r="ID31" s="116"/>
      <c r="IE31" s="116"/>
      <c r="IF31" s="116"/>
      <c r="IG31" s="116"/>
      <c r="IH31" s="116"/>
      <c r="II31" s="116"/>
      <c r="IJ31" s="116"/>
      <c r="IK31" s="116"/>
      <c r="IL31" s="116"/>
      <c r="IM31" s="116"/>
      <c r="IN31" s="116"/>
      <c r="IO31" s="116"/>
      <c r="IP31" s="116"/>
      <c r="IQ31" s="116"/>
      <c r="IR31" s="116"/>
      <c r="IS31" s="116"/>
      <c r="IT31" s="116"/>
      <c r="IU31" s="116"/>
      <c r="IV31" s="116"/>
    </row>
    <row r="32" spans="1:256" ht="18.75" customHeight="1">
      <c r="A32" s="224" t="s">
        <v>154</v>
      </c>
      <c r="B32" s="225" t="s">
        <v>32</v>
      </c>
      <c r="C32" s="135">
        <v>5.6045000000000001E-3</v>
      </c>
      <c r="D32" s="135">
        <v>2.7603200000000001E-2</v>
      </c>
      <c r="E32" s="135">
        <v>7.7146999999999997E-3</v>
      </c>
      <c r="F32" s="135">
        <v>1.55423E-2</v>
      </c>
      <c r="G32" s="135">
        <v>1.06023E-2</v>
      </c>
      <c r="H32" s="135">
        <v>7.1212999999999997E-3</v>
      </c>
      <c r="I32" s="135">
        <v>4.1213999999999999E-3</v>
      </c>
      <c r="J32" s="135">
        <v>4.9635E-3</v>
      </c>
      <c r="K32" s="135">
        <v>1.09607E-2</v>
      </c>
      <c r="L32" s="135">
        <v>8.3297000000000006E-3</v>
      </c>
      <c r="M32" s="135">
        <v>7.6994999999999997E-3</v>
      </c>
      <c r="N32" s="135">
        <v>1.07884E-2</v>
      </c>
      <c r="O32" s="135">
        <v>7.0419000000000002E-3</v>
      </c>
      <c r="P32" s="135">
        <v>6.8189000000000001E-3</v>
      </c>
      <c r="Q32" s="135">
        <v>1.0681299999999999E-2</v>
      </c>
      <c r="R32" s="135">
        <v>5.1726000000000003E-3</v>
      </c>
      <c r="S32" s="135">
        <v>6.6563999999999998E-3</v>
      </c>
      <c r="T32" s="135">
        <v>8.6739999999999994E-3</v>
      </c>
      <c r="U32" s="135">
        <v>3.6183999999999999E-3</v>
      </c>
      <c r="V32" s="135">
        <v>1.30931E-2</v>
      </c>
      <c r="W32" s="135">
        <v>1.2844400000000001E-2</v>
      </c>
      <c r="X32" s="135">
        <v>2.27031E-2</v>
      </c>
      <c r="Y32" s="135">
        <v>2.6678899999999998E-2</v>
      </c>
      <c r="Z32" s="135">
        <v>2.60255E-2</v>
      </c>
      <c r="AA32" s="135">
        <v>1.54159E-2</v>
      </c>
      <c r="AB32" s="135">
        <v>1.0384329999999999</v>
      </c>
      <c r="AC32" s="135">
        <v>5.6523499999999997E-2</v>
      </c>
      <c r="AD32" s="135">
        <v>1.9862399999999999E-2</v>
      </c>
      <c r="AE32" s="135">
        <v>8.8645000000000009E-3</v>
      </c>
      <c r="AF32" s="135">
        <v>1.66199E-2</v>
      </c>
      <c r="AG32" s="135">
        <v>7.4757000000000001E-3</v>
      </c>
      <c r="AH32" s="135">
        <v>1.0385500000000001E-2</v>
      </c>
      <c r="AI32" s="135">
        <v>2.0383399999999999E-2</v>
      </c>
      <c r="AJ32" s="135">
        <v>9.3133000000000001E-3</v>
      </c>
      <c r="AK32" s="135">
        <v>1.08205E-2</v>
      </c>
      <c r="AL32" s="135">
        <v>2.8341E-3</v>
      </c>
      <c r="AM32" s="267">
        <v>1.01274E-2</v>
      </c>
      <c r="AN32" s="133">
        <v>1.4981191</v>
      </c>
      <c r="AO32" s="134">
        <v>1.223301</v>
      </c>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6"/>
      <c r="IG32" s="116"/>
      <c r="IH32" s="116"/>
      <c r="II32" s="116"/>
      <c r="IJ32" s="116"/>
      <c r="IK32" s="116"/>
      <c r="IL32" s="116"/>
      <c r="IM32" s="116"/>
      <c r="IN32" s="116"/>
      <c r="IO32" s="116"/>
      <c r="IP32" s="116"/>
      <c r="IQ32" s="116"/>
      <c r="IR32" s="116"/>
      <c r="IS32" s="116"/>
      <c r="IT32" s="116"/>
      <c r="IU32" s="116"/>
      <c r="IV32" s="116"/>
    </row>
    <row r="33" spans="1:256" ht="18.75" customHeight="1">
      <c r="A33" s="224" t="s">
        <v>155</v>
      </c>
      <c r="B33" s="225" t="s">
        <v>33</v>
      </c>
      <c r="C33" s="135">
        <v>3.2842000000000001E-3</v>
      </c>
      <c r="D33" s="135">
        <v>9.2452000000000003E-3</v>
      </c>
      <c r="E33" s="135">
        <v>3.7442E-3</v>
      </c>
      <c r="F33" s="135">
        <v>4.0778999999999998E-3</v>
      </c>
      <c r="G33" s="135">
        <v>4.0138999999999999E-3</v>
      </c>
      <c r="H33" s="135">
        <v>4.3907E-3</v>
      </c>
      <c r="I33" s="135">
        <v>3.2355999999999999E-3</v>
      </c>
      <c r="J33" s="135">
        <v>4.5823000000000001E-3</v>
      </c>
      <c r="K33" s="135">
        <v>4.8805999999999997E-3</v>
      </c>
      <c r="L33" s="135">
        <v>4.6233999999999997E-3</v>
      </c>
      <c r="M33" s="135">
        <v>3.1213999999999999E-3</v>
      </c>
      <c r="N33" s="135">
        <v>4.6722999999999999E-3</v>
      </c>
      <c r="O33" s="135">
        <v>4.0695999999999996E-3</v>
      </c>
      <c r="P33" s="135">
        <v>4.2046999999999996E-3</v>
      </c>
      <c r="Q33" s="135">
        <v>2.8086999999999999E-3</v>
      </c>
      <c r="R33" s="135">
        <v>2.3246999999999999E-3</v>
      </c>
      <c r="S33" s="135">
        <v>2.7745000000000001E-3</v>
      </c>
      <c r="T33" s="135">
        <v>5.7153999999999998E-3</v>
      </c>
      <c r="U33" s="135">
        <v>1.4586E-3</v>
      </c>
      <c r="V33" s="135">
        <v>4.3103999999999998E-3</v>
      </c>
      <c r="W33" s="135">
        <v>5.2630999999999997E-3</v>
      </c>
      <c r="X33" s="135">
        <v>1.2193300000000001E-2</v>
      </c>
      <c r="Y33" s="135">
        <v>4.5018999999999997E-3</v>
      </c>
      <c r="Z33" s="135">
        <v>4.4768999999999998E-3</v>
      </c>
      <c r="AA33" s="135">
        <v>2.34083E-2</v>
      </c>
      <c r="AB33" s="135">
        <v>1.52417E-2</v>
      </c>
      <c r="AC33" s="135">
        <v>1.0184880000000001</v>
      </c>
      <c r="AD33" s="135">
        <v>1.5655800000000001E-2</v>
      </c>
      <c r="AE33" s="135">
        <v>1.48728E-2</v>
      </c>
      <c r="AF33" s="135">
        <v>2.5693000000000001E-3</v>
      </c>
      <c r="AG33" s="135">
        <v>8.1516000000000002E-3</v>
      </c>
      <c r="AH33" s="135">
        <v>1.42679E-2</v>
      </c>
      <c r="AI33" s="135">
        <v>1.8760099999999998E-2</v>
      </c>
      <c r="AJ33" s="135">
        <v>9.6544999999999999E-3</v>
      </c>
      <c r="AK33" s="135">
        <v>1.40021E-2</v>
      </c>
      <c r="AL33" s="135">
        <v>3.4150000000000001E-3</v>
      </c>
      <c r="AM33" s="267">
        <v>2.8005100000000002E-2</v>
      </c>
      <c r="AN33" s="133">
        <v>1.2944656999999995</v>
      </c>
      <c r="AO33" s="134">
        <v>1.0570059999999999</v>
      </c>
      <c r="AP33" s="116"/>
      <c r="AQ33" s="116"/>
      <c r="AR33" s="116"/>
      <c r="AS33" s="116"/>
      <c r="AT33" s="116"/>
      <c r="AU33" s="116"/>
      <c r="AV33" s="116"/>
      <c r="AW33" s="116"/>
      <c r="AX33" s="116"/>
      <c r="AY33" s="116"/>
      <c r="AZ33" s="116"/>
      <c r="BA33" s="116"/>
      <c r="BB33" s="116"/>
      <c r="BC33" s="116"/>
      <c r="BD33" s="116"/>
      <c r="BE33" s="116"/>
      <c r="BF33" s="116"/>
      <c r="BG33" s="116"/>
      <c r="BH33" s="116"/>
      <c r="BI33" s="116"/>
      <c r="BJ33" s="116"/>
      <c r="BK33" s="116"/>
      <c r="BL33" s="116"/>
      <c r="BM33" s="116"/>
      <c r="BN33" s="116"/>
      <c r="BO33" s="116"/>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116"/>
      <c r="CL33" s="116"/>
      <c r="CM33" s="116"/>
      <c r="CN33" s="116"/>
      <c r="CO33" s="116"/>
      <c r="CP33" s="116"/>
      <c r="CQ33" s="116"/>
      <c r="CR33" s="116"/>
      <c r="CS33" s="116"/>
      <c r="CT33" s="116"/>
      <c r="CU33" s="116"/>
      <c r="CV33" s="116"/>
      <c r="CW33" s="116"/>
      <c r="CX33" s="116"/>
      <c r="CY33" s="116"/>
      <c r="CZ33" s="116"/>
      <c r="DA33" s="116"/>
      <c r="DB33" s="116"/>
      <c r="DC33" s="116"/>
      <c r="DD33" s="116"/>
      <c r="DE33" s="116"/>
      <c r="DF33" s="116"/>
      <c r="DG33" s="116"/>
      <c r="DH33" s="116"/>
      <c r="DI33" s="116"/>
      <c r="DJ33" s="116"/>
      <c r="DK33" s="116"/>
      <c r="DL33" s="116"/>
      <c r="DM33" s="116"/>
      <c r="DN33" s="116"/>
      <c r="DO33" s="116"/>
      <c r="DP33" s="116"/>
      <c r="DQ33" s="116"/>
      <c r="DR33" s="116"/>
      <c r="DS33" s="116"/>
      <c r="DT33" s="116"/>
      <c r="DU33" s="116"/>
      <c r="DV33" s="116"/>
      <c r="DW33" s="116"/>
      <c r="DX33" s="116"/>
      <c r="DY33" s="116"/>
      <c r="DZ33" s="116"/>
      <c r="EA33" s="116"/>
      <c r="EB33" s="116"/>
      <c r="EC33" s="116"/>
      <c r="ED33" s="116"/>
      <c r="EE33" s="116"/>
      <c r="EF33" s="116"/>
      <c r="EG33" s="116"/>
      <c r="EH33" s="116"/>
      <c r="EI33" s="116"/>
      <c r="EJ33" s="116"/>
      <c r="EK33" s="116"/>
      <c r="EL33" s="116"/>
      <c r="EM33" s="116"/>
      <c r="EN33" s="116"/>
      <c r="EO33" s="116"/>
      <c r="EP33" s="116"/>
      <c r="EQ33" s="116"/>
      <c r="ER33" s="116"/>
      <c r="ES33" s="116"/>
      <c r="ET33" s="116"/>
      <c r="EU33" s="116"/>
      <c r="EV33" s="116"/>
      <c r="EW33" s="116"/>
      <c r="EX33" s="116"/>
      <c r="EY33" s="116"/>
      <c r="EZ33" s="116"/>
      <c r="FA33" s="116"/>
      <c r="FB33" s="116"/>
      <c r="FC33" s="116"/>
      <c r="FD33" s="116"/>
      <c r="FE33" s="116"/>
      <c r="FF33" s="116"/>
      <c r="FG33" s="116"/>
      <c r="FH33" s="116"/>
      <c r="FI33" s="116"/>
      <c r="FJ33" s="116"/>
      <c r="FK33" s="116"/>
      <c r="FL33" s="116"/>
      <c r="FM33" s="116"/>
      <c r="FN33" s="116"/>
      <c r="FO33" s="116"/>
      <c r="FP33" s="116"/>
      <c r="FQ33" s="116"/>
      <c r="FR33" s="116"/>
      <c r="FS33" s="116"/>
      <c r="FT33" s="116"/>
      <c r="FU33" s="116"/>
      <c r="FV33" s="116"/>
      <c r="FW33" s="116"/>
      <c r="FX33" s="116"/>
      <c r="FY33" s="116"/>
      <c r="FZ33" s="116"/>
      <c r="GA33" s="116"/>
      <c r="GB33" s="116"/>
      <c r="GC33" s="116"/>
      <c r="GD33" s="116"/>
      <c r="GE33" s="116"/>
      <c r="GF33" s="116"/>
      <c r="GG33" s="116"/>
      <c r="GH33" s="116"/>
      <c r="GI33" s="116"/>
      <c r="GJ33" s="116"/>
      <c r="GK33" s="116"/>
      <c r="GL33" s="116"/>
      <c r="GM33" s="116"/>
      <c r="GN33" s="116"/>
      <c r="GO33" s="116"/>
      <c r="GP33" s="116"/>
      <c r="GQ33" s="116"/>
      <c r="GR33" s="116"/>
      <c r="GS33" s="116"/>
      <c r="GT33" s="116"/>
      <c r="GU33" s="116"/>
      <c r="GV33" s="116"/>
      <c r="GW33" s="116"/>
      <c r="GX33" s="116"/>
      <c r="GY33" s="116"/>
      <c r="GZ33" s="116"/>
      <c r="HA33" s="116"/>
      <c r="HB33" s="116"/>
      <c r="HC33" s="116"/>
      <c r="HD33" s="116"/>
      <c r="HE33" s="116"/>
      <c r="HF33" s="116"/>
      <c r="HG33" s="116"/>
      <c r="HH33" s="116"/>
      <c r="HI33" s="116"/>
      <c r="HJ33" s="116"/>
      <c r="HK33" s="116"/>
      <c r="HL33" s="116"/>
      <c r="HM33" s="116"/>
      <c r="HN33" s="116"/>
      <c r="HO33" s="116"/>
      <c r="HP33" s="116"/>
      <c r="HQ33" s="116"/>
      <c r="HR33" s="116"/>
      <c r="HS33" s="116"/>
      <c r="HT33" s="116"/>
      <c r="HU33" s="116"/>
      <c r="HV33" s="116"/>
      <c r="HW33" s="116"/>
      <c r="HX33" s="116"/>
      <c r="HY33" s="116"/>
      <c r="HZ33" s="116"/>
      <c r="IA33" s="116"/>
      <c r="IB33" s="116"/>
      <c r="IC33" s="116"/>
      <c r="ID33" s="116"/>
      <c r="IE33" s="116"/>
      <c r="IF33" s="116"/>
      <c r="IG33" s="116"/>
      <c r="IH33" s="116"/>
      <c r="II33" s="116"/>
      <c r="IJ33" s="116"/>
      <c r="IK33" s="116"/>
      <c r="IL33" s="116"/>
      <c r="IM33" s="116"/>
      <c r="IN33" s="116"/>
      <c r="IO33" s="116"/>
      <c r="IP33" s="116"/>
      <c r="IQ33" s="116"/>
      <c r="IR33" s="116"/>
      <c r="IS33" s="116"/>
      <c r="IT33" s="116"/>
      <c r="IU33" s="116"/>
      <c r="IV33" s="116"/>
    </row>
    <row r="34" spans="1:256" ht="18.75" customHeight="1">
      <c r="A34" s="224" t="s">
        <v>156</v>
      </c>
      <c r="B34" s="225" t="s">
        <v>171</v>
      </c>
      <c r="C34" s="135">
        <v>5.4197599999999999E-2</v>
      </c>
      <c r="D34" s="135">
        <v>0.24401990000000001</v>
      </c>
      <c r="E34" s="135">
        <v>2.8212500000000001E-2</v>
      </c>
      <c r="F34" s="135">
        <v>2.2067199999999999E-2</v>
      </c>
      <c r="G34" s="135">
        <v>3.2117199999999999E-2</v>
      </c>
      <c r="H34" s="135">
        <v>2.3424E-2</v>
      </c>
      <c r="I34" s="135">
        <v>4.9074100000000002E-2</v>
      </c>
      <c r="J34" s="135">
        <v>1.7870799999999999E-2</v>
      </c>
      <c r="K34" s="135">
        <v>5.0071900000000003E-2</v>
      </c>
      <c r="L34" s="135">
        <v>3.5631299999999998E-2</v>
      </c>
      <c r="M34" s="135">
        <v>2.73604E-2</v>
      </c>
      <c r="N34" s="135">
        <v>2.4117799999999998E-2</v>
      </c>
      <c r="O34" s="135">
        <v>1.8776600000000001E-2</v>
      </c>
      <c r="P34" s="135">
        <v>1.6735E-2</v>
      </c>
      <c r="Q34" s="135">
        <v>2.0367400000000001E-2</v>
      </c>
      <c r="R34" s="135">
        <v>1.39297E-2</v>
      </c>
      <c r="S34" s="135">
        <v>1.6341100000000001E-2</v>
      </c>
      <c r="T34" s="135">
        <v>2.0304099999999999E-2</v>
      </c>
      <c r="U34" s="135">
        <v>1.17003E-2</v>
      </c>
      <c r="V34" s="135">
        <v>5.3764399999999997E-2</v>
      </c>
      <c r="W34" s="135">
        <v>3.8659699999999998E-2</v>
      </c>
      <c r="X34" s="135">
        <v>2.8925099999999999E-2</v>
      </c>
      <c r="Y34" s="135">
        <v>2.6187599999999998E-2</v>
      </c>
      <c r="Z34" s="135">
        <v>5.1271600000000001E-2</v>
      </c>
      <c r="AA34" s="135">
        <v>4.5725000000000002E-2</v>
      </c>
      <c r="AB34" s="135">
        <v>2.9272900000000001E-2</v>
      </c>
      <c r="AC34" s="135">
        <v>4.0809000000000002E-3</v>
      </c>
      <c r="AD34" s="135">
        <v>1.0506040000000001</v>
      </c>
      <c r="AE34" s="135">
        <v>2.3070500000000001E-2</v>
      </c>
      <c r="AF34" s="135">
        <v>2.8483700000000001E-2</v>
      </c>
      <c r="AG34" s="135">
        <v>2.39007E-2</v>
      </c>
      <c r="AH34" s="135">
        <v>1.5932600000000002E-2</v>
      </c>
      <c r="AI34" s="135">
        <v>3.3227899999999998E-2</v>
      </c>
      <c r="AJ34" s="135">
        <v>1.6272399999999999E-2</v>
      </c>
      <c r="AK34" s="135">
        <v>4.2931499999999997E-2</v>
      </c>
      <c r="AL34" s="135">
        <v>4.0440999999999998E-2</v>
      </c>
      <c r="AM34" s="267">
        <v>7.6103199999999996E-2</v>
      </c>
      <c r="AN34" s="133">
        <v>2.3551736000000001</v>
      </c>
      <c r="AO34" s="134">
        <v>1.923136</v>
      </c>
      <c r="AP34" s="116"/>
      <c r="AQ34" s="116"/>
      <c r="AR34" s="116"/>
      <c r="AS34" s="116"/>
      <c r="AT34" s="116"/>
      <c r="AU34" s="116"/>
      <c r="AV34" s="116"/>
      <c r="AW34" s="116"/>
      <c r="AX34" s="116"/>
      <c r="AY34" s="116"/>
      <c r="AZ34" s="116"/>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256" ht="18.75" customHeight="1">
      <c r="A35" s="224" t="s">
        <v>157</v>
      </c>
      <c r="B35" s="225" t="s">
        <v>130</v>
      </c>
      <c r="C35" s="135">
        <v>3.5411000000000002E-3</v>
      </c>
      <c r="D35" s="135">
        <v>4.2329999999999998E-3</v>
      </c>
      <c r="E35" s="135">
        <v>4.6154999999999998E-3</v>
      </c>
      <c r="F35" s="135">
        <v>4.4408E-3</v>
      </c>
      <c r="G35" s="135">
        <v>4.8519000000000001E-3</v>
      </c>
      <c r="H35" s="135">
        <v>1.1977E-2</v>
      </c>
      <c r="I35" s="135">
        <v>3.6887000000000001E-3</v>
      </c>
      <c r="J35" s="135">
        <v>4.9382000000000002E-3</v>
      </c>
      <c r="K35" s="135">
        <v>4.5415999999999998E-3</v>
      </c>
      <c r="L35" s="135">
        <v>5.0758000000000001E-3</v>
      </c>
      <c r="M35" s="135">
        <v>4.2924E-3</v>
      </c>
      <c r="N35" s="135">
        <v>4.3373999999999999E-3</v>
      </c>
      <c r="O35" s="135">
        <v>5.0791999999999999E-3</v>
      </c>
      <c r="P35" s="135">
        <v>6.1866999999999998E-3</v>
      </c>
      <c r="Q35" s="135">
        <v>4.7212E-3</v>
      </c>
      <c r="R35" s="135">
        <v>5.1193999999999996E-3</v>
      </c>
      <c r="S35" s="135">
        <v>7.7047000000000001E-3</v>
      </c>
      <c r="T35" s="135">
        <v>1.3892699999999999E-2</v>
      </c>
      <c r="U35" s="135">
        <v>2.5994E-3</v>
      </c>
      <c r="V35" s="135">
        <v>4.9995999999999999E-3</v>
      </c>
      <c r="W35" s="135">
        <v>6.4348000000000001E-3</v>
      </c>
      <c r="X35" s="135">
        <v>1.5805300000000001E-2</v>
      </c>
      <c r="Y35" s="135">
        <v>2.68766E-2</v>
      </c>
      <c r="Z35" s="135">
        <v>7.8189000000000002E-3</v>
      </c>
      <c r="AA35" s="135">
        <v>1.8868699999999999E-2</v>
      </c>
      <c r="AB35" s="135">
        <v>2.7925499999999999E-2</v>
      </c>
      <c r="AC35" s="135">
        <v>2.7393999999999999E-3</v>
      </c>
      <c r="AD35" s="135">
        <v>7.8826E-3</v>
      </c>
      <c r="AE35" s="135">
        <v>1.0962400000000001</v>
      </c>
      <c r="AF35" s="135">
        <v>1.45104E-2</v>
      </c>
      <c r="AG35" s="135">
        <v>1.53778E-2</v>
      </c>
      <c r="AH35" s="135">
        <v>7.3967E-3</v>
      </c>
      <c r="AI35" s="135">
        <v>3.4562700000000002E-2</v>
      </c>
      <c r="AJ35" s="135">
        <v>2.1956799999999999E-2</v>
      </c>
      <c r="AK35" s="135">
        <v>1.20064E-2</v>
      </c>
      <c r="AL35" s="135">
        <v>2.6849E-3</v>
      </c>
      <c r="AM35" s="267">
        <v>3.8902899999999997E-2</v>
      </c>
      <c r="AN35" s="133">
        <v>1.4688267000000002</v>
      </c>
      <c r="AO35" s="134">
        <v>1.1993819999999999</v>
      </c>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256" ht="18.75" customHeight="1">
      <c r="A36" s="224" t="s">
        <v>158</v>
      </c>
      <c r="B36" s="225" t="s">
        <v>34</v>
      </c>
      <c r="C36" s="135">
        <v>1.3904E-3</v>
      </c>
      <c r="D36" s="135">
        <v>2.2745E-3</v>
      </c>
      <c r="E36" s="135">
        <v>8.8259999999999999E-4</v>
      </c>
      <c r="F36" s="135">
        <v>8.0309999999999995E-4</v>
      </c>
      <c r="G36" s="135">
        <v>8.6919999999999999E-4</v>
      </c>
      <c r="H36" s="135">
        <v>6.5780000000000005E-4</v>
      </c>
      <c r="I36" s="135">
        <v>1.4423999999999999E-3</v>
      </c>
      <c r="J36" s="135">
        <v>6.8179999999999998E-4</v>
      </c>
      <c r="K36" s="135">
        <v>1.7859E-3</v>
      </c>
      <c r="L36" s="135">
        <v>3.1684999999999999E-3</v>
      </c>
      <c r="M36" s="135">
        <v>1.8247000000000001E-3</v>
      </c>
      <c r="N36" s="135">
        <v>1.1050000000000001E-3</v>
      </c>
      <c r="O36" s="135">
        <v>2.0779000000000001E-3</v>
      </c>
      <c r="P36" s="135">
        <v>1.5334000000000001E-3</v>
      </c>
      <c r="Q36" s="135">
        <v>7.5339999999999999E-4</v>
      </c>
      <c r="R36" s="135">
        <v>4.5140000000000002E-4</v>
      </c>
      <c r="S36" s="135">
        <v>4.7120000000000002E-4</v>
      </c>
      <c r="T36" s="135">
        <v>7.2139999999999997E-4</v>
      </c>
      <c r="U36" s="135">
        <v>2.5579999999999998E-4</v>
      </c>
      <c r="V36" s="135">
        <v>7.3110000000000004E-4</v>
      </c>
      <c r="W36" s="135">
        <v>3.2743999999999998E-3</v>
      </c>
      <c r="X36" s="135">
        <v>2.2177999999999998E-3</v>
      </c>
      <c r="Y36" s="135">
        <v>3.1312000000000002E-3</v>
      </c>
      <c r="Z36" s="135">
        <v>5.1468E-3</v>
      </c>
      <c r="AA36" s="135">
        <v>1.9201000000000001E-3</v>
      </c>
      <c r="AB36" s="135">
        <v>1.3531999999999999E-3</v>
      </c>
      <c r="AC36" s="135">
        <v>3.567E-4</v>
      </c>
      <c r="AD36" s="135">
        <v>2.2339999999999999E-3</v>
      </c>
      <c r="AE36" s="135">
        <v>1.1818E-3</v>
      </c>
      <c r="AF36" s="135">
        <v>1.000561</v>
      </c>
      <c r="AG36" s="135">
        <v>2.4223000000000001E-3</v>
      </c>
      <c r="AH36" s="135">
        <v>1.2229999999999999E-3</v>
      </c>
      <c r="AI36" s="135">
        <v>1.6052E-3</v>
      </c>
      <c r="AJ36" s="135">
        <v>1.1949E-3</v>
      </c>
      <c r="AK36" s="135">
        <v>1.168E-3</v>
      </c>
      <c r="AL36" s="135">
        <v>4.4989999999999999E-4</v>
      </c>
      <c r="AM36" s="267">
        <v>0.24705360000000001</v>
      </c>
      <c r="AN36" s="133">
        <v>1.3003754000000003</v>
      </c>
      <c r="AO36" s="134">
        <v>1.0618320000000001</v>
      </c>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7" spans="1:256" ht="18.75" customHeight="1">
      <c r="A37" s="224" t="s">
        <v>159</v>
      </c>
      <c r="B37" s="225" t="s">
        <v>35</v>
      </c>
      <c r="C37" s="135">
        <v>7.4300000000000004E-5</v>
      </c>
      <c r="D37" s="135">
        <v>1.4129999999999999E-4</v>
      </c>
      <c r="E37" s="135">
        <v>2.254E-4</v>
      </c>
      <c r="F37" s="135">
        <v>7.6799999999999997E-5</v>
      </c>
      <c r="G37" s="135">
        <v>1.5559999999999999E-4</v>
      </c>
      <c r="H37" s="135">
        <v>2.9280000000000002E-4</v>
      </c>
      <c r="I37" s="135">
        <v>6.2000000000000003E-5</v>
      </c>
      <c r="J37" s="135">
        <v>1.5970000000000001E-4</v>
      </c>
      <c r="K37" s="135">
        <v>1.161E-4</v>
      </c>
      <c r="L37" s="135">
        <v>3.6059999999999998E-4</v>
      </c>
      <c r="M37" s="135">
        <v>1.054E-4</v>
      </c>
      <c r="N37" s="135">
        <v>2.8130000000000001E-4</v>
      </c>
      <c r="O37" s="135">
        <v>6.334E-4</v>
      </c>
      <c r="P37" s="135">
        <v>2.5569999999999998E-4</v>
      </c>
      <c r="Q37" s="135">
        <v>2.4939999999999999E-4</v>
      </c>
      <c r="R37" s="135">
        <v>7.5120000000000004E-4</v>
      </c>
      <c r="S37" s="135">
        <v>5.6700000000000001E-4</v>
      </c>
      <c r="T37" s="135">
        <v>6.0579999999999998E-4</v>
      </c>
      <c r="U37" s="135">
        <v>1.18E-4</v>
      </c>
      <c r="V37" s="135">
        <v>1.2659999999999999E-4</v>
      </c>
      <c r="W37" s="135">
        <v>1.7239999999999999E-4</v>
      </c>
      <c r="X37" s="135">
        <v>1.137E-3</v>
      </c>
      <c r="Y37" s="135">
        <v>2.5050000000000002E-4</v>
      </c>
      <c r="Z37" s="135">
        <v>2.0330000000000001E-4</v>
      </c>
      <c r="AA37" s="135">
        <v>2.4800000000000001E-4</v>
      </c>
      <c r="AB37" s="135">
        <v>2.6120000000000001E-4</v>
      </c>
      <c r="AC37" s="135">
        <v>2.5999999999999998E-5</v>
      </c>
      <c r="AD37" s="135">
        <v>4.7320000000000001E-4</v>
      </c>
      <c r="AE37" s="135">
        <v>3.1541999999999998E-3</v>
      </c>
      <c r="AF37" s="135">
        <v>1.3679999999999999E-4</v>
      </c>
      <c r="AG37" s="135">
        <v>1.0000869999999999</v>
      </c>
      <c r="AH37" s="135">
        <v>1.149E-4</v>
      </c>
      <c r="AI37" s="135">
        <v>1.406E-4</v>
      </c>
      <c r="AJ37" s="135">
        <v>3.949E-4</v>
      </c>
      <c r="AK37" s="135">
        <v>3.635E-4</v>
      </c>
      <c r="AL37" s="135">
        <v>5.1400000000000003E-5</v>
      </c>
      <c r="AM37" s="267">
        <v>2.8380000000000001E-4</v>
      </c>
      <c r="AN37" s="133">
        <v>1.0128571</v>
      </c>
      <c r="AO37" s="134">
        <v>0.82705680000000004</v>
      </c>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116"/>
      <c r="CQ37" s="116"/>
      <c r="CR37" s="116"/>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116"/>
      <c r="GE37" s="116"/>
      <c r="GF37" s="11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row>
    <row r="38" spans="1:256" ht="18.75" customHeight="1">
      <c r="A38" s="224" t="s">
        <v>160</v>
      </c>
      <c r="B38" s="225" t="s">
        <v>172</v>
      </c>
      <c r="C38" s="135">
        <v>3.9050000000000001E-4</v>
      </c>
      <c r="D38" s="135">
        <v>5.8E-5</v>
      </c>
      <c r="E38" s="135">
        <v>3.1699999999999998E-5</v>
      </c>
      <c r="F38" s="135">
        <v>2.69E-5</v>
      </c>
      <c r="G38" s="135">
        <v>2.7100000000000001E-5</v>
      </c>
      <c r="H38" s="135">
        <v>6.3800000000000006E-5</v>
      </c>
      <c r="I38" s="135">
        <v>2.9799999999999999E-5</v>
      </c>
      <c r="J38" s="135">
        <v>2.5000000000000001E-5</v>
      </c>
      <c r="K38" s="135">
        <v>3.9199999999999997E-5</v>
      </c>
      <c r="L38" s="135">
        <v>5.94E-5</v>
      </c>
      <c r="M38" s="135">
        <v>3.5800000000000003E-5</v>
      </c>
      <c r="N38" s="135">
        <v>2.48E-5</v>
      </c>
      <c r="O38" s="135">
        <v>3.29E-5</v>
      </c>
      <c r="P38" s="135">
        <v>2.76E-5</v>
      </c>
      <c r="Q38" s="135">
        <v>1.9599999999999999E-5</v>
      </c>
      <c r="R38" s="135">
        <v>1.77E-5</v>
      </c>
      <c r="S38" s="135">
        <v>1.7200000000000001E-5</v>
      </c>
      <c r="T38" s="135">
        <v>2.6400000000000001E-5</v>
      </c>
      <c r="U38" s="135">
        <v>1.0699999999999999E-5</v>
      </c>
      <c r="V38" s="135">
        <v>3.5299999999999997E-5</v>
      </c>
      <c r="W38" s="135">
        <v>4.9799999999999998E-5</v>
      </c>
      <c r="X38" s="135">
        <v>3.6989999999999999E-4</v>
      </c>
      <c r="Y38" s="135">
        <v>4.1060000000000001E-4</v>
      </c>
      <c r="Z38" s="135">
        <v>8.4900000000000004E-5</v>
      </c>
      <c r="AA38" s="135">
        <v>7.6799999999999997E-5</v>
      </c>
      <c r="AB38" s="135">
        <v>2.0210000000000001E-4</v>
      </c>
      <c r="AC38" s="135">
        <v>2.0000000000000002E-5</v>
      </c>
      <c r="AD38" s="135">
        <v>1.3329999999999999E-4</v>
      </c>
      <c r="AE38" s="135">
        <v>1.0299E-3</v>
      </c>
      <c r="AF38" s="135">
        <v>5.2099999999999999E-5</v>
      </c>
      <c r="AG38" s="135">
        <v>7.08E-5</v>
      </c>
      <c r="AH38" s="135">
        <v>1.0146269999999999</v>
      </c>
      <c r="AI38" s="135">
        <v>7.1199999999999996E-5</v>
      </c>
      <c r="AJ38" s="135">
        <v>7.5900000000000002E-5</v>
      </c>
      <c r="AK38" s="135">
        <v>1.07E-4</v>
      </c>
      <c r="AL38" s="135">
        <v>1.5699999999999999E-5</v>
      </c>
      <c r="AM38" s="267">
        <v>2.4778999999999999E-3</v>
      </c>
      <c r="AN38" s="133">
        <v>1.0208743</v>
      </c>
      <c r="AO38" s="134">
        <v>0.83360330000000005</v>
      </c>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116"/>
      <c r="CL38" s="116"/>
      <c r="CM38" s="116"/>
      <c r="CN38" s="116"/>
      <c r="CO38" s="116"/>
      <c r="CP38" s="116"/>
      <c r="CQ38" s="116"/>
      <c r="CR38" s="116"/>
      <c r="CS38" s="116"/>
      <c r="CT38" s="116"/>
      <c r="CU38" s="116"/>
      <c r="CV38" s="116"/>
      <c r="CW38" s="116"/>
      <c r="CX38" s="116"/>
      <c r="CY38" s="116"/>
      <c r="CZ38" s="116"/>
      <c r="DA38" s="116"/>
      <c r="DB38" s="116"/>
      <c r="DC38" s="116"/>
      <c r="DD38" s="116"/>
      <c r="DE38" s="116"/>
      <c r="DF38" s="116"/>
      <c r="DG38" s="116"/>
      <c r="DH38" s="116"/>
      <c r="DI38" s="116"/>
      <c r="DJ38" s="116"/>
      <c r="DK38" s="116"/>
      <c r="DL38" s="116"/>
      <c r="DM38" s="116"/>
      <c r="DN38" s="116"/>
      <c r="DO38" s="116"/>
      <c r="DP38" s="116"/>
      <c r="DQ38" s="116"/>
      <c r="DR38" s="116"/>
      <c r="DS38" s="116"/>
      <c r="DT38" s="116"/>
      <c r="DU38" s="116"/>
      <c r="DV38" s="116"/>
      <c r="DW38" s="116"/>
      <c r="DX38" s="116"/>
      <c r="DY38" s="116"/>
      <c r="DZ38" s="116"/>
      <c r="EA38" s="116"/>
      <c r="EB38" s="116"/>
      <c r="EC38" s="116"/>
      <c r="ED38" s="116"/>
      <c r="EE38" s="116"/>
      <c r="EF38" s="116"/>
      <c r="EG38" s="116"/>
      <c r="EH38" s="116"/>
      <c r="EI38" s="116"/>
      <c r="EJ38" s="116"/>
      <c r="EK38" s="116"/>
      <c r="EL38" s="116"/>
      <c r="EM38" s="116"/>
      <c r="EN38" s="116"/>
      <c r="EO38" s="116"/>
      <c r="EP38" s="116"/>
      <c r="EQ38" s="116"/>
      <c r="ER38" s="116"/>
      <c r="ES38" s="116"/>
      <c r="ET38" s="116"/>
      <c r="EU38" s="116"/>
      <c r="EV38" s="116"/>
      <c r="EW38" s="116"/>
      <c r="EX38" s="116"/>
      <c r="EY38" s="116"/>
      <c r="EZ38" s="116"/>
      <c r="FA38" s="116"/>
      <c r="FB38" s="116"/>
      <c r="FC38" s="116"/>
      <c r="FD38" s="116"/>
      <c r="FE38" s="116"/>
      <c r="FF38" s="116"/>
      <c r="FG38" s="116"/>
      <c r="FH38" s="116"/>
      <c r="FI38" s="116"/>
      <c r="FJ38" s="116"/>
      <c r="FK38" s="116"/>
      <c r="FL38" s="116"/>
      <c r="FM38" s="116"/>
      <c r="FN38" s="116"/>
      <c r="FO38" s="116"/>
      <c r="FP38" s="116"/>
      <c r="FQ38" s="116"/>
      <c r="FR38" s="116"/>
      <c r="FS38" s="116"/>
      <c r="FT38" s="116"/>
      <c r="FU38" s="116"/>
      <c r="FV38" s="116"/>
      <c r="FW38" s="116"/>
      <c r="FX38" s="116"/>
      <c r="FY38" s="116"/>
      <c r="FZ38" s="116"/>
      <c r="GA38" s="116"/>
      <c r="GB38" s="116"/>
      <c r="GC38" s="116"/>
      <c r="GD38" s="116"/>
      <c r="GE38" s="116"/>
      <c r="GF38" s="116"/>
      <c r="GG38" s="116"/>
      <c r="GH38" s="116"/>
      <c r="GI38" s="116"/>
      <c r="GJ38" s="116"/>
      <c r="GK38" s="116"/>
      <c r="GL38" s="116"/>
      <c r="GM38" s="116"/>
      <c r="GN38" s="116"/>
      <c r="GO38" s="116"/>
      <c r="GP38" s="116"/>
      <c r="GQ38" s="116"/>
      <c r="GR38" s="116"/>
      <c r="GS38" s="116"/>
      <c r="GT38" s="116"/>
      <c r="GU38" s="116"/>
      <c r="GV38" s="116"/>
      <c r="GW38" s="116"/>
      <c r="GX38" s="116"/>
      <c r="GY38" s="116"/>
      <c r="GZ38" s="116"/>
      <c r="HA38" s="116"/>
      <c r="HB38" s="116"/>
      <c r="HC38" s="116"/>
      <c r="HD38" s="116"/>
      <c r="HE38" s="116"/>
      <c r="HF38" s="116"/>
      <c r="HG38" s="116"/>
      <c r="HH38" s="116"/>
      <c r="HI38" s="116"/>
      <c r="HJ38" s="116"/>
      <c r="HK38" s="116"/>
      <c r="HL38" s="116"/>
      <c r="HM38" s="116"/>
      <c r="HN38" s="116"/>
      <c r="HO38" s="116"/>
      <c r="HP38" s="116"/>
      <c r="HQ38" s="116"/>
      <c r="HR38" s="116"/>
      <c r="HS38" s="116"/>
      <c r="HT38" s="116"/>
      <c r="HU38" s="116"/>
      <c r="HV38" s="116"/>
      <c r="HW38" s="116"/>
      <c r="HX38" s="116"/>
      <c r="HY38" s="116"/>
      <c r="HZ38" s="116"/>
      <c r="IA38" s="116"/>
      <c r="IB38" s="116"/>
      <c r="IC38" s="116"/>
      <c r="ID38" s="116"/>
      <c r="IE38" s="116"/>
      <c r="IF38" s="116"/>
      <c r="IG38" s="116"/>
      <c r="IH38" s="116"/>
      <c r="II38" s="116"/>
      <c r="IJ38" s="116"/>
      <c r="IK38" s="116"/>
      <c r="IL38" s="116"/>
      <c r="IM38" s="116"/>
      <c r="IN38" s="116"/>
      <c r="IO38" s="116"/>
      <c r="IP38" s="116"/>
      <c r="IQ38" s="116"/>
      <c r="IR38" s="116"/>
      <c r="IS38" s="116"/>
      <c r="IT38" s="116"/>
      <c r="IU38" s="116"/>
      <c r="IV38" s="116"/>
    </row>
    <row r="39" spans="1:256" ht="18.75" customHeight="1">
      <c r="A39" s="224" t="s">
        <v>161</v>
      </c>
      <c r="B39" s="225" t="s">
        <v>244</v>
      </c>
      <c r="C39" s="135">
        <v>3.7490000000000001E-4</v>
      </c>
      <c r="D39" s="135">
        <v>1.8185E-3</v>
      </c>
      <c r="E39" s="135">
        <v>1.2114999999999999E-3</v>
      </c>
      <c r="F39" s="135">
        <v>7.3320000000000004E-4</v>
      </c>
      <c r="G39" s="135">
        <v>1.9155999999999999E-3</v>
      </c>
      <c r="H39" s="135">
        <v>3.9819E-3</v>
      </c>
      <c r="I39" s="135">
        <v>1.2306000000000001E-3</v>
      </c>
      <c r="J39" s="135">
        <v>8.3920000000000002E-4</v>
      </c>
      <c r="K39" s="135">
        <v>1.0472000000000001E-3</v>
      </c>
      <c r="L39" s="135">
        <v>1.0681E-3</v>
      </c>
      <c r="M39" s="135">
        <v>6.9019999999999997E-4</v>
      </c>
      <c r="N39" s="135">
        <v>9.8839999999999996E-4</v>
      </c>
      <c r="O39" s="135">
        <v>1.9005000000000001E-3</v>
      </c>
      <c r="P39" s="135">
        <v>1.4415000000000001E-3</v>
      </c>
      <c r="Q39" s="135">
        <v>1.0755999999999999E-3</v>
      </c>
      <c r="R39" s="135">
        <v>8.7259999999999996E-4</v>
      </c>
      <c r="S39" s="135">
        <v>9.1379999999999999E-4</v>
      </c>
      <c r="T39" s="135">
        <v>3.1392999999999998E-3</v>
      </c>
      <c r="U39" s="135">
        <v>2.498E-4</v>
      </c>
      <c r="V39" s="135">
        <v>8.118E-4</v>
      </c>
      <c r="W39" s="135">
        <v>1.4269E-3</v>
      </c>
      <c r="X39" s="135">
        <v>3.8482999999999998E-3</v>
      </c>
      <c r="Y39" s="135">
        <v>1.0987800000000001E-2</v>
      </c>
      <c r="Z39" s="135">
        <v>2.4751E-3</v>
      </c>
      <c r="AA39" s="135">
        <v>9.9130000000000008E-4</v>
      </c>
      <c r="AB39" s="135">
        <v>3.2031E-3</v>
      </c>
      <c r="AC39" s="135">
        <v>4.1429999999999999E-4</v>
      </c>
      <c r="AD39" s="135">
        <v>1.7195000000000001E-3</v>
      </c>
      <c r="AE39" s="135">
        <v>1.7688000000000001E-3</v>
      </c>
      <c r="AF39" s="135">
        <v>3.837E-4</v>
      </c>
      <c r="AG39" s="135">
        <v>2.0852000000000002E-3</v>
      </c>
      <c r="AH39" s="135">
        <v>1.3041000000000001E-3</v>
      </c>
      <c r="AI39" s="135">
        <v>1.0003770000000001</v>
      </c>
      <c r="AJ39" s="135">
        <v>2.6134000000000001E-3</v>
      </c>
      <c r="AK39" s="135">
        <v>2.7204999999999998E-3</v>
      </c>
      <c r="AL39" s="135">
        <v>2.3269999999999999E-4</v>
      </c>
      <c r="AM39" s="267">
        <v>5.1757000000000001E-3</v>
      </c>
      <c r="AN39" s="133">
        <v>1.0680315999999999</v>
      </c>
      <c r="AO39" s="134">
        <v>0.87210969999999999</v>
      </c>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6"/>
      <c r="BR39" s="116"/>
      <c r="BS39" s="116"/>
      <c r="BT39" s="116"/>
      <c r="BU39" s="116"/>
      <c r="BV39" s="116"/>
      <c r="BW39" s="116"/>
      <c r="BX39" s="116"/>
      <c r="BY39" s="116"/>
      <c r="BZ39" s="116"/>
      <c r="CA39" s="116"/>
      <c r="CB39" s="116"/>
      <c r="CC39" s="116"/>
      <c r="CD39" s="116"/>
      <c r="CE39" s="116"/>
      <c r="CF39" s="116"/>
      <c r="CG39" s="116"/>
      <c r="CH39" s="116"/>
      <c r="CI39" s="116"/>
      <c r="CJ39" s="116"/>
      <c r="CK39" s="116"/>
      <c r="CL39" s="116"/>
      <c r="CM39" s="116"/>
      <c r="CN39" s="116"/>
      <c r="CO39" s="116"/>
      <c r="CP39" s="116"/>
      <c r="CQ39" s="116"/>
      <c r="CR39" s="116"/>
      <c r="CS39" s="116"/>
      <c r="CT39" s="116"/>
      <c r="CU39" s="116"/>
      <c r="CV39" s="116"/>
      <c r="CW39" s="116"/>
      <c r="CX39" s="116"/>
      <c r="CY39" s="116"/>
      <c r="CZ39" s="116"/>
      <c r="DA39" s="116"/>
      <c r="DB39" s="116"/>
      <c r="DC39" s="116"/>
      <c r="DD39" s="116"/>
      <c r="DE39" s="116"/>
      <c r="DF39" s="116"/>
      <c r="DG39" s="116"/>
      <c r="DH39" s="116"/>
      <c r="DI39" s="116"/>
      <c r="DJ39" s="116"/>
      <c r="DK39" s="116"/>
      <c r="DL39" s="116"/>
      <c r="DM39" s="116"/>
      <c r="DN39" s="116"/>
      <c r="DO39" s="116"/>
      <c r="DP39" s="116"/>
      <c r="DQ39" s="116"/>
      <c r="DR39" s="116"/>
      <c r="DS39" s="116"/>
      <c r="DT39" s="116"/>
      <c r="DU39" s="116"/>
      <c r="DV39" s="116"/>
      <c r="DW39" s="116"/>
      <c r="DX39" s="116"/>
      <c r="DY39" s="116"/>
      <c r="DZ39" s="116"/>
      <c r="EA39" s="116"/>
      <c r="EB39" s="116"/>
      <c r="EC39" s="116"/>
      <c r="ED39" s="116"/>
      <c r="EE39" s="116"/>
      <c r="EF39" s="116"/>
      <c r="EG39" s="116"/>
      <c r="EH39" s="116"/>
      <c r="EI39" s="116"/>
      <c r="EJ39" s="116"/>
      <c r="EK39" s="116"/>
      <c r="EL39" s="116"/>
      <c r="EM39" s="116"/>
      <c r="EN39" s="116"/>
      <c r="EO39" s="116"/>
      <c r="EP39" s="116"/>
      <c r="EQ39" s="116"/>
      <c r="ER39" s="116"/>
      <c r="ES39" s="116"/>
      <c r="ET39" s="116"/>
      <c r="EU39" s="116"/>
      <c r="EV39" s="116"/>
      <c r="EW39" s="116"/>
      <c r="EX39" s="116"/>
      <c r="EY39" s="116"/>
      <c r="EZ39" s="116"/>
      <c r="FA39" s="116"/>
      <c r="FB39" s="116"/>
      <c r="FC39" s="116"/>
      <c r="FD39" s="116"/>
      <c r="FE39" s="116"/>
      <c r="FF39" s="116"/>
      <c r="FG39" s="116"/>
      <c r="FH39" s="116"/>
      <c r="FI39" s="116"/>
      <c r="FJ39" s="116"/>
      <c r="FK39" s="116"/>
      <c r="FL39" s="116"/>
      <c r="FM39" s="116"/>
      <c r="FN39" s="116"/>
      <c r="FO39" s="116"/>
      <c r="FP39" s="116"/>
      <c r="FQ39" s="116"/>
      <c r="FR39" s="116"/>
      <c r="FS39" s="116"/>
      <c r="FT39" s="116"/>
      <c r="FU39" s="116"/>
      <c r="FV39" s="116"/>
      <c r="FW39" s="116"/>
      <c r="FX39" s="116"/>
      <c r="FY39" s="116"/>
      <c r="FZ39" s="116"/>
      <c r="GA39" s="116"/>
      <c r="GB39" s="116"/>
      <c r="GC39" s="116"/>
      <c r="GD39" s="116"/>
      <c r="GE39" s="116"/>
      <c r="GF39" s="116"/>
      <c r="GG39" s="116"/>
      <c r="GH39" s="116"/>
      <c r="GI39" s="116"/>
      <c r="GJ39" s="116"/>
      <c r="GK39" s="116"/>
      <c r="GL39" s="116"/>
      <c r="GM39" s="116"/>
      <c r="GN39" s="116"/>
      <c r="GO39" s="116"/>
      <c r="GP39" s="116"/>
      <c r="GQ39" s="116"/>
      <c r="GR39" s="116"/>
      <c r="GS39" s="116"/>
      <c r="GT39" s="116"/>
      <c r="GU39" s="116"/>
      <c r="GV39" s="116"/>
      <c r="GW39" s="116"/>
      <c r="GX39" s="116"/>
      <c r="GY39" s="116"/>
      <c r="GZ39" s="116"/>
      <c r="HA39" s="116"/>
      <c r="HB39" s="116"/>
      <c r="HC39" s="116"/>
      <c r="HD39" s="116"/>
      <c r="HE39" s="116"/>
      <c r="HF39" s="116"/>
      <c r="HG39" s="116"/>
      <c r="HH39" s="116"/>
      <c r="HI39" s="116"/>
      <c r="HJ39" s="116"/>
      <c r="HK39" s="116"/>
      <c r="HL39" s="116"/>
      <c r="HM39" s="116"/>
      <c r="HN39" s="116"/>
      <c r="HO39" s="116"/>
      <c r="HP39" s="116"/>
      <c r="HQ39" s="116"/>
      <c r="HR39" s="116"/>
      <c r="HS39" s="116"/>
      <c r="HT39" s="116"/>
      <c r="HU39" s="116"/>
      <c r="HV39" s="116"/>
      <c r="HW39" s="116"/>
      <c r="HX39" s="116"/>
      <c r="HY39" s="116"/>
      <c r="HZ39" s="116"/>
      <c r="IA39" s="116"/>
      <c r="IB39" s="116"/>
      <c r="IC39" s="116"/>
      <c r="ID39" s="116"/>
      <c r="IE39" s="116"/>
      <c r="IF39" s="116"/>
      <c r="IG39" s="116"/>
      <c r="IH39" s="116"/>
      <c r="II39" s="116"/>
      <c r="IJ39" s="116"/>
      <c r="IK39" s="116"/>
      <c r="IL39" s="116"/>
      <c r="IM39" s="116"/>
      <c r="IN39" s="116"/>
      <c r="IO39" s="116"/>
      <c r="IP39" s="116"/>
      <c r="IQ39" s="116"/>
      <c r="IR39" s="116"/>
      <c r="IS39" s="116"/>
      <c r="IT39" s="116"/>
      <c r="IU39" s="116"/>
      <c r="IV39" s="116"/>
    </row>
    <row r="40" spans="1:256" ht="18.75" customHeight="1">
      <c r="A40" s="224" t="s">
        <v>162</v>
      </c>
      <c r="B40" s="225" t="s">
        <v>42</v>
      </c>
      <c r="C40" s="135">
        <v>1.6313000000000001E-2</v>
      </c>
      <c r="D40" s="135">
        <v>4.0825599999999997E-2</v>
      </c>
      <c r="E40" s="135">
        <v>3.35803E-2</v>
      </c>
      <c r="F40" s="135">
        <v>2.4199999999999999E-2</v>
      </c>
      <c r="G40" s="135">
        <v>2.48764E-2</v>
      </c>
      <c r="H40" s="135">
        <v>5.0710999999999999E-2</v>
      </c>
      <c r="I40" s="135">
        <v>3.0855799999999999E-2</v>
      </c>
      <c r="J40" s="135">
        <v>3.3386100000000002E-2</v>
      </c>
      <c r="K40" s="135">
        <v>3.6384100000000003E-2</v>
      </c>
      <c r="L40" s="135">
        <v>2.8794299999999998E-2</v>
      </c>
      <c r="M40" s="135">
        <v>2.37412E-2</v>
      </c>
      <c r="N40" s="135">
        <v>2.4742900000000002E-2</v>
      </c>
      <c r="O40" s="135">
        <v>3.5645999999999997E-2</v>
      </c>
      <c r="P40" s="135">
        <v>3.1640300000000003E-2</v>
      </c>
      <c r="Q40" s="135">
        <v>2.6537000000000002E-2</v>
      </c>
      <c r="R40" s="135">
        <v>3.07266E-2</v>
      </c>
      <c r="S40" s="135">
        <v>2.5448700000000001E-2</v>
      </c>
      <c r="T40" s="135">
        <v>3.5496699999999999E-2</v>
      </c>
      <c r="U40" s="135">
        <v>2.1851599999999999E-2</v>
      </c>
      <c r="V40" s="135">
        <v>3.0481899999999999E-2</v>
      </c>
      <c r="W40" s="135">
        <v>6.7811800000000005E-2</v>
      </c>
      <c r="X40" s="135">
        <v>0.15919459999999999</v>
      </c>
      <c r="Y40" s="135">
        <v>0.1193144</v>
      </c>
      <c r="Z40" s="135">
        <v>5.2635300000000003E-2</v>
      </c>
      <c r="AA40" s="135">
        <v>6.2605099999999997E-2</v>
      </c>
      <c r="AB40" s="135">
        <v>7.7217499999999994E-2</v>
      </c>
      <c r="AC40" s="135">
        <v>1.55319E-2</v>
      </c>
      <c r="AD40" s="135">
        <v>0.10900600000000001</v>
      </c>
      <c r="AE40" s="135">
        <v>9.8052100000000003E-2</v>
      </c>
      <c r="AF40" s="135">
        <v>5.9874200000000002E-2</v>
      </c>
      <c r="AG40" s="135">
        <v>5.22684E-2</v>
      </c>
      <c r="AH40" s="135">
        <v>3.6413899999999999E-2</v>
      </c>
      <c r="AI40" s="135">
        <v>5.97057E-2</v>
      </c>
      <c r="AJ40" s="135">
        <v>1.0794859999999999</v>
      </c>
      <c r="AK40" s="135">
        <v>3.5132499999999997E-2</v>
      </c>
      <c r="AL40" s="135">
        <v>1.20144E-2</v>
      </c>
      <c r="AM40" s="267">
        <v>5.16531E-2</v>
      </c>
      <c r="AN40" s="133">
        <v>2.7541563999999998</v>
      </c>
      <c r="AO40" s="134">
        <v>2.248929</v>
      </c>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6"/>
      <c r="DV40" s="116"/>
      <c r="DW40" s="116"/>
      <c r="DX40" s="116"/>
      <c r="DY40" s="116"/>
      <c r="DZ40" s="116"/>
      <c r="EA40" s="116"/>
      <c r="EB40" s="116"/>
      <c r="EC40" s="116"/>
      <c r="ED40" s="116"/>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6"/>
      <c r="IP40" s="116"/>
      <c r="IQ40" s="116"/>
      <c r="IR40" s="116"/>
      <c r="IS40" s="116"/>
      <c r="IT40" s="116"/>
      <c r="IU40" s="116"/>
      <c r="IV40" s="116"/>
    </row>
    <row r="41" spans="1:256" ht="18.75" customHeight="1">
      <c r="A41" s="224" t="s">
        <v>163</v>
      </c>
      <c r="B41" s="225" t="s">
        <v>36</v>
      </c>
      <c r="C41" s="135">
        <v>1.9550000000000001E-4</v>
      </c>
      <c r="D41" s="135">
        <v>3.0219999999999997E-4</v>
      </c>
      <c r="E41" s="135">
        <v>3.0420000000000002E-4</v>
      </c>
      <c r="F41" s="135">
        <v>2.4169999999999999E-4</v>
      </c>
      <c r="G41" s="135">
        <v>2.086E-4</v>
      </c>
      <c r="H41" s="135">
        <v>3.2459999999999998E-4</v>
      </c>
      <c r="I41" s="135">
        <v>2.1159999999999999E-4</v>
      </c>
      <c r="J41" s="135">
        <v>2.0430000000000001E-4</v>
      </c>
      <c r="K41" s="135">
        <v>1.9680000000000001E-4</v>
      </c>
      <c r="L41" s="135">
        <v>2.1350000000000001E-4</v>
      </c>
      <c r="M41" s="135">
        <v>2.085E-4</v>
      </c>
      <c r="N41" s="135">
        <v>1.8670000000000001E-4</v>
      </c>
      <c r="O41" s="135">
        <v>2.4220000000000001E-4</v>
      </c>
      <c r="P41" s="135">
        <v>1.83E-4</v>
      </c>
      <c r="Q41" s="135">
        <v>2.154E-4</v>
      </c>
      <c r="R41" s="135">
        <v>2.3680000000000001E-4</v>
      </c>
      <c r="S41" s="135">
        <v>1.9479999999999999E-4</v>
      </c>
      <c r="T41" s="135">
        <v>4.6329999999999999E-4</v>
      </c>
      <c r="U41" s="135">
        <v>1.728E-4</v>
      </c>
      <c r="V41" s="135">
        <v>2.989E-4</v>
      </c>
      <c r="W41" s="135">
        <v>4.3179999999999998E-4</v>
      </c>
      <c r="X41" s="135">
        <v>5.2340000000000004E-4</v>
      </c>
      <c r="Y41" s="135">
        <v>7.3450000000000002E-4</v>
      </c>
      <c r="Z41" s="135">
        <v>2.4479999999999999E-4</v>
      </c>
      <c r="AA41" s="135">
        <v>9.6889999999999997E-4</v>
      </c>
      <c r="AB41" s="135">
        <v>5.1369999999999996E-4</v>
      </c>
      <c r="AC41" s="135">
        <v>4.3429999999999999E-4</v>
      </c>
      <c r="AD41" s="135">
        <v>6.1830000000000001E-4</v>
      </c>
      <c r="AE41" s="135">
        <v>8.2977999999999993E-3</v>
      </c>
      <c r="AF41" s="135">
        <v>5.8200000000000005E-4</v>
      </c>
      <c r="AG41" s="135">
        <v>2.6408E-3</v>
      </c>
      <c r="AH41" s="135">
        <v>1.1537199999999999E-2</v>
      </c>
      <c r="AI41" s="135">
        <v>2.7136E-3</v>
      </c>
      <c r="AJ41" s="135">
        <v>1.3052999999999999E-3</v>
      </c>
      <c r="AK41" s="135">
        <v>1.016087</v>
      </c>
      <c r="AL41" s="135">
        <v>1.4339999999999999E-4</v>
      </c>
      <c r="AM41" s="267">
        <v>2.0745999999999998E-3</v>
      </c>
      <c r="AN41" s="133">
        <v>1.0546568000000001</v>
      </c>
      <c r="AO41" s="134">
        <v>0.86118850000000002</v>
      </c>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6"/>
      <c r="CB41" s="116"/>
      <c r="CC41" s="116"/>
      <c r="CD41" s="116"/>
      <c r="CE41" s="116"/>
      <c r="CF41" s="116"/>
      <c r="CG41" s="116"/>
      <c r="CH41" s="116"/>
      <c r="CI41" s="116"/>
      <c r="CJ41" s="116"/>
      <c r="CK41" s="116"/>
      <c r="CL41" s="116"/>
      <c r="CM41" s="116"/>
      <c r="CN41" s="116"/>
      <c r="CO41" s="116"/>
      <c r="CP41" s="116"/>
      <c r="CQ41" s="116"/>
      <c r="CR41" s="116"/>
      <c r="CS41" s="116"/>
      <c r="CT41" s="116"/>
      <c r="CU41" s="116"/>
      <c r="CV41" s="116"/>
      <c r="CW41" s="116"/>
      <c r="CX41" s="116"/>
      <c r="CY41" s="116"/>
      <c r="CZ41" s="116"/>
      <c r="DA41" s="116"/>
      <c r="DB41" s="116"/>
      <c r="DC41" s="116"/>
      <c r="DD41" s="116"/>
      <c r="DE41" s="116"/>
      <c r="DF41" s="116"/>
      <c r="DG41" s="116"/>
      <c r="DH41" s="116"/>
      <c r="DI41" s="116"/>
      <c r="DJ41" s="116"/>
      <c r="DK41" s="116"/>
      <c r="DL41" s="116"/>
      <c r="DM41" s="116"/>
      <c r="DN41" s="116"/>
      <c r="DO41" s="116"/>
      <c r="DP41" s="116"/>
      <c r="DQ41" s="116"/>
      <c r="DR41" s="116"/>
      <c r="DS41" s="116"/>
      <c r="DT41" s="116"/>
      <c r="DU41" s="116"/>
      <c r="DV41" s="116"/>
      <c r="DW41" s="116"/>
      <c r="DX41" s="116"/>
      <c r="DY41" s="116"/>
      <c r="DZ41" s="116"/>
      <c r="EA41" s="116"/>
      <c r="EB41" s="116"/>
      <c r="EC41" s="116"/>
      <c r="ED41" s="116"/>
      <c r="EE41" s="116"/>
      <c r="EF41" s="116"/>
      <c r="EG41" s="116"/>
      <c r="EH41" s="116"/>
      <c r="EI41" s="116"/>
      <c r="EJ41" s="116"/>
      <c r="EK41" s="116"/>
      <c r="EL41" s="116"/>
      <c r="EM41" s="116"/>
      <c r="EN41" s="116"/>
      <c r="EO41" s="116"/>
      <c r="EP41" s="116"/>
      <c r="EQ41" s="116"/>
      <c r="ER41" s="116"/>
      <c r="ES41" s="116"/>
      <c r="ET41" s="116"/>
      <c r="EU41" s="116"/>
      <c r="EV41" s="116"/>
      <c r="EW41" s="116"/>
      <c r="EX41" s="116"/>
      <c r="EY41" s="116"/>
      <c r="EZ41" s="116"/>
      <c r="FA41" s="116"/>
      <c r="FB41" s="116"/>
      <c r="FC41" s="116"/>
      <c r="FD41" s="116"/>
      <c r="FE41" s="116"/>
      <c r="FF41" s="116"/>
      <c r="FG41" s="116"/>
      <c r="FH41" s="116"/>
      <c r="FI41" s="116"/>
      <c r="FJ41" s="116"/>
      <c r="FK41" s="116"/>
      <c r="FL41" s="116"/>
      <c r="FM41" s="116"/>
      <c r="FN41" s="116"/>
      <c r="FO41" s="116"/>
      <c r="FP41" s="116"/>
      <c r="FQ41" s="116"/>
      <c r="FR41" s="116"/>
      <c r="FS41" s="116"/>
      <c r="FT41" s="116"/>
      <c r="FU41" s="116"/>
      <c r="FV41" s="116"/>
      <c r="FW41" s="116"/>
      <c r="FX41" s="116"/>
      <c r="FY41" s="116"/>
      <c r="FZ41" s="116"/>
      <c r="GA41" s="116"/>
      <c r="GB41" s="116"/>
      <c r="GC41" s="116"/>
      <c r="GD41" s="116"/>
      <c r="GE41" s="116"/>
      <c r="GF41" s="116"/>
      <c r="GG41" s="116"/>
      <c r="GH41" s="116"/>
      <c r="GI41" s="116"/>
      <c r="GJ41" s="116"/>
      <c r="GK41" s="116"/>
      <c r="GL41" s="116"/>
      <c r="GM41" s="116"/>
      <c r="GN41" s="116"/>
      <c r="GO41" s="116"/>
      <c r="GP41" s="116"/>
      <c r="GQ41" s="116"/>
      <c r="GR41" s="116"/>
      <c r="GS41" s="116"/>
      <c r="GT41" s="116"/>
      <c r="GU41" s="116"/>
      <c r="GV41" s="116"/>
      <c r="GW41" s="116"/>
      <c r="GX41" s="116"/>
      <c r="GY41" s="116"/>
      <c r="GZ41" s="116"/>
      <c r="HA41" s="116"/>
      <c r="HB41" s="116"/>
      <c r="HC41" s="116"/>
      <c r="HD41" s="116"/>
      <c r="HE41" s="116"/>
      <c r="HF41" s="116"/>
      <c r="HG41" s="116"/>
      <c r="HH41" s="116"/>
      <c r="HI41" s="116"/>
      <c r="HJ41" s="116"/>
      <c r="HK41" s="116"/>
      <c r="HL41" s="116"/>
      <c r="HM41" s="116"/>
      <c r="HN41" s="116"/>
      <c r="HO41" s="116"/>
      <c r="HP41" s="116"/>
      <c r="HQ41" s="116"/>
      <c r="HR41" s="116"/>
      <c r="HS41" s="116"/>
      <c r="HT41" s="116"/>
      <c r="HU41" s="116"/>
      <c r="HV41" s="116"/>
      <c r="HW41" s="116"/>
      <c r="HX41" s="116"/>
      <c r="HY41" s="116"/>
      <c r="HZ41" s="116"/>
      <c r="IA41" s="116"/>
      <c r="IB41" s="116"/>
      <c r="IC41" s="116"/>
      <c r="ID41" s="116"/>
      <c r="IE41" s="116"/>
      <c r="IF41" s="116"/>
      <c r="IG41" s="116"/>
      <c r="IH41" s="116"/>
      <c r="II41" s="116"/>
      <c r="IJ41" s="116"/>
      <c r="IK41" s="116"/>
      <c r="IL41" s="116"/>
      <c r="IM41" s="116"/>
      <c r="IN41" s="116"/>
      <c r="IO41" s="116"/>
      <c r="IP41" s="116"/>
      <c r="IQ41" s="116"/>
      <c r="IR41" s="116"/>
      <c r="IS41" s="116"/>
      <c r="IT41" s="116"/>
      <c r="IU41" s="116"/>
      <c r="IV41" s="116"/>
    </row>
    <row r="42" spans="1:256" ht="18.75" customHeight="1">
      <c r="A42" s="224" t="s">
        <v>164</v>
      </c>
      <c r="B42" s="225" t="s">
        <v>245</v>
      </c>
      <c r="C42" s="135">
        <v>2.3473000000000001E-3</v>
      </c>
      <c r="D42" s="135">
        <v>3.4443999999999998E-3</v>
      </c>
      <c r="E42" s="135">
        <v>2.3685999999999998E-3</v>
      </c>
      <c r="F42" s="135">
        <v>2.8963000000000001E-3</v>
      </c>
      <c r="G42" s="135">
        <v>3.3923E-3</v>
      </c>
      <c r="H42" s="135">
        <v>2.6459000000000001E-3</v>
      </c>
      <c r="I42" s="135">
        <v>1.652E-3</v>
      </c>
      <c r="J42" s="135">
        <v>1.1368999999999999E-3</v>
      </c>
      <c r="K42" s="135">
        <v>6.0552999999999996E-3</v>
      </c>
      <c r="L42" s="135">
        <v>1.9530999999999999E-3</v>
      </c>
      <c r="M42" s="135">
        <v>1.8582E-3</v>
      </c>
      <c r="N42" s="135">
        <v>1.8427999999999999E-3</v>
      </c>
      <c r="O42" s="135">
        <v>3.8498999999999999E-3</v>
      </c>
      <c r="P42" s="135">
        <v>4.1606000000000004E-3</v>
      </c>
      <c r="Q42" s="135">
        <v>4.6715000000000003E-3</v>
      </c>
      <c r="R42" s="135">
        <v>3.4997000000000001E-3</v>
      </c>
      <c r="S42" s="135">
        <v>1.8663E-3</v>
      </c>
      <c r="T42" s="135">
        <v>5.0251000000000002E-3</v>
      </c>
      <c r="U42" s="135">
        <v>1.3553E-3</v>
      </c>
      <c r="V42" s="135">
        <v>5.3298E-3</v>
      </c>
      <c r="W42" s="135">
        <v>4.9451E-3</v>
      </c>
      <c r="X42" s="135">
        <v>2.2736000000000002E-3</v>
      </c>
      <c r="Y42" s="135">
        <v>5.1599000000000003E-3</v>
      </c>
      <c r="Z42" s="135">
        <v>1.064E-2</v>
      </c>
      <c r="AA42" s="135">
        <v>7.2072000000000004E-3</v>
      </c>
      <c r="AB42" s="135">
        <v>1.1949599999999999E-2</v>
      </c>
      <c r="AC42" s="135">
        <v>1.3255000000000001E-3</v>
      </c>
      <c r="AD42" s="135">
        <v>5.5158000000000004E-3</v>
      </c>
      <c r="AE42" s="135">
        <v>8.6382999999999998E-3</v>
      </c>
      <c r="AF42" s="135">
        <v>1.02051E-2</v>
      </c>
      <c r="AG42" s="135">
        <v>1.2813700000000001E-2</v>
      </c>
      <c r="AH42" s="135">
        <v>8.1294999999999996E-3</v>
      </c>
      <c r="AI42" s="135">
        <v>1.7078300000000001E-2</v>
      </c>
      <c r="AJ42" s="135">
        <v>5.2805999999999999E-3</v>
      </c>
      <c r="AK42" s="135">
        <v>7.0482000000000001E-3</v>
      </c>
      <c r="AL42" s="135">
        <v>1.001158</v>
      </c>
      <c r="AM42" s="267">
        <v>4.2155999999999999E-3</v>
      </c>
      <c r="AN42" s="133">
        <v>1.1849353</v>
      </c>
      <c r="AO42" s="134">
        <v>0.96756850000000005</v>
      </c>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6"/>
      <c r="DS42" s="116"/>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row>
    <row r="43" spans="1:256" ht="18.75" customHeight="1">
      <c r="A43" s="224" t="s">
        <v>165</v>
      </c>
      <c r="B43" s="225" t="s">
        <v>246</v>
      </c>
      <c r="C43" s="139">
        <v>5.6381000000000001E-3</v>
      </c>
      <c r="D43" s="139">
        <v>9.2233999999999997E-3</v>
      </c>
      <c r="E43" s="139">
        <v>3.5788999999999999E-3</v>
      </c>
      <c r="F43" s="139">
        <v>3.2566000000000001E-3</v>
      </c>
      <c r="G43" s="139">
        <v>3.5249000000000001E-3</v>
      </c>
      <c r="H43" s="139">
        <v>2.6676E-3</v>
      </c>
      <c r="I43" s="139">
        <v>5.8493E-3</v>
      </c>
      <c r="J43" s="139">
        <v>2.7647000000000001E-3</v>
      </c>
      <c r="K43" s="139">
        <v>7.2420000000000002E-3</v>
      </c>
      <c r="L43" s="139">
        <v>1.28488E-2</v>
      </c>
      <c r="M43" s="139">
        <v>7.3996000000000001E-3</v>
      </c>
      <c r="N43" s="139">
        <v>4.4811E-3</v>
      </c>
      <c r="O43" s="139">
        <v>8.4262999999999994E-3</v>
      </c>
      <c r="P43" s="139">
        <v>6.2182000000000001E-3</v>
      </c>
      <c r="Q43" s="139">
        <v>3.0552000000000001E-3</v>
      </c>
      <c r="R43" s="139">
        <v>1.8304E-3</v>
      </c>
      <c r="S43" s="139">
        <v>1.9108E-3</v>
      </c>
      <c r="T43" s="139">
        <v>2.9253E-3</v>
      </c>
      <c r="U43" s="139">
        <v>1.0372000000000001E-3</v>
      </c>
      <c r="V43" s="139">
        <v>2.9648999999999999E-3</v>
      </c>
      <c r="W43" s="139">
        <v>1.32783E-2</v>
      </c>
      <c r="X43" s="139">
        <v>8.9934000000000004E-3</v>
      </c>
      <c r="Y43" s="139">
        <v>1.26975E-2</v>
      </c>
      <c r="Z43" s="139">
        <v>2.08711E-2</v>
      </c>
      <c r="AA43" s="139">
        <v>7.7863000000000003E-3</v>
      </c>
      <c r="AB43" s="139">
        <v>5.4872999999999996E-3</v>
      </c>
      <c r="AC43" s="139">
        <v>1.4465000000000001E-3</v>
      </c>
      <c r="AD43" s="139">
        <v>9.0594000000000004E-3</v>
      </c>
      <c r="AE43" s="139">
        <v>4.7924999999999999E-3</v>
      </c>
      <c r="AF43" s="139">
        <v>2.2745999999999999E-3</v>
      </c>
      <c r="AG43" s="139">
        <v>9.8227999999999996E-3</v>
      </c>
      <c r="AH43" s="139">
        <v>4.9595999999999998E-3</v>
      </c>
      <c r="AI43" s="139">
        <v>6.5093E-3</v>
      </c>
      <c r="AJ43" s="139">
        <v>4.8456999999999997E-3</v>
      </c>
      <c r="AK43" s="139">
        <v>4.7362999999999997E-3</v>
      </c>
      <c r="AL43" s="139">
        <v>1.8243000000000001E-3</v>
      </c>
      <c r="AM43" s="268">
        <v>1.001841</v>
      </c>
      <c r="AN43" s="136">
        <v>1.2180692</v>
      </c>
      <c r="AO43" s="136">
        <v>0.99462439999999996</v>
      </c>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6"/>
      <c r="BR43" s="116"/>
      <c r="BS43" s="116"/>
      <c r="BT43" s="116"/>
      <c r="BU43" s="116"/>
      <c r="BV43" s="116"/>
      <c r="BW43" s="116"/>
      <c r="BX43" s="116"/>
      <c r="BY43" s="116"/>
      <c r="BZ43" s="116"/>
      <c r="CA43" s="116"/>
      <c r="CB43" s="116"/>
      <c r="CC43" s="116"/>
      <c r="CD43" s="116"/>
      <c r="CE43" s="116"/>
      <c r="CF43" s="116"/>
      <c r="CG43" s="116"/>
      <c r="CH43" s="116"/>
      <c r="CI43" s="116"/>
      <c r="CJ43" s="116"/>
      <c r="CK43" s="116"/>
      <c r="CL43" s="116"/>
      <c r="CM43" s="116"/>
      <c r="CN43" s="116"/>
      <c r="CO43" s="116"/>
      <c r="CP43" s="116"/>
      <c r="CQ43" s="116"/>
      <c r="CR43" s="116"/>
      <c r="CS43" s="116"/>
      <c r="CT43" s="116"/>
      <c r="CU43" s="116"/>
      <c r="CV43" s="116"/>
      <c r="CW43" s="116"/>
      <c r="CX43" s="116"/>
      <c r="CY43" s="116"/>
      <c r="CZ43" s="116"/>
      <c r="DA43" s="116"/>
      <c r="DB43" s="116"/>
      <c r="DC43" s="116"/>
      <c r="DD43" s="116"/>
      <c r="DE43" s="116"/>
      <c r="DF43" s="116"/>
      <c r="DG43" s="116"/>
      <c r="DH43" s="116"/>
      <c r="DI43" s="116"/>
      <c r="DJ43" s="116"/>
      <c r="DK43" s="116"/>
      <c r="DL43" s="116"/>
      <c r="DM43" s="116"/>
      <c r="DN43" s="116"/>
      <c r="DO43" s="116"/>
      <c r="DP43" s="116"/>
      <c r="DQ43" s="116"/>
      <c r="DR43" s="116"/>
      <c r="DS43" s="116"/>
      <c r="DT43" s="116"/>
      <c r="DU43" s="116"/>
      <c r="DV43" s="116"/>
      <c r="DW43" s="116"/>
      <c r="DX43" s="116"/>
      <c r="DY43" s="116"/>
      <c r="DZ43" s="116"/>
      <c r="EA43" s="116"/>
      <c r="EB43" s="116"/>
      <c r="EC43" s="116"/>
      <c r="ED43" s="116"/>
      <c r="EE43" s="116"/>
      <c r="EF43" s="116"/>
      <c r="EG43" s="116"/>
      <c r="EH43" s="116"/>
      <c r="EI43" s="116"/>
      <c r="EJ43" s="116"/>
      <c r="EK43" s="116"/>
      <c r="EL43" s="116"/>
      <c r="EM43" s="116"/>
      <c r="EN43" s="116"/>
      <c r="EO43" s="116"/>
      <c r="EP43" s="116"/>
      <c r="EQ43" s="116"/>
      <c r="ER43" s="116"/>
      <c r="ES43" s="116"/>
      <c r="ET43" s="116"/>
      <c r="EU43" s="116"/>
      <c r="EV43" s="116"/>
      <c r="EW43" s="116"/>
      <c r="EX43" s="116"/>
      <c r="EY43" s="116"/>
      <c r="EZ43" s="116"/>
      <c r="FA43" s="116"/>
      <c r="FB43" s="116"/>
      <c r="FC43" s="116"/>
      <c r="FD43" s="116"/>
      <c r="FE43" s="116"/>
      <c r="FF43" s="116"/>
      <c r="FG43" s="116"/>
      <c r="FH43" s="116"/>
      <c r="FI43" s="116"/>
      <c r="FJ43" s="116"/>
      <c r="FK43" s="116"/>
      <c r="FL43" s="116"/>
      <c r="FM43" s="116"/>
      <c r="FN43" s="116"/>
      <c r="FO43" s="116"/>
      <c r="FP43" s="116"/>
      <c r="FQ43" s="116"/>
      <c r="FR43" s="116"/>
      <c r="FS43" s="116"/>
      <c r="FT43" s="116"/>
      <c r="FU43" s="116"/>
      <c r="FV43" s="116"/>
      <c r="FW43" s="116"/>
      <c r="FX43" s="116"/>
      <c r="FY43" s="116"/>
      <c r="FZ43" s="116"/>
      <c r="GA43" s="116"/>
      <c r="GB43" s="116"/>
      <c r="GC43" s="116"/>
      <c r="GD43" s="116"/>
      <c r="GE43" s="116"/>
      <c r="GF43" s="116"/>
      <c r="GG43" s="116"/>
      <c r="GH43" s="116"/>
      <c r="GI43" s="116"/>
      <c r="GJ43" s="116"/>
      <c r="GK43" s="116"/>
      <c r="GL43" s="116"/>
      <c r="GM43" s="116"/>
      <c r="GN43" s="116"/>
      <c r="GO43" s="116"/>
      <c r="GP43" s="116"/>
      <c r="GQ43" s="116"/>
      <c r="GR43" s="116"/>
      <c r="GS43" s="116"/>
      <c r="GT43" s="116"/>
      <c r="GU43" s="116"/>
      <c r="GV43" s="116"/>
      <c r="GW43" s="116"/>
      <c r="GX43" s="116"/>
      <c r="GY43" s="116"/>
      <c r="GZ43" s="116"/>
      <c r="HA43" s="116"/>
      <c r="HB43" s="116"/>
      <c r="HC43" s="116"/>
      <c r="HD43" s="116"/>
      <c r="HE43" s="116"/>
      <c r="HF43" s="116"/>
      <c r="HG43" s="116"/>
      <c r="HH43" s="116"/>
      <c r="HI43" s="116"/>
      <c r="HJ43" s="116"/>
      <c r="HK43" s="116"/>
      <c r="HL43" s="116"/>
      <c r="HM43" s="116"/>
      <c r="HN43" s="116"/>
      <c r="HO43" s="116"/>
      <c r="HP43" s="116"/>
      <c r="HQ43" s="116"/>
      <c r="HR43" s="116"/>
      <c r="HS43" s="116"/>
      <c r="HT43" s="116"/>
      <c r="HU43" s="116"/>
      <c r="HV43" s="116"/>
      <c r="HW43" s="116"/>
      <c r="HX43" s="116"/>
      <c r="HY43" s="116"/>
      <c r="HZ43" s="116"/>
      <c r="IA43" s="116"/>
      <c r="IB43" s="116"/>
      <c r="IC43" s="116"/>
      <c r="ID43" s="116"/>
      <c r="IE43" s="116"/>
      <c r="IF43" s="116"/>
      <c r="IG43" s="116"/>
      <c r="IH43" s="116"/>
      <c r="II43" s="116"/>
      <c r="IJ43" s="116"/>
      <c r="IK43" s="116"/>
      <c r="IL43" s="116"/>
      <c r="IM43" s="116"/>
      <c r="IN43" s="116"/>
      <c r="IO43" s="116"/>
      <c r="IP43" s="116"/>
      <c r="IQ43" s="116"/>
      <c r="IR43" s="116"/>
      <c r="IS43" s="116"/>
      <c r="IT43" s="116"/>
      <c r="IU43" s="116"/>
      <c r="IV43" s="116"/>
    </row>
    <row r="44" spans="1:256" ht="26.25" customHeight="1">
      <c r="A44" s="120"/>
      <c r="B44" s="269" t="s">
        <v>49</v>
      </c>
      <c r="C44" s="137">
        <v>1.1838062940000007</v>
      </c>
      <c r="D44" s="137">
        <v>1.3888569999999996</v>
      </c>
      <c r="E44" s="137">
        <v>1.1979353649999998</v>
      </c>
      <c r="F44" s="137">
        <v>1.1788218559999997</v>
      </c>
      <c r="G44" s="137">
        <v>1.1796728609999996</v>
      </c>
      <c r="H44" s="137">
        <v>1.2249647320000001</v>
      </c>
      <c r="I44" s="137">
        <v>1.1900808650000003</v>
      </c>
      <c r="J44" s="137">
        <v>1.2218457559999996</v>
      </c>
      <c r="K44" s="137">
        <v>1.2331314800000008</v>
      </c>
      <c r="L44" s="137">
        <v>1.2089345969999998</v>
      </c>
      <c r="M44" s="137">
        <v>1.2036512879999999</v>
      </c>
      <c r="N44" s="137">
        <v>1.14145757</v>
      </c>
      <c r="O44" s="137">
        <v>1.1446223199999999</v>
      </c>
      <c r="P44" s="137">
        <v>1.1421810000000003</v>
      </c>
      <c r="Q44" s="137">
        <v>1.1463765099999998</v>
      </c>
      <c r="R44" s="137">
        <v>1.1401736600000003</v>
      </c>
      <c r="S44" s="137">
        <v>1.1213359400000003</v>
      </c>
      <c r="T44" s="137">
        <v>1.1524457299999997</v>
      </c>
      <c r="U44" s="137">
        <v>1.12151633</v>
      </c>
      <c r="V44" s="137">
        <v>1.2276364300000002</v>
      </c>
      <c r="W44" s="137">
        <v>1.2133984000000004</v>
      </c>
      <c r="X44" s="137">
        <v>1.4565918900000001</v>
      </c>
      <c r="Y44" s="137">
        <v>1.4108919599999998</v>
      </c>
      <c r="Z44" s="137">
        <v>1.2662883269999998</v>
      </c>
      <c r="AA44" s="137">
        <v>1.2255878520000003</v>
      </c>
      <c r="AB44" s="137">
        <v>1.2342648789999999</v>
      </c>
      <c r="AC44" s="137">
        <v>1.1217996170000002</v>
      </c>
      <c r="AD44" s="137">
        <v>1.2839597600000001</v>
      </c>
      <c r="AE44" s="137">
        <v>1.3065031750000002</v>
      </c>
      <c r="AF44" s="137">
        <v>1.2029712870000002</v>
      </c>
      <c r="AG44" s="137">
        <v>1.1893339059999999</v>
      </c>
      <c r="AH44" s="137">
        <v>1.209501908</v>
      </c>
      <c r="AI44" s="137">
        <v>1.2395037330000005</v>
      </c>
      <c r="AJ44" s="137">
        <v>1.1826488130000001</v>
      </c>
      <c r="AK44" s="137">
        <v>1.2671930090000001</v>
      </c>
      <c r="AL44" s="137">
        <v>1.233262622</v>
      </c>
      <c r="AM44" s="138">
        <v>1.5189879399999999</v>
      </c>
      <c r="AN44" s="135"/>
      <c r="AO44" s="135"/>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c r="BY44" s="116"/>
      <c r="BZ44" s="116"/>
      <c r="CA44" s="116"/>
      <c r="CB44" s="116"/>
      <c r="CC44" s="116"/>
      <c r="CD44" s="116"/>
      <c r="CE44" s="116"/>
      <c r="CF44" s="116"/>
      <c r="CG44" s="116"/>
      <c r="CH44" s="116"/>
      <c r="CI44" s="116"/>
      <c r="CJ44" s="116"/>
      <c r="CK44" s="116"/>
      <c r="CL44" s="116"/>
      <c r="CM44" s="116"/>
      <c r="CN44" s="116"/>
      <c r="CO44" s="116"/>
      <c r="CP44" s="116"/>
      <c r="CQ44" s="116"/>
      <c r="CR44" s="116"/>
      <c r="CS44" s="116"/>
      <c r="CT44" s="116"/>
      <c r="CU44" s="116"/>
      <c r="CV44" s="116"/>
      <c r="CW44" s="116"/>
      <c r="CX44" s="116"/>
      <c r="CY44" s="116"/>
      <c r="CZ44" s="116"/>
      <c r="DA44" s="116"/>
      <c r="DB44" s="116"/>
      <c r="DC44" s="116"/>
      <c r="DD44" s="116"/>
      <c r="DE44" s="116"/>
      <c r="DF44" s="116"/>
      <c r="DG44" s="116"/>
      <c r="DH44" s="116"/>
      <c r="DI44" s="116"/>
      <c r="DJ44" s="116"/>
      <c r="DK44" s="116"/>
      <c r="DL44" s="116"/>
      <c r="DM44" s="116"/>
      <c r="DN44" s="116"/>
      <c r="DO44" s="116"/>
      <c r="DP44" s="116"/>
      <c r="DQ44" s="116"/>
      <c r="DR44" s="116"/>
      <c r="DS44" s="116"/>
      <c r="DT44" s="116"/>
      <c r="DU44" s="116"/>
      <c r="DV44" s="116"/>
      <c r="DW44" s="116"/>
      <c r="DX44" s="116"/>
      <c r="DY44" s="116"/>
      <c r="DZ44" s="116"/>
      <c r="EA44" s="116"/>
      <c r="EB44" s="116"/>
      <c r="EC44" s="116"/>
      <c r="ED44" s="116"/>
      <c r="EE44" s="116"/>
      <c r="EF44" s="116"/>
      <c r="EG44" s="116"/>
      <c r="EH44" s="116"/>
      <c r="EI44" s="116"/>
      <c r="EJ44" s="116"/>
      <c r="EK44" s="116"/>
      <c r="EL44" s="116"/>
      <c r="EM44" s="116"/>
      <c r="EN44" s="116"/>
      <c r="EO44" s="116"/>
      <c r="EP44" s="116"/>
      <c r="EQ44" s="116"/>
      <c r="ER44" s="116"/>
      <c r="ES44" s="116"/>
      <c r="ET44" s="116"/>
      <c r="EU44" s="116"/>
      <c r="EV44" s="116"/>
      <c r="EW44" s="116"/>
      <c r="EX44" s="116"/>
      <c r="EY44" s="116"/>
      <c r="EZ44" s="116"/>
      <c r="FA44" s="116"/>
      <c r="FB44" s="116"/>
      <c r="FC44" s="116"/>
      <c r="FD44" s="116"/>
      <c r="FE44" s="116"/>
      <c r="FF44" s="116"/>
      <c r="FG44" s="116"/>
      <c r="FH44" s="116"/>
      <c r="FI44" s="116"/>
      <c r="FJ44" s="116"/>
      <c r="FK44" s="116"/>
      <c r="FL44" s="116"/>
      <c r="FM44" s="116"/>
      <c r="FN44" s="116"/>
      <c r="FO44" s="116"/>
      <c r="FP44" s="116"/>
      <c r="FQ44" s="116"/>
      <c r="FR44" s="116"/>
      <c r="FS44" s="116"/>
      <c r="FT44" s="116"/>
      <c r="FU44" s="116"/>
      <c r="FV44" s="116"/>
      <c r="FW44" s="116"/>
      <c r="FX44" s="116"/>
      <c r="FY44" s="116"/>
      <c r="FZ44" s="116"/>
      <c r="GA44" s="116"/>
      <c r="GB44" s="116"/>
      <c r="GC44" s="116"/>
      <c r="GD44" s="116"/>
      <c r="GE44" s="116"/>
      <c r="GF44" s="116"/>
      <c r="GG44" s="116"/>
      <c r="GH44" s="116"/>
      <c r="GI44" s="116"/>
      <c r="GJ44" s="116"/>
      <c r="GK44" s="116"/>
      <c r="GL44" s="116"/>
      <c r="GM44" s="116"/>
      <c r="GN44" s="116"/>
      <c r="GO44" s="116"/>
      <c r="GP44" s="116"/>
      <c r="GQ44" s="116"/>
      <c r="GR44" s="116"/>
      <c r="GS44" s="116"/>
      <c r="GT44" s="116"/>
      <c r="GU44" s="116"/>
      <c r="GV44" s="116"/>
      <c r="GW44" s="116"/>
      <c r="GX44" s="116"/>
      <c r="GY44" s="116"/>
      <c r="GZ44" s="116"/>
      <c r="HA44" s="116"/>
      <c r="HB44" s="116"/>
      <c r="HC44" s="116"/>
      <c r="HD44" s="116"/>
      <c r="HE44" s="116"/>
      <c r="HF44" s="116"/>
      <c r="HG44" s="116"/>
      <c r="HH44" s="116"/>
      <c r="HI44" s="116"/>
      <c r="HJ44" s="116"/>
      <c r="HK44" s="116"/>
      <c r="HL44" s="116"/>
      <c r="HM44" s="116"/>
      <c r="HN44" s="116"/>
      <c r="HO44" s="116"/>
      <c r="HP44" s="116"/>
      <c r="HQ44" s="116"/>
      <c r="HR44" s="116"/>
      <c r="HS44" s="116"/>
      <c r="HT44" s="116"/>
      <c r="HU44" s="116"/>
      <c r="HV44" s="116"/>
      <c r="HW44" s="116"/>
      <c r="HX44" s="116"/>
      <c r="HY44" s="116"/>
      <c r="HZ44" s="116"/>
      <c r="IA44" s="116"/>
      <c r="IB44" s="116"/>
      <c r="IC44" s="116"/>
      <c r="ID44" s="116"/>
      <c r="IE44" s="116"/>
      <c r="IF44" s="116"/>
      <c r="IG44" s="116"/>
      <c r="IH44" s="116"/>
      <c r="II44" s="116"/>
      <c r="IJ44" s="116"/>
      <c r="IK44" s="116"/>
      <c r="IL44" s="116"/>
      <c r="IM44" s="116"/>
      <c r="IN44" s="116"/>
      <c r="IO44" s="116"/>
      <c r="IP44" s="116"/>
      <c r="IQ44" s="116"/>
      <c r="IR44" s="116"/>
      <c r="IS44" s="116"/>
      <c r="IT44" s="116"/>
      <c r="IU44" s="116"/>
      <c r="IV44" s="116"/>
    </row>
    <row r="45" spans="1:256" ht="26.25" customHeight="1">
      <c r="A45" s="121"/>
      <c r="B45" s="270" t="s">
        <v>50</v>
      </c>
      <c r="C45" s="139">
        <v>0.96664689999999998</v>
      </c>
      <c r="D45" s="139">
        <v>1.134083</v>
      </c>
      <c r="E45" s="139">
        <v>0.97818349999999998</v>
      </c>
      <c r="F45" s="139">
        <v>0.96257669999999995</v>
      </c>
      <c r="G45" s="139">
        <v>0.96327200000000002</v>
      </c>
      <c r="H45" s="139">
        <v>1.0002549999999999</v>
      </c>
      <c r="I45" s="139">
        <v>0.97177029999999998</v>
      </c>
      <c r="J45" s="139">
        <v>0.99770829999999999</v>
      </c>
      <c r="K45" s="139">
        <v>1.0069239999999999</v>
      </c>
      <c r="L45" s="139">
        <v>0.98716510000000002</v>
      </c>
      <c r="M45" s="139">
        <v>0.98285160000000005</v>
      </c>
      <c r="N45" s="139">
        <v>0.93206670000000003</v>
      </c>
      <c r="O45" s="139">
        <v>0.93465050000000005</v>
      </c>
      <c r="P45" s="139">
        <v>0.93265770000000003</v>
      </c>
      <c r="Q45" s="139">
        <v>0.93608340000000001</v>
      </c>
      <c r="R45" s="139">
        <v>0.93101820000000002</v>
      </c>
      <c r="S45" s="139">
        <v>0.91563620000000001</v>
      </c>
      <c r="T45" s="139">
        <v>0.94103899999999996</v>
      </c>
      <c r="U45" s="139">
        <v>0.91578300000000001</v>
      </c>
      <c r="V45" s="139">
        <v>1.002437</v>
      </c>
      <c r="W45" s="139">
        <v>0.990811</v>
      </c>
      <c r="X45" s="139">
        <v>1.1893910000000001</v>
      </c>
      <c r="Y45" s="139">
        <v>1.152075</v>
      </c>
      <c r="Z45" s="139">
        <v>1.033998</v>
      </c>
      <c r="AA45" s="139">
        <v>1.000764</v>
      </c>
      <c r="AB45" s="139">
        <v>1.007849</v>
      </c>
      <c r="AC45" s="139">
        <v>0.91601489999999997</v>
      </c>
      <c r="AD45" s="139">
        <v>1.0484279999999999</v>
      </c>
      <c r="AE45" s="139">
        <v>1.0668359999999999</v>
      </c>
      <c r="AF45" s="139">
        <v>0.98229599999999995</v>
      </c>
      <c r="AG45" s="139">
        <v>0.97116060000000004</v>
      </c>
      <c r="AH45" s="139">
        <v>0.98762890000000003</v>
      </c>
      <c r="AI45" s="139">
        <v>1.012127</v>
      </c>
      <c r="AJ45" s="139">
        <v>0.96570089999999997</v>
      </c>
      <c r="AK45" s="139">
        <v>1.034737</v>
      </c>
      <c r="AL45" s="137">
        <v>1.007031</v>
      </c>
      <c r="AM45" s="138">
        <v>1.2403420000000001</v>
      </c>
      <c r="AN45" s="135"/>
      <c r="AO45" s="135"/>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6"/>
      <c r="BR45" s="116"/>
      <c r="BS45" s="116"/>
      <c r="BT45" s="116"/>
      <c r="BU45" s="116"/>
      <c r="BV45" s="116"/>
      <c r="BW45" s="116"/>
      <c r="BX45" s="116"/>
      <c r="BY45" s="116"/>
      <c r="BZ45" s="116"/>
      <c r="CA45" s="116"/>
      <c r="CB45" s="116"/>
      <c r="CC45" s="116"/>
      <c r="CD45" s="116"/>
      <c r="CE45" s="116"/>
      <c r="CF45" s="116"/>
      <c r="CG45" s="116"/>
      <c r="CH45" s="116"/>
      <c r="CI45" s="116"/>
      <c r="CJ45" s="116"/>
      <c r="CK45" s="116"/>
      <c r="CL45" s="116"/>
      <c r="CM45" s="116"/>
      <c r="CN45" s="116"/>
      <c r="CO45" s="116"/>
      <c r="CP45" s="116"/>
      <c r="CQ45" s="116"/>
      <c r="CR45" s="116"/>
      <c r="CS45" s="116"/>
      <c r="CT45" s="116"/>
      <c r="CU45" s="116"/>
      <c r="CV45" s="116"/>
      <c r="CW45" s="116"/>
      <c r="CX45" s="116"/>
      <c r="CY45" s="116"/>
      <c r="CZ45" s="116"/>
      <c r="DA45" s="116"/>
      <c r="DB45" s="116"/>
      <c r="DC45" s="116"/>
      <c r="DD45" s="116"/>
      <c r="DE45" s="116"/>
      <c r="DF45" s="116"/>
      <c r="DG45" s="116"/>
      <c r="DH45" s="116"/>
      <c r="DI45" s="116"/>
      <c r="DJ45" s="116"/>
      <c r="DK45" s="116"/>
      <c r="DL45" s="116"/>
      <c r="DM45" s="116"/>
      <c r="DN45" s="116"/>
      <c r="DO45" s="116"/>
      <c r="DP45" s="116"/>
      <c r="DQ45" s="116"/>
      <c r="DR45" s="116"/>
      <c r="DS45" s="116"/>
      <c r="DT45" s="116"/>
      <c r="DU45" s="116"/>
      <c r="DV45" s="116"/>
      <c r="DW45" s="116"/>
      <c r="DX45" s="116"/>
      <c r="DY45" s="116"/>
      <c r="DZ45" s="116"/>
      <c r="EA45" s="116"/>
      <c r="EB45" s="116"/>
      <c r="EC45" s="116"/>
      <c r="ED45" s="116"/>
      <c r="EE45" s="116"/>
      <c r="EF45" s="116"/>
      <c r="EG45" s="116"/>
      <c r="EH45" s="116"/>
      <c r="EI45" s="116"/>
      <c r="EJ45" s="116"/>
      <c r="EK45" s="116"/>
      <c r="EL45" s="116"/>
      <c r="EM45" s="116"/>
      <c r="EN45" s="116"/>
      <c r="EO45" s="116"/>
      <c r="EP45" s="116"/>
      <c r="EQ45" s="116"/>
      <c r="ER45" s="116"/>
      <c r="ES45" s="116"/>
      <c r="ET45" s="116"/>
      <c r="EU45" s="116"/>
      <c r="EV45" s="116"/>
      <c r="EW45" s="116"/>
      <c r="EX45" s="116"/>
      <c r="EY45" s="116"/>
      <c r="EZ45" s="116"/>
      <c r="FA45" s="116"/>
      <c r="FB45" s="116"/>
      <c r="FC45" s="116"/>
      <c r="FD45" s="116"/>
      <c r="FE45" s="116"/>
      <c r="FF45" s="116"/>
      <c r="FG45" s="116"/>
      <c r="FH45" s="116"/>
      <c r="FI45" s="116"/>
      <c r="FJ45" s="116"/>
      <c r="FK45" s="116"/>
      <c r="FL45" s="116"/>
      <c r="FM45" s="116"/>
      <c r="FN45" s="116"/>
      <c r="FO45" s="116"/>
      <c r="FP45" s="116"/>
      <c r="FQ45" s="116"/>
      <c r="FR45" s="116"/>
      <c r="FS45" s="116"/>
      <c r="FT45" s="116"/>
      <c r="FU45" s="116"/>
      <c r="FV45" s="116"/>
      <c r="FW45" s="116"/>
      <c r="FX45" s="116"/>
      <c r="FY45" s="116"/>
      <c r="FZ45" s="116"/>
      <c r="GA45" s="116"/>
      <c r="GB45" s="116"/>
      <c r="GC45" s="116"/>
      <c r="GD45" s="116"/>
      <c r="GE45" s="116"/>
      <c r="GF45" s="116"/>
      <c r="GG45" s="116"/>
      <c r="GH45" s="116"/>
      <c r="GI45" s="116"/>
      <c r="GJ45" s="116"/>
      <c r="GK45" s="116"/>
      <c r="GL45" s="116"/>
      <c r="GM45" s="116"/>
      <c r="GN45" s="116"/>
      <c r="GO45" s="116"/>
      <c r="GP45" s="116"/>
      <c r="GQ45" s="116"/>
      <c r="GR45" s="116"/>
      <c r="GS45" s="116"/>
      <c r="GT45" s="116"/>
      <c r="GU45" s="116"/>
      <c r="GV45" s="116"/>
      <c r="GW45" s="116"/>
      <c r="GX45" s="116"/>
      <c r="GY45" s="116"/>
      <c r="GZ45" s="116"/>
      <c r="HA45" s="116"/>
      <c r="HB45" s="116"/>
      <c r="HC45" s="116"/>
      <c r="HD45" s="116"/>
      <c r="HE45" s="116"/>
      <c r="HF45" s="116"/>
      <c r="HG45" s="116"/>
      <c r="HH45" s="116"/>
      <c r="HI45" s="116"/>
      <c r="HJ45" s="116"/>
      <c r="HK45" s="116"/>
      <c r="HL45" s="116"/>
      <c r="HM45" s="116"/>
      <c r="HN45" s="116"/>
      <c r="HO45" s="116"/>
      <c r="HP45" s="116"/>
      <c r="HQ45" s="116"/>
      <c r="HR45" s="116"/>
      <c r="HS45" s="116"/>
      <c r="HT45" s="116"/>
      <c r="HU45" s="116"/>
      <c r="HV45" s="116"/>
      <c r="HW45" s="116"/>
      <c r="HX45" s="116"/>
      <c r="HY45" s="116"/>
      <c r="HZ45" s="116"/>
      <c r="IA45" s="116"/>
      <c r="IB45" s="116"/>
      <c r="IC45" s="116"/>
      <c r="ID45" s="116"/>
      <c r="IE45" s="116"/>
      <c r="IF45" s="116"/>
      <c r="IG45" s="116"/>
      <c r="IH45" s="116"/>
      <c r="II45" s="116"/>
      <c r="IJ45" s="116"/>
      <c r="IK45" s="116"/>
      <c r="IL45" s="116"/>
      <c r="IM45" s="116"/>
      <c r="IN45" s="116"/>
      <c r="IO45" s="116"/>
      <c r="IP45" s="116"/>
      <c r="IQ45" s="116"/>
      <c r="IR45" s="116"/>
      <c r="IS45" s="116"/>
      <c r="IT45" s="116"/>
      <c r="IU45" s="116"/>
      <c r="IV45" s="116"/>
    </row>
  </sheetData>
  <sheetProtection sheet="1" objects="1" scenarios="1"/>
  <phoneticPr fontId="4"/>
  <pageMargins left="0.78740157480314965" right="0.19685039370078741" top="0.59055118110236227" bottom="0.59055118110236227" header="0.59055118110236227" footer="0.39370078740157483"/>
  <pageSetup paperSize="8" scale="54" orientation="landscape" cellComments="asDisplayed" r:id="rId1"/>
  <headerFooter alignWithMargins="0">
    <oddFooter>&amp;C&amp;"ＭＳ Ｐゴシック,標準"&amp;16１４ページ&amp;R&amp;"ＭＳ Ｐゴシック,標準"&amp;16&amp;A</oddFooter>
  </headerFooter>
  <colBreaks count="1" manualBreakCount="1">
    <brk id="17" max="4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8"/>
  <sheetViews>
    <sheetView zoomScale="90" zoomScaleNormal="90" zoomScaleSheetLayoutView="75" workbookViewId="0">
      <pane xSplit="2" ySplit="5" topLeftCell="C10" activePane="bottomRight" state="frozen"/>
      <selection activeCell="C5" sqref="C4:AM6"/>
      <selection pane="topRight" activeCell="C5" sqref="C4:AM6"/>
      <selection pane="bottomLeft" activeCell="C5" sqref="C4:AM6"/>
      <selection pane="bottomRight" activeCell="E39" sqref="E39"/>
    </sheetView>
  </sheetViews>
  <sheetFormatPr defaultRowHeight="12"/>
  <cols>
    <col min="1" max="1" width="4.28515625" style="126" customWidth="1"/>
    <col min="2" max="2" width="30.85546875" style="126" bestFit="1" customWidth="1"/>
    <col min="3" max="3" width="15.42578125" style="126" customWidth="1"/>
    <col min="4" max="4" width="16.140625" style="126" customWidth="1"/>
    <col min="5" max="5" width="14.140625" style="126" customWidth="1"/>
    <col min="6" max="6" width="3" style="126" customWidth="1"/>
    <col min="7" max="95" width="7.28515625" style="126" customWidth="1"/>
    <col min="96" max="104" width="3.5703125" style="126" customWidth="1"/>
    <col min="105" max="16384" width="9.140625" style="126"/>
  </cols>
  <sheetData>
    <row r="1" spans="1:5" s="102" customFormat="1" ht="13.5">
      <c r="A1" s="122"/>
      <c r="B1" s="115"/>
      <c r="C1" s="115"/>
      <c r="D1" s="115"/>
      <c r="E1" s="115"/>
    </row>
    <row r="2" spans="1:5" s="99" customFormat="1" ht="30" customHeight="1">
      <c r="A2" s="4" t="s">
        <v>92</v>
      </c>
      <c r="B2" s="123"/>
      <c r="C2" s="123"/>
      <c r="D2" s="123"/>
      <c r="E2" s="123"/>
    </row>
    <row r="3" spans="1:5" s="102" customFormat="1" ht="13.5">
      <c r="A3" s="122"/>
      <c r="B3" s="124"/>
      <c r="C3" s="124"/>
      <c r="D3" s="124"/>
      <c r="E3" s="125" t="s">
        <v>58</v>
      </c>
    </row>
    <row r="4" spans="1:5" s="102" customFormat="1">
      <c r="A4" s="657" t="s">
        <v>52</v>
      </c>
      <c r="B4" s="658"/>
      <c r="C4" s="280" t="s">
        <v>188</v>
      </c>
      <c r="D4" s="280" t="s">
        <v>249</v>
      </c>
      <c r="E4" s="663" t="s">
        <v>53</v>
      </c>
    </row>
    <row r="5" spans="1:5" ht="15.75" customHeight="1">
      <c r="A5" s="659"/>
      <c r="B5" s="660"/>
      <c r="C5" s="281" t="s">
        <v>256</v>
      </c>
      <c r="D5" s="281" t="s">
        <v>261</v>
      </c>
      <c r="E5" s="664"/>
    </row>
    <row r="6" spans="1:5" ht="13.5">
      <c r="A6" s="222" t="s">
        <v>0</v>
      </c>
      <c r="B6" s="223" t="s">
        <v>241</v>
      </c>
      <c r="C6" s="277">
        <f>Ⅵ取引基本表!AV7</f>
        <v>86869.474000000002</v>
      </c>
      <c r="D6" s="277">
        <f>Ⅵ取引基本表!BF7</f>
        <v>-67165.482000000004</v>
      </c>
      <c r="E6" s="275">
        <f>1-ABS(D6)/C6</f>
        <v>0.22682296890620057</v>
      </c>
    </row>
    <row r="7" spans="1:5" ht="13.5">
      <c r="A7" s="224" t="s">
        <v>1</v>
      </c>
      <c r="B7" s="225" t="s">
        <v>20</v>
      </c>
      <c r="C7" s="278">
        <f>Ⅵ取引基本表!AV8</f>
        <v>13853.308000000001</v>
      </c>
      <c r="D7" s="278">
        <f>Ⅵ取引基本表!BF8</f>
        <v>-9826.92</v>
      </c>
      <c r="E7" s="276">
        <f t="shared" ref="E7:E43" si="0">1-ABS(D7)/C7</f>
        <v>0.29064451609680519</v>
      </c>
    </row>
    <row r="8" spans="1:5" ht="13.5">
      <c r="A8" s="224" t="s">
        <v>2</v>
      </c>
      <c r="B8" s="225" t="s">
        <v>128</v>
      </c>
      <c r="C8" s="278">
        <f>Ⅵ取引基本表!AV9</f>
        <v>250590.32399999999</v>
      </c>
      <c r="D8" s="278">
        <f>Ⅵ取引基本表!BF9</f>
        <v>-233291.959</v>
      </c>
      <c r="E8" s="276">
        <f t="shared" si="0"/>
        <v>6.9030458654101845E-2</v>
      </c>
    </row>
    <row r="9" spans="1:5" ht="13.5">
      <c r="A9" s="224" t="s">
        <v>3</v>
      </c>
      <c r="B9" s="225" t="s">
        <v>21</v>
      </c>
      <c r="C9" s="278">
        <f>Ⅵ取引基本表!AV10</f>
        <v>52760.430999999997</v>
      </c>
      <c r="D9" s="278">
        <f>Ⅵ取引基本表!BF10</f>
        <v>-52408.095999999998</v>
      </c>
      <c r="E9" s="276">
        <f t="shared" si="0"/>
        <v>6.678015954797667E-3</v>
      </c>
    </row>
    <row r="10" spans="1:5" ht="13.5">
      <c r="A10" s="224" t="s">
        <v>4</v>
      </c>
      <c r="B10" s="225" t="s">
        <v>67</v>
      </c>
      <c r="C10" s="278">
        <f>Ⅵ取引基本表!AV11</f>
        <v>88837.65</v>
      </c>
      <c r="D10" s="278">
        <f>Ⅵ取引基本表!BF11</f>
        <v>-85104.721000000005</v>
      </c>
      <c r="E10" s="276">
        <f t="shared" si="0"/>
        <v>4.2019672965234789E-2</v>
      </c>
    </row>
    <row r="11" spans="1:5" ht="13.5">
      <c r="A11" s="224" t="s">
        <v>5</v>
      </c>
      <c r="B11" s="225" t="s">
        <v>22</v>
      </c>
      <c r="C11" s="278">
        <f>Ⅵ取引基本表!AV12</f>
        <v>150062.95600000001</v>
      </c>
      <c r="D11" s="278">
        <f>Ⅵ取引基本表!BF12</f>
        <v>-120021.97500000001</v>
      </c>
      <c r="E11" s="276">
        <f t="shared" si="0"/>
        <v>0.20018918593073698</v>
      </c>
    </row>
    <row r="12" spans="1:5" ht="13.5">
      <c r="A12" s="224" t="s">
        <v>6</v>
      </c>
      <c r="B12" s="225" t="s">
        <v>23</v>
      </c>
      <c r="C12" s="278">
        <f>Ⅵ取引基本表!AV13</f>
        <v>84989.042000000001</v>
      </c>
      <c r="D12" s="278">
        <f>Ⅵ取引基本表!BF13</f>
        <v>-84012.020999999993</v>
      </c>
      <c r="E12" s="276">
        <f t="shared" si="0"/>
        <v>1.1495846723392988E-2</v>
      </c>
    </row>
    <row r="13" spans="1:5" ht="13.5">
      <c r="A13" s="224" t="s">
        <v>7</v>
      </c>
      <c r="B13" s="225" t="s">
        <v>242</v>
      </c>
      <c r="C13" s="278">
        <f>Ⅵ取引基本表!AV14</f>
        <v>99617.558000000005</v>
      </c>
      <c r="D13" s="278">
        <f>Ⅵ取引基本表!BF14</f>
        <v>-82870.854000000007</v>
      </c>
      <c r="E13" s="276">
        <f t="shared" si="0"/>
        <v>0.1681099631050984</v>
      </c>
    </row>
    <row r="14" spans="1:5" ht="13.5">
      <c r="A14" s="224" t="s">
        <v>8</v>
      </c>
      <c r="B14" s="225" t="s">
        <v>24</v>
      </c>
      <c r="C14" s="278">
        <f>Ⅵ取引基本表!AV15</f>
        <v>44032.93</v>
      </c>
      <c r="D14" s="278">
        <f>Ⅵ取引基本表!BF15</f>
        <v>-40235.851000000002</v>
      </c>
      <c r="E14" s="276">
        <f t="shared" si="0"/>
        <v>8.6232712653915966E-2</v>
      </c>
    </row>
    <row r="15" spans="1:5" ht="13.5">
      <c r="A15" s="224" t="s">
        <v>9</v>
      </c>
      <c r="B15" s="225" t="s">
        <v>25</v>
      </c>
      <c r="C15" s="278">
        <f>Ⅵ取引基本表!AV16</f>
        <v>85408.273000000001</v>
      </c>
      <c r="D15" s="278">
        <f>Ⅵ取引基本表!BF16</f>
        <v>-85290.921000000002</v>
      </c>
      <c r="E15" s="276">
        <f t="shared" si="0"/>
        <v>1.3740120936528433E-3</v>
      </c>
    </row>
    <row r="16" spans="1:5" ht="13.5">
      <c r="A16" s="224" t="s">
        <v>10</v>
      </c>
      <c r="B16" s="225" t="s">
        <v>26</v>
      </c>
      <c r="C16" s="278">
        <f>Ⅵ取引基本表!AV17</f>
        <v>83178.563999999998</v>
      </c>
      <c r="D16" s="278">
        <f>Ⅵ取引基本表!BF17</f>
        <v>-76918.270999999993</v>
      </c>
      <c r="E16" s="276">
        <f t="shared" si="0"/>
        <v>7.5263297404364993E-2</v>
      </c>
    </row>
    <row r="17" spans="1:5" ht="13.5">
      <c r="A17" s="224" t="s">
        <v>11</v>
      </c>
      <c r="B17" s="225" t="s">
        <v>27</v>
      </c>
      <c r="C17" s="278">
        <f>Ⅵ取引基本表!AV18</f>
        <v>95737.347999999998</v>
      </c>
      <c r="D17" s="278">
        <f>Ⅵ取引基本表!BF18</f>
        <v>-90379.971000000005</v>
      </c>
      <c r="E17" s="276">
        <f t="shared" si="0"/>
        <v>5.5959112216060092E-2</v>
      </c>
    </row>
    <row r="18" spans="1:5" ht="13.5">
      <c r="A18" s="224" t="s">
        <v>12</v>
      </c>
      <c r="B18" s="225" t="s">
        <v>166</v>
      </c>
      <c r="C18" s="278">
        <f>Ⅵ取引基本表!AV19</f>
        <v>115261.423</v>
      </c>
      <c r="D18" s="278">
        <f>Ⅵ取引基本表!BF19</f>
        <v>-111008.238</v>
      </c>
      <c r="E18" s="276">
        <f t="shared" si="0"/>
        <v>3.6900333947811781E-2</v>
      </c>
    </row>
    <row r="19" spans="1:5" ht="13.5">
      <c r="A19" s="224" t="s">
        <v>13</v>
      </c>
      <c r="B19" s="225" t="s">
        <v>167</v>
      </c>
      <c r="C19" s="278">
        <f>Ⅵ取引基本表!AV20</f>
        <v>202888.05600000001</v>
      </c>
      <c r="D19" s="278">
        <f>Ⅵ取引基本表!BF20</f>
        <v>-185085.951</v>
      </c>
      <c r="E19" s="276">
        <f t="shared" si="0"/>
        <v>8.7743484515421688E-2</v>
      </c>
    </row>
    <row r="20" spans="1:5" ht="13.5">
      <c r="A20" s="224" t="s">
        <v>14</v>
      </c>
      <c r="B20" s="225" t="s">
        <v>168</v>
      </c>
      <c r="C20" s="278">
        <f>Ⅵ取引基本表!AV21</f>
        <v>89860.448000000004</v>
      </c>
      <c r="D20" s="278">
        <f>Ⅵ取引基本表!BF21</f>
        <v>-86744.981</v>
      </c>
      <c r="E20" s="276">
        <f t="shared" si="0"/>
        <v>3.4670058622454314E-2</v>
      </c>
    </row>
    <row r="21" spans="1:5" ht="13.5">
      <c r="A21" s="224" t="s">
        <v>15</v>
      </c>
      <c r="B21" s="225" t="s">
        <v>129</v>
      </c>
      <c r="C21" s="278">
        <f>Ⅵ取引基本表!AV22</f>
        <v>237126.829</v>
      </c>
      <c r="D21" s="278">
        <f>Ⅵ取引基本表!BF22</f>
        <v>-228731.83600000001</v>
      </c>
      <c r="E21" s="276">
        <f t="shared" si="0"/>
        <v>3.5402965726834656E-2</v>
      </c>
    </row>
    <row r="22" spans="1:5" ht="13.5">
      <c r="A22" s="224" t="s">
        <v>16</v>
      </c>
      <c r="B22" s="225" t="s">
        <v>28</v>
      </c>
      <c r="C22" s="278">
        <f>Ⅵ取引基本表!AV23</f>
        <v>141307.73499999999</v>
      </c>
      <c r="D22" s="278">
        <f>Ⅵ取引基本表!BF23</f>
        <v>-129452.425</v>
      </c>
      <c r="E22" s="276">
        <f t="shared" si="0"/>
        <v>8.38971058449135E-2</v>
      </c>
    </row>
    <row r="23" spans="1:5" ht="13.5">
      <c r="A23" s="224" t="s">
        <v>17</v>
      </c>
      <c r="B23" s="225" t="s">
        <v>243</v>
      </c>
      <c r="C23" s="278">
        <f>Ⅵ取引基本表!AV24</f>
        <v>46590.665000000001</v>
      </c>
      <c r="D23" s="278">
        <f>Ⅵ取引基本表!BF24</f>
        <v>-46014.563999999998</v>
      </c>
      <c r="E23" s="276">
        <f t="shared" si="0"/>
        <v>1.236515941551819E-2</v>
      </c>
    </row>
    <row r="24" spans="1:5" ht="13.5">
      <c r="A24" s="224" t="s">
        <v>18</v>
      </c>
      <c r="B24" s="225" t="s">
        <v>29</v>
      </c>
      <c r="C24" s="278">
        <f>Ⅵ取引基本表!AV25</f>
        <v>141488.86799999999</v>
      </c>
      <c r="D24" s="278">
        <f>Ⅵ取引基本表!BF25</f>
        <v>-134789.38</v>
      </c>
      <c r="E24" s="276">
        <f t="shared" si="0"/>
        <v>4.7349930031244436E-2</v>
      </c>
    </row>
    <row r="25" spans="1:5" ht="13.5">
      <c r="A25" s="224" t="s">
        <v>19</v>
      </c>
      <c r="B25" s="225" t="s">
        <v>40</v>
      </c>
      <c r="C25" s="278">
        <f>Ⅵ取引基本表!AV26</f>
        <v>78622.483999999997</v>
      </c>
      <c r="D25" s="278">
        <f>Ⅵ取引基本表!BF26</f>
        <v>-73557.05</v>
      </c>
      <c r="E25" s="276">
        <f t="shared" si="0"/>
        <v>6.4427295377744498E-2</v>
      </c>
    </row>
    <row r="26" spans="1:5" ht="13.5">
      <c r="A26" s="224" t="s">
        <v>131</v>
      </c>
      <c r="B26" s="225" t="s">
        <v>30</v>
      </c>
      <c r="C26" s="278">
        <f>Ⅵ取引基本表!AV27</f>
        <v>381750.77500000002</v>
      </c>
      <c r="D26" s="278">
        <f>Ⅵ取引基本表!BF27</f>
        <v>0</v>
      </c>
      <c r="E26" s="276">
        <f t="shared" si="0"/>
        <v>1</v>
      </c>
    </row>
    <row r="27" spans="1:5" ht="13.5">
      <c r="A27" s="224" t="s">
        <v>133</v>
      </c>
      <c r="B27" s="225" t="s">
        <v>41</v>
      </c>
      <c r="C27" s="278">
        <f>Ⅵ取引基本表!AV28</f>
        <v>132535.27100000001</v>
      </c>
      <c r="D27" s="278">
        <f>Ⅵ取引基本表!BF28</f>
        <v>-48040.682000000001</v>
      </c>
      <c r="E27" s="276">
        <f t="shared" si="0"/>
        <v>0.63752530449045519</v>
      </c>
    </row>
    <row r="28" spans="1:5" ht="13.5">
      <c r="A28" s="224" t="s">
        <v>151</v>
      </c>
      <c r="B28" s="225" t="s">
        <v>169</v>
      </c>
      <c r="C28" s="278">
        <f>Ⅵ取引基本表!AV29</f>
        <v>27829.446</v>
      </c>
      <c r="D28" s="278">
        <f>Ⅵ取引基本表!BF29</f>
        <v>-6.74</v>
      </c>
      <c r="E28" s="276">
        <f t="shared" si="0"/>
        <v>0.9997578104860585</v>
      </c>
    </row>
    <row r="29" spans="1:5" ht="13.5">
      <c r="A29" s="224" t="s">
        <v>152</v>
      </c>
      <c r="B29" s="225" t="s">
        <v>170</v>
      </c>
      <c r="C29" s="278">
        <f>Ⅵ取引基本表!AV30</f>
        <v>38409.002999999997</v>
      </c>
      <c r="D29" s="278">
        <f>Ⅵ取引基本表!BF30</f>
        <v>-5780.09</v>
      </c>
      <c r="E29" s="276">
        <f t="shared" si="0"/>
        <v>0.8495121052738599</v>
      </c>
    </row>
    <row r="30" spans="1:5" ht="13.5">
      <c r="A30" s="224" t="s">
        <v>153</v>
      </c>
      <c r="B30" s="225" t="s">
        <v>31</v>
      </c>
      <c r="C30" s="278">
        <f>Ⅵ取引基本表!AV31</f>
        <v>593425.60800000001</v>
      </c>
      <c r="D30" s="278">
        <f>Ⅵ取引基本表!BF31</f>
        <v>-288077.723</v>
      </c>
      <c r="E30" s="276">
        <f t="shared" si="0"/>
        <v>0.514551244306936</v>
      </c>
    </row>
    <row r="31" spans="1:5" ht="13.5">
      <c r="A31" s="224" t="s">
        <v>154</v>
      </c>
      <c r="B31" s="225" t="s">
        <v>32</v>
      </c>
      <c r="C31" s="278">
        <f>Ⅵ取引基本表!AV32</f>
        <v>209544.55799999999</v>
      </c>
      <c r="D31" s="278">
        <f>Ⅵ取引基本表!BF32</f>
        <v>-53260.760999999999</v>
      </c>
      <c r="E31" s="276">
        <f t="shared" si="0"/>
        <v>0.74582608344331236</v>
      </c>
    </row>
    <row r="32" spans="1:5" ht="13.5">
      <c r="A32" s="224" t="s">
        <v>155</v>
      </c>
      <c r="B32" s="225" t="s">
        <v>33</v>
      </c>
      <c r="C32" s="278">
        <f>Ⅵ取引基本表!AV33</f>
        <v>527590.87399999995</v>
      </c>
      <c r="D32" s="278">
        <f>Ⅵ取引基本表!BF33</f>
        <v>-2779.8069999999998</v>
      </c>
      <c r="E32" s="276">
        <f t="shared" si="0"/>
        <v>0.99473113138041125</v>
      </c>
    </row>
    <row r="33" spans="1:5" ht="13.5">
      <c r="A33" s="224" t="s">
        <v>156</v>
      </c>
      <c r="B33" s="225" t="s">
        <v>171</v>
      </c>
      <c r="C33" s="278">
        <f>Ⅵ取引基本表!AV34</f>
        <v>294657.04599999997</v>
      </c>
      <c r="D33" s="278">
        <f>Ⅵ取引基本表!BF34</f>
        <v>-108297.236</v>
      </c>
      <c r="E33" s="276">
        <f t="shared" si="0"/>
        <v>0.63246344361980733</v>
      </c>
    </row>
    <row r="34" spans="1:5" ht="13.5">
      <c r="A34" s="224" t="s">
        <v>157</v>
      </c>
      <c r="B34" s="225" t="s">
        <v>130</v>
      </c>
      <c r="C34" s="278">
        <f>Ⅵ取引基本表!AV35</f>
        <v>326154.21600000001</v>
      </c>
      <c r="D34" s="278">
        <f>Ⅵ取引基本表!BF35</f>
        <v>-194112.818</v>
      </c>
      <c r="E34" s="276">
        <f t="shared" si="0"/>
        <v>0.40484344988506915</v>
      </c>
    </row>
    <row r="35" spans="1:5" ht="13.5">
      <c r="A35" s="224" t="s">
        <v>158</v>
      </c>
      <c r="B35" s="225" t="s">
        <v>34</v>
      </c>
      <c r="C35" s="278">
        <f>Ⅵ取引基本表!AV36</f>
        <v>279609.234</v>
      </c>
      <c r="D35" s="278">
        <f>Ⅵ取引基本表!BF36</f>
        <v>0</v>
      </c>
      <c r="E35" s="276">
        <f t="shared" si="0"/>
        <v>1</v>
      </c>
    </row>
    <row r="36" spans="1:5" ht="13.5">
      <c r="A36" s="224" t="s">
        <v>159</v>
      </c>
      <c r="B36" s="225" t="s">
        <v>35</v>
      </c>
      <c r="C36" s="278">
        <f>Ⅵ取引基本表!AV37</f>
        <v>509810.09100000001</v>
      </c>
      <c r="D36" s="278">
        <f>Ⅵ取引基本表!BF37</f>
        <v>-175767.68599999999</v>
      </c>
      <c r="E36" s="276">
        <f t="shared" si="0"/>
        <v>0.65522909588700162</v>
      </c>
    </row>
    <row r="37" spans="1:5" ht="13.5">
      <c r="A37" s="224" t="s">
        <v>160</v>
      </c>
      <c r="B37" s="225" t="s">
        <v>172</v>
      </c>
      <c r="C37" s="278">
        <f>Ⅵ取引基本表!AV38</f>
        <v>443731.49599999998</v>
      </c>
      <c r="D37" s="278">
        <f>Ⅵ取引基本表!BF38</f>
        <v>-12506.339</v>
      </c>
      <c r="E37" s="276">
        <f t="shared" si="0"/>
        <v>0.9718155255763048</v>
      </c>
    </row>
    <row r="38" spans="1:5" ht="13.5">
      <c r="A38" s="224" t="s">
        <v>161</v>
      </c>
      <c r="B38" s="225" t="s">
        <v>244</v>
      </c>
      <c r="C38" s="278">
        <f>Ⅵ取引基本表!AV39</f>
        <v>34945.830999999998</v>
      </c>
      <c r="D38" s="278">
        <f>Ⅵ取引基本表!BF39</f>
        <v>-566.51599999999996</v>
      </c>
      <c r="E38" s="276">
        <f t="shared" si="0"/>
        <v>0.98378873863380156</v>
      </c>
    </row>
    <row r="39" spans="1:5" ht="13.5">
      <c r="A39" s="224" t="s">
        <v>162</v>
      </c>
      <c r="B39" s="225" t="s">
        <v>42</v>
      </c>
      <c r="C39" s="278">
        <f>Ⅵ取引基本表!AV40</f>
        <v>453722.48700000002</v>
      </c>
      <c r="D39" s="278">
        <f>Ⅵ取引基本表!BF40</f>
        <v>-199361.15299999999</v>
      </c>
      <c r="E39" s="276">
        <f>1-ABS(D39)/C39</f>
        <v>0.56060993512098078</v>
      </c>
    </row>
    <row r="40" spans="1:5" ht="13.5">
      <c r="A40" s="224" t="s">
        <v>163</v>
      </c>
      <c r="B40" s="225" t="s">
        <v>36</v>
      </c>
      <c r="C40" s="278">
        <f>Ⅵ取引基本表!AV41</f>
        <v>235134.12599999999</v>
      </c>
      <c r="D40" s="278">
        <f>Ⅵ取引基本表!BF41</f>
        <v>-21745.416000000001</v>
      </c>
      <c r="E40" s="276">
        <f>1-ABS(D40)/C40</f>
        <v>0.90751909826989552</v>
      </c>
    </row>
    <row r="41" spans="1:5" ht="13.5">
      <c r="A41" s="224" t="s">
        <v>164</v>
      </c>
      <c r="B41" s="225" t="s">
        <v>245</v>
      </c>
      <c r="C41" s="278">
        <f>Ⅵ取引基本表!AV42</f>
        <v>30735.199000000001</v>
      </c>
      <c r="D41" s="278">
        <f>Ⅵ取引基本表!BF42</f>
        <v>0</v>
      </c>
      <c r="E41" s="276">
        <f>1-ABS(D41)/C41</f>
        <v>1</v>
      </c>
    </row>
    <row r="42" spans="1:5" ht="13.5">
      <c r="A42" s="224" t="s">
        <v>165</v>
      </c>
      <c r="B42" s="225" t="s">
        <v>246</v>
      </c>
      <c r="C42" s="278">
        <f>Ⅵ取引基本表!AV43</f>
        <v>29800.524000000001</v>
      </c>
      <c r="D42" s="278">
        <f>Ⅵ取引基本表!BF43</f>
        <v>-178.38399999999999</v>
      </c>
      <c r="E42" s="276">
        <f t="shared" si="0"/>
        <v>0.99401406498758205</v>
      </c>
    </row>
    <row r="43" spans="1:5" ht="13.5" customHeight="1">
      <c r="A43" s="661" t="s">
        <v>56</v>
      </c>
      <c r="B43" s="662"/>
      <c r="C43" s="279">
        <f>SUM(C6:C42)</f>
        <v>6738470.1510000005</v>
      </c>
      <c r="D43" s="279">
        <f>SUM(D6:D42)</f>
        <v>-3133392.818</v>
      </c>
      <c r="E43" s="273">
        <f t="shared" si="0"/>
        <v>0.53499937704183509</v>
      </c>
    </row>
    <row r="44" spans="1:5">
      <c r="A44" s="127"/>
      <c r="B44" s="128" t="s">
        <v>112</v>
      </c>
      <c r="C44" s="128"/>
      <c r="D44" s="128"/>
      <c r="E44" s="128"/>
    </row>
    <row r="45" spans="1:5">
      <c r="A45" s="129"/>
      <c r="E45" s="274" t="s">
        <v>141</v>
      </c>
    </row>
    <row r="46" spans="1:5">
      <c r="A46" s="129"/>
    </row>
    <row r="47" spans="1:5">
      <c r="A47" s="129"/>
    </row>
    <row r="48" spans="1:5">
      <c r="A48" s="129"/>
    </row>
    <row r="49" spans="1:1">
      <c r="A49" s="129"/>
    </row>
    <row r="50" spans="1:1">
      <c r="A50" s="129"/>
    </row>
    <row r="51" spans="1:1">
      <c r="A51" s="129"/>
    </row>
    <row r="52" spans="1:1">
      <c r="A52" s="129"/>
    </row>
    <row r="53" spans="1:1">
      <c r="A53" s="129"/>
    </row>
    <row r="54" spans="1:1">
      <c r="A54" s="129"/>
    </row>
    <row r="55" spans="1:1">
      <c r="A55" s="129"/>
    </row>
    <row r="56" spans="1:1">
      <c r="A56" s="129"/>
    </row>
    <row r="57" spans="1:1">
      <c r="A57" s="129"/>
    </row>
    <row r="58" spans="1:1">
      <c r="A58" s="129"/>
    </row>
    <row r="59" spans="1:1">
      <c r="A59" s="129"/>
    </row>
    <row r="60" spans="1:1">
      <c r="A60" s="129"/>
    </row>
    <row r="61" spans="1:1">
      <c r="A61" s="129"/>
    </row>
    <row r="62" spans="1:1">
      <c r="A62" s="129"/>
    </row>
    <row r="63" spans="1:1">
      <c r="A63" s="129"/>
    </row>
    <row r="64" spans="1:1">
      <c r="A64" s="129"/>
    </row>
    <row r="65" spans="1:1">
      <c r="A65" s="129"/>
    </row>
    <row r="66" spans="1:1">
      <c r="A66" s="129"/>
    </row>
    <row r="67" spans="1:1">
      <c r="A67" s="129"/>
    </row>
    <row r="68" spans="1:1">
      <c r="A68" s="129"/>
    </row>
    <row r="69" spans="1:1">
      <c r="A69" s="129"/>
    </row>
    <row r="70" spans="1:1">
      <c r="A70" s="129"/>
    </row>
    <row r="71" spans="1:1">
      <c r="A71" s="129"/>
    </row>
    <row r="72" spans="1:1">
      <c r="A72" s="129"/>
    </row>
    <row r="73" spans="1:1">
      <c r="A73" s="129"/>
    </row>
    <row r="74" spans="1:1">
      <c r="A74" s="129"/>
    </row>
    <row r="75" spans="1:1">
      <c r="A75" s="129"/>
    </row>
    <row r="76" spans="1:1">
      <c r="A76" s="129"/>
    </row>
    <row r="77" spans="1:1">
      <c r="A77" s="129"/>
    </row>
    <row r="78" spans="1:1">
      <c r="A78" s="129"/>
    </row>
    <row r="79" spans="1:1">
      <c r="A79" s="129"/>
    </row>
    <row r="80" spans="1:1">
      <c r="A80" s="129"/>
    </row>
    <row r="81" spans="1:1">
      <c r="A81" s="129"/>
    </row>
    <row r="82" spans="1:1">
      <c r="A82" s="129"/>
    </row>
    <row r="83" spans="1:1">
      <c r="A83" s="129"/>
    </row>
    <row r="84" spans="1:1">
      <c r="A84" s="129"/>
    </row>
    <row r="85" spans="1:1">
      <c r="A85" s="129"/>
    </row>
    <row r="86" spans="1:1">
      <c r="A86" s="129"/>
    </row>
    <row r="87" spans="1:1">
      <c r="A87" s="129"/>
    </row>
    <row r="88" spans="1:1">
      <c r="A88" s="129"/>
    </row>
    <row r="89" spans="1:1">
      <c r="A89" s="129"/>
    </row>
    <row r="90" spans="1:1">
      <c r="A90" s="129"/>
    </row>
    <row r="91" spans="1:1">
      <c r="A91" s="129"/>
    </row>
    <row r="92" spans="1:1">
      <c r="A92" s="129"/>
    </row>
    <row r="93" spans="1:1">
      <c r="A93" s="129"/>
    </row>
    <row r="94" spans="1:1">
      <c r="A94" s="129"/>
    </row>
    <row r="95" spans="1:1">
      <c r="A95" s="129"/>
    </row>
    <row r="96" spans="1:1">
      <c r="A96" s="129"/>
    </row>
    <row r="97" spans="1:1">
      <c r="A97" s="129"/>
    </row>
    <row r="98" spans="1:1">
      <c r="A98" s="129"/>
    </row>
  </sheetData>
  <sheetProtection sheet="1" objects="1" scenarios="1"/>
  <mergeCells count="3">
    <mergeCell ref="A4:B5"/>
    <mergeCell ref="A43:B43"/>
    <mergeCell ref="E4:E5"/>
  </mergeCells>
  <phoneticPr fontId="4"/>
  <pageMargins left="1.3779527559055118" right="0.19685039370078741" top="1.1811023622047245" bottom="0.59055118110236227" header="0.59055118110236227" footer="0.39370078740157483"/>
  <pageSetup paperSize="8" orientation="landscape" cellComments="asDisplayed" r:id="rId1"/>
  <headerFooter alignWithMargins="0">
    <oddFooter>&amp;C&amp;"ＭＳ Ｐゴシック,標準"&amp;11１５ページ&amp;R&amp;"ＭＳ Ｐゴシック,標準"&amp;11&amp;A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zoomScale="90" zoomScaleNormal="90" zoomScaleSheetLayoutView="75" workbookViewId="0">
      <pane xSplit="2" ySplit="4" topLeftCell="C5" activePane="bottomRight" state="frozen"/>
      <selection activeCell="C5" sqref="C4:AM6"/>
      <selection pane="topRight" activeCell="C5" sqref="C4:AM6"/>
      <selection pane="bottomLeft" activeCell="C5" sqref="C4:AM6"/>
      <selection pane="bottomRight" activeCell="C26" sqref="C26:D26"/>
    </sheetView>
  </sheetViews>
  <sheetFormatPr defaultRowHeight="12"/>
  <cols>
    <col min="1" max="1" width="4.140625" style="126" customWidth="1"/>
    <col min="2" max="2" width="21.7109375" style="126" customWidth="1"/>
    <col min="3" max="4" width="17.140625" style="126" customWidth="1"/>
    <col min="5" max="5" width="14.85546875" style="126" customWidth="1"/>
    <col min="6" max="7" width="4.140625" style="126" customWidth="1"/>
    <col min="8" max="8" width="15.42578125" style="126" customWidth="1"/>
    <col min="9" max="16384" width="9.140625" style="126"/>
  </cols>
  <sheetData>
    <row r="1" spans="1:15" s="102" customFormat="1" ht="13.5">
      <c r="A1" s="122"/>
      <c r="B1" s="115"/>
    </row>
    <row r="2" spans="1:15" s="99" customFormat="1" ht="27" customHeight="1">
      <c r="A2" s="4" t="s">
        <v>113</v>
      </c>
      <c r="B2" s="123"/>
    </row>
    <row r="3" spans="1:15" s="102" customFormat="1" ht="13.5">
      <c r="A3" s="122"/>
      <c r="B3" s="124"/>
      <c r="H3" s="3" t="s">
        <v>266</v>
      </c>
    </row>
    <row r="4" spans="1:15" ht="30" customHeight="1">
      <c r="A4" s="282" t="s">
        <v>140</v>
      </c>
      <c r="B4" s="283"/>
      <c r="C4" s="289" t="s">
        <v>264</v>
      </c>
      <c r="D4" s="289" t="s">
        <v>265</v>
      </c>
      <c r="E4" s="284" t="s">
        <v>54</v>
      </c>
      <c r="F4" s="8"/>
      <c r="G4" s="8"/>
      <c r="H4" s="9" t="s">
        <v>124</v>
      </c>
    </row>
    <row r="5" spans="1:15" ht="13.5">
      <c r="A5" s="222" t="s">
        <v>0</v>
      </c>
      <c r="B5" s="223" t="s">
        <v>241</v>
      </c>
      <c r="C5" s="290">
        <f>Ⅵ取引基本表!C46</f>
        <v>11502.357000000002</v>
      </c>
      <c r="D5" s="290">
        <f>Ⅵ取引基本表!BH7</f>
        <v>92112.403000000006</v>
      </c>
      <c r="E5" s="291">
        <f>C5/D5</f>
        <v>0.12487305319784135</v>
      </c>
      <c r="F5" s="44"/>
      <c r="G5" s="44"/>
      <c r="H5" s="292">
        <v>5388</v>
      </c>
      <c r="J5" s="297"/>
      <c r="K5" s="297"/>
      <c r="O5" s="297"/>
    </row>
    <row r="6" spans="1:15" ht="13.5">
      <c r="A6" s="224" t="s">
        <v>1</v>
      </c>
      <c r="B6" s="225" t="s">
        <v>20</v>
      </c>
      <c r="C6" s="293">
        <f>Ⅵ取引基本表!D46</f>
        <v>2307.21</v>
      </c>
      <c r="D6" s="293">
        <f>Ⅵ取引基本表!BH8</f>
        <v>10908.28</v>
      </c>
      <c r="E6" s="294">
        <f t="shared" ref="E6:E42" si="0">C6/D6</f>
        <v>0.21150997224126991</v>
      </c>
      <c r="F6" s="44"/>
      <c r="G6" s="44"/>
      <c r="H6" s="216">
        <v>379</v>
      </c>
      <c r="J6" s="297"/>
    </row>
    <row r="7" spans="1:15" ht="13.5">
      <c r="A7" s="224" t="s">
        <v>2</v>
      </c>
      <c r="B7" s="225" t="s">
        <v>128</v>
      </c>
      <c r="C7" s="293">
        <f>Ⅵ取引基本表!E46</f>
        <v>48556.485000000001</v>
      </c>
      <c r="D7" s="293">
        <f>Ⅵ取引基本表!BH9</f>
        <v>330699.40600000002</v>
      </c>
      <c r="E7" s="294">
        <f t="shared" si="0"/>
        <v>0.14682967105178291</v>
      </c>
      <c r="F7" s="44"/>
      <c r="G7" s="44"/>
      <c r="H7" s="216">
        <v>11984</v>
      </c>
      <c r="J7" s="297"/>
    </row>
    <row r="8" spans="1:15" ht="13.5">
      <c r="A8" s="224" t="s">
        <v>3</v>
      </c>
      <c r="B8" s="225" t="s">
        <v>21</v>
      </c>
      <c r="C8" s="293">
        <f>Ⅵ取引基本表!F46</f>
        <v>7022.9250000000002</v>
      </c>
      <c r="D8" s="293">
        <f>Ⅵ取引基本表!BH10</f>
        <v>31183</v>
      </c>
      <c r="E8" s="294">
        <f t="shared" si="0"/>
        <v>0.22521646409902832</v>
      </c>
      <c r="F8" s="44"/>
      <c r="G8" s="44"/>
      <c r="H8" s="216">
        <v>1821</v>
      </c>
      <c r="J8" s="297"/>
    </row>
    <row r="9" spans="1:15" ht="13.5">
      <c r="A9" s="224" t="s">
        <v>4</v>
      </c>
      <c r="B9" s="225" t="s">
        <v>67</v>
      </c>
      <c r="C9" s="293">
        <f>Ⅵ取引基本表!G46</f>
        <v>7109.1979999999994</v>
      </c>
      <c r="D9" s="293">
        <f>Ⅵ取引基本表!BH11</f>
        <v>31468</v>
      </c>
      <c r="E9" s="294">
        <f t="shared" si="0"/>
        <v>0.22591832973179102</v>
      </c>
      <c r="F9" s="44"/>
      <c r="G9" s="44"/>
      <c r="H9" s="216">
        <v>2223</v>
      </c>
      <c r="J9" s="297"/>
    </row>
    <row r="10" spans="1:15" ht="13.5">
      <c r="A10" s="224" t="s">
        <v>5</v>
      </c>
      <c r="B10" s="225" t="s">
        <v>22</v>
      </c>
      <c r="C10" s="293">
        <f>Ⅵ取引基本表!H46</f>
        <v>7614.1840000000011</v>
      </c>
      <c r="D10" s="293">
        <f>Ⅵ取引基本表!BH12</f>
        <v>54995</v>
      </c>
      <c r="E10" s="294">
        <f t="shared" si="0"/>
        <v>0.13845229566324213</v>
      </c>
      <c r="F10" s="44"/>
      <c r="G10" s="44"/>
      <c r="H10" s="216">
        <v>1659</v>
      </c>
      <c r="J10" s="297"/>
    </row>
    <row r="11" spans="1:15" ht="13.5">
      <c r="A11" s="224" t="s">
        <v>6</v>
      </c>
      <c r="B11" s="225" t="s">
        <v>23</v>
      </c>
      <c r="C11" s="293">
        <f>Ⅵ取引基本表!I46</f>
        <v>274.71199999999999</v>
      </c>
      <c r="D11" s="293">
        <f>Ⅵ取引基本表!BH13</f>
        <v>3089</v>
      </c>
      <c r="E11" s="294">
        <f t="shared" si="0"/>
        <v>8.8932340563289081E-2</v>
      </c>
      <c r="F11" s="44"/>
      <c r="G11" s="44"/>
      <c r="H11" s="216">
        <v>49</v>
      </c>
      <c r="J11" s="297"/>
    </row>
    <row r="12" spans="1:15" ht="13.5">
      <c r="A12" s="224" t="s">
        <v>7</v>
      </c>
      <c r="B12" s="225" t="s">
        <v>242</v>
      </c>
      <c r="C12" s="293">
        <f>Ⅵ取引基本表!J46</f>
        <v>16885.793999999998</v>
      </c>
      <c r="D12" s="293">
        <f>Ⅵ取引基本表!BH14</f>
        <v>116090</v>
      </c>
      <c r="E12" s="294">
        <f t="shared" si="0"/>
        <v>0.14545433715220948</v>
      </c>
      <c r="F12" s="44"/>
      <c r="G12" s="44"/>
      <c r="H12" s="216">
        <v>4202</v>
      </c>
      <c r="J12" s="297"/>
    </row>
    <row r="13" spans="1:15" ht="13.5">
      <c r="A13" s="224" t="s">
        <v>8</v>
      </c>
      <c r="B13" s="225" t="s">
        <v>24</v>
      </c>
      <c r="C13" s="293">
        <f>Ⅵ取引基本表!K46</f>
        <v>7183.8339999999998</v>
      </c>
      <c r="D13" s="293">
        <f>Ⅵ取引基本表!BH15</f>
        <v>59678</v>
      </c>
      <c r="E13" s="294">
        <f t="shared" si="0"/>
        <v>0.12037658768725493</v>
      </c>
      <c r="F13" s="44"/>
      <c r="G13" s="44"/>
      <c r="H13" s="216">
        <v>1651</v>
      </c>
      <c r="J13" s="297"/>
    </row>
    <row r="14" spans="1:15" ht="13.5">
      <c r="A14" s="224" t="s">
        <v>9</v>
      </c>
      <c r="B14" s="225" t="s">
        <v>25</v>
      </c>
      <c r="C14" s="293">
        <f>Ⅵ取引基本表!L46</f>
        <v>1208.9109999999998</v>
      </c>
      <c r="D14" s="293">
        <f>Ⅵ取引基本表!BH16</f>
        <v>6407</v>
      </c>
      <c r="E14" s="294">
        <f t="shared" si="0"/>
        <v>0.18868596847198374</v>
      </c>
      <c r="F14" s="44"/>
      <c r="G14" s="44"/>
      <c r="H14" s="216">
        <v>230</v>
      </c>
      <c r="J14" s="297"/>
    </row>
    <row r="15" spans="1:15" ht="13.5">
      <c r="A15" s="224" t="s">
        <v>10</v>
      </c>
      <c r="B15" s="225" t="s">
        <v>26</v>
      </c>
      <c r="C15" s="293">
        <f>Ⅵ取引基本表!M46</f>
        <v>7426.4920000000002</v>
      </c>
      <c r="D15" s="293">
        <f>Ⅵ取引基本表!BH17</f>
        <v>43753</v>
      </c>
      <c r="E15" s="294">
        <f t="shared" si="0"/>
        <v>0.16973674948003567</v>
      </c>
      <c r="F15" s="44"/>
      <c r="G15" s="44"/>
      <c r="H15" s="216">
        <v>1527</v>
      </c>
      <c r="J15" s="297"/>
    </row>
    <row r="16" spans="1:15" ht="13.5">
      <c r="A16" s="224" t="s">
        <v>11</v>
      </c>
      <c r="B16" s="225" t="s">
        <v>27</v>
      </c>
      <c r="C16" s="293">
        <f>Ⅵ取引基本表!N46</f>
        <v>18563.04</v>
      </c>
      <c r="D16" s="293">
        <f>Ⅵ取引基本表!BH18</f>
        <v>78381</v>
      </c>
      <c r="E16" s="294">
        <f t="shared" si="0"/>
        <v>0.236830864622804</v>
      </c>
      <c r="F16" s="44"/>
      <c r="G16" s="44"/>
      <c r="H16" s="216">
        <v>4181</v>
      </c>
      <c r="J16" s="297"/>
    </row>
    <row r="17" spans="1:13" ht="13.5">
      <c r="A17" s="224" t="s">
        <v>12</v>
      </c>
      <c r="B17" s="225" t="s">
        <v>166</v>
      </c>
      <c r="C17" s="293">
        <f>Ⅵ取引基本表!O46</f>
        <v>18958.852000000003</v>
      </c>
      <c r="D17" s="293">
        <f>Ⅵ取引基本表!BH19</f>
        <v>93159</v>
      </c>
      <c r="E17" s="294">
        <f t="shared" si="0"/>
        <v>0.20351068603140871</v>
      </c>
      <c r="F17" s="44"/>
      <c r="G17" s="44"/>
      <c r="H17" s="216">
        <v>2957</v>
      </c>
      <c r="J17" s="297"/>
    </row>
    <row r="18" spans="1:13" ht="13.5">
      <c r="A18" s="224" t="s">
        <v>13</v>
      </c>
      <c r="B18" s="225" t="s">
        <v>167</v>
      </c>
      <c r="C18" s="293">
        <f>Ⅵ取引基本表!P46</f>
        <v>58469.521999999997</v>
      </c>
      <c r="D18" s="293">
        <f>Ⅵ取引基本表!BH20</f>
        <v>591430</v>
      </c>
      <c r="E18" s="294">
        <f t="shared" si="0"/>
        <v>9.8861271832676734E-2</v>
      </c>
      <c r="F18" s="44"/>
      <c r="G18" s="44"/>
      <c r="H18" s="216">
        <v>8862</v>
      </c>
      <c r="J18" s="297"/>
    </row>
    <row r="19" spans="1:13" ht="13.5">
      <c r="A19" s="224" t="s">
        <v>14</v>
      </c>
      <c r="B19" s="225" t="s">
        <v>168</v>
      </c>
      <c r="C19" s="293">
        <f>Ⅵ取引基本表!Q46</f>
        <v>13151.670999999998</v>
      </c>
      <c r="D19" s="293">
        <f>Ⅵ取引基本表!BH21</f>
        <v>55431</v>
      </c>
      <c r="E19" s="294">
        <f t="shared" si="0"/>
        <v>0.2372620194476015</v>
      </c>
      <c r="F19" s="44"/>
      <c r="G19" s="44"/>
      <c r="H19" s="216">
        <v>4611</v>
      </c>
      <c r="J19" s="297"/>
    </row>
    <row r="20" spans="1:13" ht="13.5">
      <c r="A20" s="224" t="s">
        <v>15</v>
      </c>
      <c r="B20" s="225" t="s">
        <v>129</v>
      </c>
      <c r="C20" s="293">
        <f>Ⅵ取引基本表!R46</f>
        <v>52729.517</v>
      </c>
      <c r="D20" s="293">
        <f>Ⅵ取引基本表!BH22</f>
        <v>187591</v>
      </c>
      <c r="E20" s="294">
        <f t="shared" si="0"/>
        <v>0.28108766945109309</v>
      </c>
      <c r="F20" s="44"/>
      <c r="G20" s="44"/>
      <c r="H20" s="216">
        <v>8814</v>
      </c>
      <c r="J20" s="297"/>
    </row>
    <row r="21" spans="1:13" s="131" customFormat="1" ht="13.5">
      <c r="A21" s="224" t="s">
        <v>16</v>
      </c>
      <c r="B21" s="225" t="s">
        <v>28</v>
      </c>
      <c r="C21" s="293">
        <f>Ⅵ取引基本表!S46</f>
        <v>58495.515000000007</v>
      </c>
      <c r="D21" s="293">
        <f>Ⅵ取引基本表!BH23</f>
        <v>288837</v>
      </c>
      <c r="E21" s="294">
        <f t="shared" si="0"/>
        <v>0.20252085086051996</v>
      </c>
      <c r="F21" s="44"/>
      <c r="G21" s="44"/>
      <c r="H21" s="216">
        <v>7008</v>
      </c>
      <c r="J21" s="297"/>
      <c r="M21" s="126"/>
    </row>
    <row r="22" spans="1:13" ht="13.5">
      <c r="A22" s="224" t="s">
        <v>17</v>
      </c>
      <c r="B22" s="225" t="s">
        <v>243</v>
      </c>
      <c r="C22" s="293">
        <f>Ⅵ取引基本表!T46</f>
        <v>18090.909</v>
      </c>
      <c r="D22" s="293">
        <f>Ⅵ取引基本表!BH24</f>
        <v>158187</v>
      </c>
      <c r="E22" s="294">
        <f t="shared" si="0"/>
        <v>0.11436406910808095</v>
      </c>
      <c r="F22" s="44"/>
      <c r="G22" s="44"/>
      <c r="H22" s="216">
        <v>2671</v>
      </c>
      <c r="J22" s="297"/>
    </row>
    <row r="23" spans="1:13" ht="13.5">
      <c r="A23" s="224" t="s">
        <v>18</v>
      </c>
      <c r="B23" s="225" t="s">
        <v>29</v>
      </c>
      <c r="C23" s="293">
        <f>Ⅵ取引基本表!U46</f>
        <v>15449.771000000001</v>
      </c>
      <c r="D23" s="293">
        <f>Ⅵ取引基本表!BH25</f>
        <v>96884.914999999994</v>
      </c>
      <c r="E23" s="294">
        <f t="shared" si="0"/>
        <v>0.15946518609217958</v>
      </c>
      <c r="F23" s="44"/>
      <c r="G23" s="44"/>
      <c r="H23" s="216">
        <v>4034</v>
      </c>
      <c r="J23" s="297"/>
    </row>
    <row r="24" spans="1:13" ht="13.5">
      <c r="A24" s="224" t="s">
        <v>19</v>
      </c>
      <c r="B24" s="225" t="s">
        <v>40</v>
      </c>
      <c r="C24" s="293">
        <f>Ⅵ取引基本表!V46</f>
        <v>23897.215</v>
      </c>
      <c r="D24" s="293">
        <f>Ⅵ取引基本表!BH26</f>
        <v>101006.32</v>
      </c>
      <c r="E24" s="294">
        <f t="shared" si="0"/>
        <v>0.23659128458496456</v>
      </c>
      <c r="F24" s="44"/>
      <c r="G24" s="44"/>
      <c r="H24" s="216">
        <v>5810</v>
      </c>
      <c r="J24" s="297"/>
    </row>
    <row r="25" spans="1:13" ht="13.5">
      <c r="A25" s="224" t="s">
        <v>131</v>
      </c>
      <c r="B25" s="225" t="s">
        <v>30</v>
      </c>
      <c r="C25" s="293">
        <f>Ⅵ取引基本表!W46</f>
        <v>94237.302000000011</v>
      </c>
      <c r="D25" s="293">
        <f>Ⅵ取引基本表!BH27</f>
        <v>381750.77500000002</v>
      </c>
      <c r="E25" s="294">
        <f t="shared" si="0"/>
        <v>0.24685556172086359</v>
      </c>
      <c r="F25" s="44"/>
      <c r="G25" s="44"/>
      <c r="H25" s="216">
        <v>18822</v>
      </c>
      <c r="J25" s="297"/>
    </row>
    <row r="26" spans="1:13" ht="13.5">
      <c r="A26" s="224" t="s">
        <v>133</v>
      </c>
      <c r="B26" s="225" t="s">
        <v>41</v>
      </c>
      <c r="C26" s="293">
        <f>Ⅵ取引基本表!X46</f>
        <v>16598.596000000001</v>
      </c>
      <c r="D26" s="293">
        <f>Ⅵ取引基本表!BH28</f>
        <v>85553.134999999995</v>
      </c>
      <c r="E26" s="294">
        <f t="shared" si="0"/>
        <v>0.19401505275055089</v>
      </c>
      <c r="F26" s="44"/>
      <c r="G26" s="44"/>
      <c r="H26" s="216">
        <v>1334</v>
      </c>
      <c r="J26" s="297"/>
    </row>
    <row r="27" spans="1:13" ht="13.5">
      <c r="A27" s="224" t="s">
        <v>151</v>
      </c>
      <c r="B27" s="225" t="s">
        <v>169</v>
      </c>
      <c r="C27" s="293">
        <f>Ⅵ取引基本表!Y46</f>
        <v>4246.0679999999993</v>
      </c>
      <c r="D27" s="293">
        <f>Ⅵ取引基本表!BH29</f>
        <v>27947.564999999999</v>
      </c>
      <c r="E27" s="294">
        <f t="shared" si="0"/>
        <v>0.15192980139772461</v>
      </c>
      <c r="F27" s="44"/>
      <c r="G27" s="44"/>
      <c r="H27" s="216">
        <v>678</v>
      </c>
      <c r="J27" s="297"/>
    </row>
    <row r="28" spans="1:13" ht="13.5">
      <c r="A28" s="224" t="s">
        <v>152</v>
      </c>
      <c r="B28" s="225" t="s">
        <v>170</v>
      </c>
      <c r="C28" s="293">
        <f>Ⅵ取引基本表!Z46</f>
        <v>9129.3790000000008</v>
      </c>
      <c r="D28" s="293">
        <f>Ⅵ取引基本表!BH30</f>
        <v>32682.355</v>
      </c>
      <c r="E28" s="294">
        <f t="shared" si="0"/>
        <v>0.27933663287116245</v>
      </c>
      <c r="F28" s="44"/>
      <c r="G28" s="44"/>
      <c r="H28" s="216">
        <v>2045</v>
      </c>
      <c r="J28" s="297"/>
    </row>
    <row r="29" spans="1:13" ht="13.5">
      <c r="A29" s="224" t="s">
        <v>153</v>
      </c>
      <c r="B29" s="225" t="s">
        <v>31</v>
      </c>
      <c r="C29" s="293">
        <f>Ⅵ取引基本表!AA46</f>
        <v>151742.98499999999</v>
      </c>
      <c r="D29" s="293">
        <f>Ⅵ取引基本表!BH31</f>
        <v>522729.89299999998</v>
      </c>
      <c r="E29" s="294">
        <f t="shared" si="0"/>
        <v>0.29028947269330929</v>
      </c>
      <c r="F29" s="44"/>
      <c r="G29" s="44"/>
      <c r="H29" s="216">
        <v>54789</v>
      </c>
      <c r="J29" s="297"/>
    </row>
    <row r="30" spans="1:13" ht="13.5">
      <c r="A30" s="224" t="s">
        <v>154</v>
      </c>
      <c r="B30" s="225" t="s">
        <v>32</v>
      </c>
      <c r="C30" s="293">
        <f>Ⅵ取引基本表!AB46</f>
        <v>44399.307000000008</v>
      </c>
      <c r="D30" s="293">
        <f>Ⅵ取引基本表!BH32</f>
        <v>234710.72</v>
      </c>
      <c r="E30" s="294">
        <f t="shared" si="0"/>
        <v>0.18916608069712371</v>
      </c>
      <c r="F30" s="44"/>
      <c r="G30" s="44"/>
      <c r="H30" s="216">
        <v>8181</v>
      </c>
      <c r="J30" s="297"/>
    </row>
    <row r="31" spans="1:13" ht="13.5">
      <c r="A31" s="224" t="s">
        <v>155</v>
      </c>
      <c r="B31" s="225" t="s">
        <v>33</v>
      </c>
      <c r="C31" s="293">
        <f>Ⅵ取引基本表!AC46</f>
        <v>13167.619999999999</v>
      </c>
      <c r="D31" s="293">
        <f>Ⅵ取引基本表!BH33</f>
        <v>524980.95400000003</v>
      </c>
      <c r="E31" s="294">
        <f t="shared" si="0"/>
        <v>2.5082090882862767E-2</v>
      </c>
      <c r="F31" s="44"/>
      <c r="G31" s="44"/>
      <c r="H31" s="216">
        <v>2032</v>
      </c>
      <c r="J31" s="297"/>
    </row>
    <row r="32" spans="1:13" ht="13.5">
      <c r="A32" s="224" t="s">
        <v>156</v>
      </c>
      <c r="B32" s="225" t="s">
        <v>171</v>
      </c>
      <c r="C32" s="293">
        <f>Ⅵ取引基本表!AD46</f>
        <v>52717.201000000008</v>
      </c>
      <c r="D32" s="293">
        <f>Ⅵ取引基本表!BH34</f>
        <v>292598.91800000001</v>
      </c>
      <c r="E32" s="294">
        <f t="shared" si="0"/>
        <v>0.18016881730232512</v>
      </c>
      <c r="F32" s="44"/>
      <c r="G32" s="44"/>
      <c r="H32" s="216">
        <v>17335</v>
      </c>
      <c r="J32" s="297"/>
    </row>
    <row r="33" spans="1:10" ht="13.5">
      <c r="A33" s="224" t="s">
        <v>157</v>
      </c>
      <c r="B33" s="225" t="s">
        <v>130</v>
      </c>
      <c r="C33" s="293">
        <f>Ⅵ取引基本表!AE46</f>
        <v>20607.659000000003</v>
      </c>
      <c r="D33" s="293">
        <f>Ⅵ取引基本表!BH35</f>
        <v>153730.48000000001</v>
      </c>
      <c r="E33" s="294">
        <f t="shared" si="0"/>
        <v>0.13405057344516197</v>
      </c>
      <c r="F33" s="44"/>
      <c r="G33" s="44"/>
      <c r="H33" s="216">
        <v>5628</v>
      </c>
      <c r="J33" s="297"/>
    </row>
    <row r="34" spans="1:10" ht="13.5">
      <c r="A34" s="224" t="s">
        <v>158</v>
      </c>
      <c r="B34" s="225" t="s">
        <v>34</v>
      </c>
      <c r="C34" s="293">
        <f>Ⅵ取引基本表!AF46</f>
        <v>102711.32199999999</v>
      </c>
      <c r="D34" s="293">
        <f>Ⅵ取引基本表!BH36</f>
        <v>279609.234</v>
      </c>
      <c r="E34" s="294">
        <f t="shared" si="0"/>
        <v>0.36733880541298569</v>
      </c>
      <c r="F34" s="44"/>
      <c r="G34" s="44"/>
      <c r="H34" s="216">
        <v>15324</v>
      </c>
      <c r="J34" s="297"/>
    </row>
    <row r="35" spans="1:10" ht="13.5">
      <c r="A35" s="224" t="s">
        <v>159</v>
      </c>
      <c r="B35" s="225" t="s">
        <v>35</v>
      </c>
      <c r="C35" s="293">
        <f>Ⅵ取引基本表!AG46</f>
        <v>117131.08999999998</v>
      </c>
      <c r="D35" s="293">
        <f>Ⅵ取引基本表!BH37</f>
        <v>352828.78</v>
      </c>
      <c r="E35" s="294">
        <f t="shared" si="0"/>
        <v>0.33197714200071765</v>
      </c>
      <c r="F35" s="44"/>
      <c r="G35" s="44"/>
      <c r="H35" s="216">
        <v>19803</v>
      </c>
      <c r="J35" s="297"/>
    </row>
    <row r="36" spans="1:10" ht="13.5">
      <c r="A36" s="224" t="s">
        <v>160</v>
      </c>
      <c r="B36" s="225" t="s">
        <v>172</v>
      </c>
      <c r="C36" s="293">
        <f>Ⅵ取引基本表!AH46</f>
        <v>185978.79</v>
      </c>
      <c r="D36" s="293">
        <f>Ⅵ取引基本表!BH38</f>
        <v>450485.39799999999</v>
      </c>
      <c r="E36" s="294">
        <f t="shared" si="0"/>
        <v>0.41284088413449532</v>
      </c>
      <c r="F36" s="44"/>
      <c r="G36" s="44"/>
      <c r="H36" s="216">
        <v>46336</v>
      </c>
      <c r="J36" s="297"/>
    </row>
    <row r="37" spans="1:10" ht="13.5">
      <c r="A37" s="224" t="s">
        <v>161</v>
      </c>
      <c r="B37" s="225" t="s">
        <v>244</v>
      </c>
      <c r="C37" s="293">
        <f>Ⅵ取引基本表!AI46</f>
        <v>62020.422000000006</v>
      </c>
      <c r="D37" s="293">
        <f>Ⅵ取引基本表!BH39</f>
        <v>41184.436999999998</v>
      </c>
      <c r="E37" s="294">
        <f t="shared" si="0"/>
        <v>1.5059188984421472</v>
      </c>
      <c r="F37" s="44"/>
      <c r="G37" s="44"/>
      <c r="H37" s="216">
        <v>13105</v>
      </c>
      <c r="J37" s="297"/>
    </row>
    <row r="38" spans="1:10" ht="13.5">
      <c r="A38" s="224" t="s">
        <v>162</v>
      </c>
      <c r="B38" s="225" t="s">
        <v>42</v>
      </c>
      <c r="C38" s="293">
        <f>Ⅵ取引基本表!AJ46</f>
        <v>63632.229000000007</v>
      </c>
      <c r="D38" s="293">
        <f>Ⅵ取引基本表!BH40</f>
        <v>279571.80800000002</v>
      </c>
      <c r="E38" s="294">
        <f>C38/D38</f>
        <v>0.22760602885967673</v>
      </c>
      <c r="F38" s="44"/>
      <c r="G38" s="44"/>
      <c r="H38" s="216">
        <v>17555</v>
      </c>
      <c r="J38" s="297"/>
    </row>
    <row r="39" spans="1:10" ht="13.5">
      <c r="A39" s="224" t="s">
        <v>163</v>
      </c>
      <c r="B39" s="225" t="s">
        <v>36</v>
      </c>
      <c r="C39" s="293">
        <f>Ⅵ取引基本表!AK46</f>
        <v>95327.931000000011</v>
      </c>
      <c r="D39" s="293">
        <f>Ⅵ取引基本表!BH41</f>
        <v>389537.13199999998</v>
      </c>
      <c r="E39" s="294">
        <f>C39/D39</f>
        <v>0.24472103727456723</v>
      </c>
      <c r="F39" s="44"/>
      <c r="G39" s="44"/>
      <c r="H39" s="216">
        <v>48236</v>
      </c>
      <c r="J39" s="297"/>
    </row>
    <row r="40" spans="1:10" ht="13.5">
      <c r="A40" s="224" t="s">
        <v>164</v>
      </c>
      <c r="B40" s="225" t="s">
        <v>245</v>
      </c>
      <c r="C40" s="293">
        <f>Ⅵ取引基本表!AL46</f>
        <v>0</v>
      </c>
      <c r="D40" s="293">
        <f>Ⅵ取引基本表!BH42</f>
        <v>30735.199000000001</v>
      </c>
      <c r="E40" s="294">
        <f>C40/D40</f>
        <v>0</v>
      </c>
      <c r="F40" s="44"/>
      <c r="G40" s="44"/>
      <c r="H40" s="216">
        <v>0</v>
      </c>
      <c r="J40" s="297"/>
    </row>
    <row r="41" spans="1:10" ht="13.5">
      <c r="A41" s="224" t="s">
        <v>165</v>
      </c>
      <c r="B41" s="225" t="s">
        <v>246</v>
      </c>
      <c r="C41" s="295">
        <f>Ⅵ取引基本表!AM46</f>
        <v>13745.687</v>
      </c>
      <c r="D41" s="295">
        <f>Ⅵ取引基本表!BH43</f>
        <v>47245.993000000002</v>
      </c>
      <c r="E41" s="296">
        <f t="shared" si="0"/>
        <v>0.29093868341385054</v>
      </c>
      <c r="F41" s="44"/>
      <c r="G41" s="44"/>
      <c r="H41" s="220">
        <v>2362</v>
      </c>
      <c r="J41" s="297"/>
    </row>
    <row r="42" spans="1:10" ht="17.25" customHeight="1">
      <c r="A42" s="665" t="s">
        <v>56</v>
      </c>
      <c r="B42" s="666"/>
      <c r="C42" s="285">
        <f>SUM(C5:C41)</f>
        <v>1442291.702</v>
      </c>
      <c r="D42" s="286">
        <f>SUM(D5:D41)</f>
        <v>6559173.1000000006</v>
      </c>
      <c r="E42" s="287">
        <f t="shared" si="0"/>
        <v>0.21988925738215384</v>
      </c>
      <c r="F42" s="3" t="s">
        <v>55</v>
      </c>
      <c r="G42" s="3"/>
      <c r="H42" s="288">
        <f>SUM(H5:H41)</f>
        <v>353626</v>
      </c>
    </row>
    <row r="43" spans="1:10">
      <c r="A43" s="128"/>
      <c r="B43" s="128"/>
    </row>
  </sheetData>
  <sheetProtection sheet="1" objects="1" scenarios="1"/>
  <mergeCells count="1">
    <mergeCell ref="A42:B42"/>
  </mergeCells>
  <phoneticPr fontId="4"/>
  <pageMargins left="1.3779527559055118" right="0.19685039370078741" top="1.1811023622047245" bottom="0.59055118110236227" header="0.39370078740157483" footer="0.39370078740157483"/>
  <pageSetup paperSize="8" orientation="landscape" cellComments="asDisplayed" r:id="rId1"/>
  <headerFooter alignWithMargins="0">
    <oddFooter>&amp;C&amp;"ＭＳ Ｐゴシック,標準"&amp;11１６ページ&amp;R&amp;"ＭＳ Ｐゴシック,標準"&amp;11&amp;A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zoomScale="90" zoomScaleNormal="90" zoomScaleSheetLayoutView="75" workbookViewId="0">
      <pane xSplit="2" ySplit="5" topLeftCell="C27" activePane="bottomRight" state="frozen"/>
      <selection activeCell="C5" sqref="C5:AM6"/>
      <selection pane="topRight" activeCell="C5" sqref="C5:AM6"/>
      <selection pane="bottomLeft" activeCell="C5" sqref="C5:AM6"/>
      <selection pane="bottomRight" activeCell="C38" sqref="C38"/>
    </sheetView>
  </sheetViews>
  <sheetFormatPr defaultRowHeight="12"/>
  <cols>
    <col min="1" max="1" width="4.140625" style="126" customWidth="1"/>
    <col min="2" max="2" width="21.7109375" style="126" customWidth="1"/>
    <col min="3" max="3" width="19.28515625" style="126" customWidth="1"/>
    <col min="4" max="4" width="20.140625" style="126" customWidth="1"/>
    <col min="5" max="16384" width="9.140625" style="126"/>
  </cols>
  <sheetData>
    <row r="1" spans="1:4" s="102" customFormat="1" ht="13.5">
      <c r="A1" s="122"/>
      <c r="B1" s="115"/>
    </row>
    <row r="2" spans="1:4" s="99" customFormat="1" ht="32.25" customHeight="1">
      <c r="A2" s="4" t="s">
        <v>93</v>
      </c>
      <c r="B2" s="123"/>
    </row>
    <row r="3" spans="1:4" s="102" customFormat="1" ht="13.5">
      <c r="A3" s="122"/>
      <c r="B3" s="124"/>
      <c r="D3" s="125" t="s">
        <v>58</v>
      </c>
    </row>
    <row r="4" spans="1:4" s="102" customFormat="1">
      <c r="A4" s="669" t="s">
        <v>269</v>
      </c>
      <c r="B4" s="670"/>
      <c r="C4" s="299" t="s">
        <v>270</v>
      </c>
      <c r="D4" s="673" t="s">
        <v>60</v>
      </c>
    </row>
    <row r="5" spans="1:4" ht="21" customHeight="1">
      <c r="A5" s="671"/>
      <c r="B5" s="672"/>
      <c r="C5" s="6" t="s">
        <v>268</v>
      </c>
      <c r="D5" s="674"/>
    </row>
    <row r="6" spans="1:4" ht="13.5">
      <c r="A6" s="222" t="s">
        <v>0</v>
      </c>
      <c r="B6" s="223" t="s">
        <v>241</v>
      </c>
      <c r="C6" s="300">
        <f>Ⅵ取引基本表!AP7</f>
        <v>19851.753000000004</v>
      </c>
      <c r="D6" s="291">
        <f t="shared" ref="D6:D42" si="0">C6/C$43</f>
        <v>1.2196290382579173E-2</v>
      </c>
    </row>
    <row r="7" spans="1:4" ht="13.5">
      <c r="A7" s="224" t="s">
        <v>1</v>
      </c>
      <c r="B7" s="225" t="s">
        <v>20</v>
      </c>
      <c r="C7" s="301">
        <f>Ⅵ取引基本表!AP8</f>
        <v>1E-3</v>
      </c>
      <c r="D7" s="294">
        <f t="shared" si="0"/>
        <v>6.1436843298318144E-10</v>
      </c>
    </row>
    <row r="8" spans="1:4" ht="13.5">
      <c r="A8" s="224" t="s">
        <v>2</v>
      </c>
      <c r="B8" s="225" t="s">
        <v>128</v>
      </c>
      <c r="C8" s="301">
        <f>Ⅵ取引基本表!AP9</f>
        <v>116371.49299999999</v>
      </c>
      <c r="D8" s="294">
        <f t="shared" si="0"/>
        <v>7.1494971798323259E-2</v>
      </c>
    </row>
    <row r="9" spans="1:4" ht="13.5">
      <c r="A9" s="224" t="s">
        <v>3</v>
      </c>
      <c r="B9" s="225" t="s">
        <v>21</v>
      </c>
      <c r="C9" s="301">
        <f>Ⅵ取引基本表!AP10</f>
        <v>24967.358</v>
      </c>
      <c r="D9" s="294">
        <f t="shared" si="0"/>
        <v>1.5339156610190099E-2</v>
      </c>
    </row>
    <row r="10" spans="1:4" ht="13.5">
      <c r="A10" s="224" t="s">
        <v>4</v>
      </c>
      <c r="B10" s="225" t="s">
        <v>67</v>
      </c>
      <c r="C10" s="301">
        <f>Ⅵ取引基本表!AP11</f>
        <v>2392.9699999999998</v>
      </c>
      <c r="D10" s="294">
        <f t="shared" si="0"/>
        <v>1.4701652290757636E-3</v>
      </c>
    </row>
    <row r="11" spans="1:4" ht="13.5">
      <c r="A11" s="224" t="s">
        <v>5</v>
      </c>
      <c r="B11" s="225" t="s">
        <v>22</v>
      </c>
      <c r="C11" s="301">
        <f>Ⅵ取引基本表!AP12</f>
        <v>12364.824999999999</v>
      </c>
      <c r="D11" s="294">
        <f t="shared" si="0"/>
        <v>7.5965581593612662E-3</v>
      </c>
    </row>
    <row r="12" spans="1:4" ht="13.5">
      <c r="A12" s="224" t="s">
        <v>6</v>
      </c>
      <c r="B12" s="225" t="s">
        <v>23</v>
      </c>
      <c r="C12" s="301">
        <f>Ⅵ取引基本表!AP13</f>
        <v>20748.953999999998</v>
      </c>
      <c r="D12" s="294">
        <f t="shared" si="0"/>
        <v>1.2747502355020113E-2</v>
      </c>
    </row>
    <row r="13" spans="1:4" ht="13.5">
      <c r="A13" s="224" t="s">
        <v>7</v>
      </c>
      <c r="B13" s="225" t="s">
        <v>242</v>
      </c>
      <c r="C13" s="301">
        <f>Ⅵ取引基本表!AP14</f>
        <v>3380.66</v>
      </c>
      <c r="D13" s="294">
        <f t="shared" si="0"/>
        <v>2.0769707866489222E-3</v>
      </c>
    </row>
    <row r="14" spans="1:4" ht="13.5">
      <c r="A14" s="224" t="s">
        <v>8</v>
      </c>
      <c r="B14" s="225" t="s">
        <v>24</v>
      </c>
      <c r="C14" s="301">
        <f>Ⅵ取引基本表!AP15</f>
        <v>651.36500000000001</v>
      </c>
      <c r="D14" s="294">
        <f t="shared" si="0"/>
        <v>4.0017809435008997E-4</v>
      </c>
    </row>
    <row r="15" spans="1:4" ht="13.5">
      <c r="A15" s="224" t="s">
        <v>9</v>
      </c>
      <c r="B15" s="225" t="s">
        <v>25</v>
      </c>
      <c r="C15" s="301">
        <f>Ⅵ取引基本表!AP16</f>
        <v>-223.06399999999999</v>
      </c>
      <c r="D15" s="294">
        <f t="shared" si="0"/>
        <v>-1.3704348013496038E-4</v>
      </c>
    </row>
    <row r="16" spans="1:4" ht="13.5">
      <c r="A16" s="224" t="s">
        <v>10</v>
      </c>
      <c r="B16" s="225" t="s">
        <v>26</v>
      </c>
      <c r="C16" s="301">
        <f>Ⅵ取引基本表!AP17</f>
        <v>17.358000000000001</v>
      </c>
      <c r="D16" s="294">
        <f t="shared" si="0"/>
        <v>1.0664207259722065E-5</v>
      </c>
    </row>
    <row r="17" spans="1:4" ht="13.5">
      <c r="A17" s="224" t="s">
        <v>11</v>
      </c>
      <c r="B17" s="225" t="s">
        <v>27</v>
      </c>
      <c r="C17" s="301">
        <f>Ⅵ取引基本表!AP18</f>
        <v>698.48500000000001</v>
      </c>
      <c r="D17" s="294">
        <f t="shared" si="0"/>
        <v>4.2912713491225749E-4</v>
      </c>
    </row>
    <row r="18" spans="1:4" ht="13.5">
      <c r="A18" s="224" t="s">
        <v>12</v>
      </c>
      <c r="B18" s="225" t="s">
        <v>166</v>
      </c>
      <c r="C18" s="301">
        <f>Ⅵ取引基本表!AP19</f>
        <v>0</v>
      </c>
      <c r="D18" s="294">
        <f t="shared" si="0"/>
        <v>0</v>
      </c>
    </row>
    <row r="19" spans="1:4" ht="13.5">
      <c r="A19" s="224" t="s">
        <v>13</v>
      </c>
      <c r="B19" s="225" t="s">
        <v>167</v>
      </c>
      <c r="C19" s="301">
        <f>Ⅵ取引基本表!AP20</f>
        <v>2.7140000000000004</v>
      </c>
      <c r="D19" s="294">
        <f t="shared" si="0"/>
        <v>1.6673959271163546E-6</v>
      </c>
    </row>
    <row r="20" spans="1:4" ht="13.5">
      <c r="A20" s="224" t="s">
        <v>14</v>
      </c>
      <c r="B20" s="225" t="s">
        <v>168</v>
      </c>
      <c r="C20" s="301">
        <f>Ⅵ取引基本表!AP21</f>
        <v>109.68100000000001</v>
      </c>
      <c r="D20" s="294">
        <f t="shared" si="0"/>
        <v>6.7384544098028328E-5</v>
      </c>
    </row>
    <row r="21" spans="1:4" ht="13.5">
      <c r="A21" s="224" t="s">
        <v>15</v>
      </c>
      <c r="B21" s="225" t="s">
        <v>129</v>
      </c>
      <c r="C21" s="301">
        <f>Ⅵ取引基本表!AP22</f>
        <v>337.084</v>
      </c>
      <c r="D21" s="294">
        <f t="shared" si="0"/>
        <v>2.0709376886370273E-4</v>
      </c>
    </row>
    <row r="22" spans="1:4" ht="13.5">
      <c r="A22" s="224" t="s">
        <v>16</v>
      </c>
      <c r="B22" s="225" t="s">
        <v>28</v>
      </c>
      <c r="C22" s="301">
        <f>Ⅵ取引基本表!AP23</f>
        <v>7445.6419999999998</v>
      </c>
      <c r="D22" s="294">
        <f t="shared" si="0"/>
        <v>4.5743674080937612E-3</v>
      </c>
    </row>
    <row r="23" spans="1:4" ht="13.5">
      <c r="A23" s="224" t="s">
        <v>17</v>
      </c>
      <c r="B23" s="225" t="s">
        <v>243</v>
      </c>
      <c r="C23" s="301">
        <f>Ⅵ取引基本表!AP24</f>
        <v>2162.1749999999997</v>
      </c>
      <c r="D23" s="294">
        <f t="shared" si="0"/>
        <v>1.3283720665854101E-3</v>
      </c>
    </row>
    <row r="24" spans="1:4" ht="13.5">
      <c r="A24" s="224" t="s">
        <v>18</v>
      </c>
      <c r="B24" s="225" t="s">
        <v>29</v>
      </c>
      <c r="C24" s="301">
        <f>Ⅵ取引基本表!AP25</f>
        <v>32690.667000000001</v>
      </c>
      <c r="D24" s="294">
        <f t="shared" si="0"/>
        <v>2.0084113857965002E-2</v>
      </c>
    </row>
    <row r="25" spans="1:4" ht="13.5">
      <c r="A25" s="224" t="s">
        <v>19</v>
      </c>
      <c r="B25" s="225" t="s">
        <v>40</v>
      </c>
      <c r="C25" s="301">
        <f>Ⅵ取引基本表!AP26</f>
        <v>12858.885000000002</v>
      </c>
      <c r="D25" s="294">
        <f t="shared" si="0"/>
        <v>7.9000930273609386E-3</v>
      </c>
    </row>
    <row r="26" spans="1:4" ht="13.5">
      <c r="A26" s="224" t="s">
        <v>131</v>
      </c>
      <c r="B26" s="225" t="s">
        <v>30</v>
      </c>
      <c r="C26" s="301">
        <f>Ⅵ取引基本表!AP27</f>
        <v>0</v>
      </c>
      <c r="D26" s="294">
        <f t="shared" si="0"/>
        <v>0</v>
      </c>
    </row>
    <row r="27" spans="1:4" ht="13.5">
      <c r="A27" s="224" t="s">
        <v>133</v>
      </c>
      <c r="B27" s="225" t="s">
        <v>41</v>
      </c>
      <c r="C27" s="301">
        <f>Ⅵ取引基本表!AP28</f>
        <v>40405.856</v>
      </c>
      <c r="D27" s="294">
        <f t="shared" si="0"/>
        <v>2.4824082434064081E-2</v>
      </c>
    </row>
    <row r="28" spans="1:4" ht="13.5">
      <c r="A28" s="224" t="s">
        <v>151</v>
      </c>
      <c r="B28" s="225" t="s">
        <v>169</v>
      </c>
      <c r="C28" s="301">
        <f>Ⅵ取引基本表!AP29</f>
        <v>15141.634</v>
      </c>
      <c r="D28" s="294">
        <f t="shared" si="0"/>
        <v>9.3025419533848616E-3</v>
      </c>
    </row>
    <row r="29" spans="1:4" ht="13.5">
      <c r="A29" s="224" t="s">
        <v>152</v>
      </c>
      <c r="B29" s="225" t="s">
        <v>170</v>
      </c>
      <c r="C29" s="301">
        <f>Ⅵ取引基本表!AP30</f>
        <v>1807.52</v>
      </c>
      <c r="D29" s="294">
        <f t="shared" si="0"/>
        <v>1.11048322998576E-3</v>
      </c>
    </row>
    <row r="30" spans="1:4" ht="13.5">
      <c r="A30" s="224" t="s">
        <v>153</v>
      </c>
      <c r="B30" s="225" t="s">
        <v>31</v>
      </c>
      <c r="C30" s="301">
        <f>Ⅵ取引基本表!AP31</f>
        <v>264776.20600000001</v>
      </c>
      <c r="D30" s="294">
        <f t="shared" si="0"/>
        <v>0.16267014277145206</v>
      </c>
    </row>
    <row r="31" spans="1:4" ht="13.5">
      <c r="A31" s="224" t="s">
        <v>154</v>
      </c>
      <c r="B31" s="225" t="s">
        <v>32</v>
      </c>
      <c r="C31" s="301">
        <f>Ⅵ取引基本表!AP32</f>
        <v>99008.847999999998</v>
      </c>
      <c r="D31" s="294">
        <f t="shared" si="0"/>
        <v>6.0827910797229996E-2</v>
      </c>
    </row>
    <row r="32" spans="1:4" ht="13.5">
      <c r="A32" s="224" t="s">
        <v>155</v>
      </c>
      <c r="B32" s="225" t="s">
        <v>33</v>
      </c>
      <c r="C32" s="301">
        <f>Ⅵ取引基本表!AP33</f>
        <v>470232.80700000003</v>
      </c>
      <c r="D32" s="294">
        <f t="shared" si="0"/>
        <v>0.2888961927738728</v>
      </c>
    </row>
    <row r="33" spans="1:4" ht="13.5">
      <c r="A33" s="224" t="s">
        <v>156</v>
      </c>
      <c r="B33" s="225" t="s">
        <v>171</v>
      </c>
      <c r="C33" s="301">
        <f>Ⅵ取引基本表!AP34</f>
        <v>52438.364999999998</v>
      </c>
      <c r="D33" s="294">
        <f t="shared" si="0"/>
        <v>3.2216476133250106E-2</v>
      </c>
    </row>
    <row r="34" spans="1:4" ht="13.5">
      <c r="A34" s="224" t="s">
        <v>157</v>
      </c>
      <c r="B34" s="225" t="s">
        <v>130</v>
      </c>
      <c r="C34" s="301">
        <f>Ⅵ取引基本表!AP35</f>
        <v>90100.232000000018</v>
      </c>
      <c r="D34" s="294">
        <f t="shared" si="0"/>
        <v>5.5354738345261112E-2</v>
      </c>
    </row>
    <row r="35" spans="1:4" ht="13.5">
      <c r="A35" s="224" t="s">
        <v>158</v>
      </c>
      <c r="B35" s="225" t="s">
        <v>34</v>
      </c>
      <c r="C35" s="301">
        <f>Ⅵ取引基本表!AP36</f>
        <v>9752.7430000000004</v>
      </c>
      <c r="D35" s="294">
        <f t="shared" si="0"/>
        <v>5.9917774341976928E-3</v>
      </c>
    </row>
    <row r="36" spans="1:4" ht="13.5">
      <c r="A36" s="224" t="s">
        <v>159</v>
      </c>
      <c r="B36" s="225" t="s">
        <v>35</v>
      </c>
      <c r="C36" s="301">
        <f>Ⅵ取引基本表!AP37</f>
        <v>53827.857000000011</v>
      </c>
      <c r="D36" s="294">
        <f t="shared" si="0"/>
        <v>3.3070136155932781E-2</v>
      </c>
    </row>
    <row r="37" spans="1:4" ht="13.5">
      <c r="A37" s="224" t="s">
        <v>160</v>
      </c>
      <c r="B37" s="225" t="s">
        <v>172</v>
      </c>
      <c r="C37" s="301">
        <f>Ⅵ取引基本表!AP38</f>
        <v>87917.859999999986</v>
      </c>
      <c r="D37" s="294">
        <f t="shared" si="0"/>
        <v>5.4013957879434721E-2</v>
      </c>
    </row>
    <row r="38" spans="1:4" ht="13.5">
      <c r="A38" s="224" t="s">
        <v>161</v>
      </c>
      <c r="B38" s="225" t="s">
        <v>244</v>
      </c>
      <c r="C38" s="301">
        <f>Ⅵ取引基本表!AP39</f>
        <v>26946.535000000003</v>
      </c>
      <c r="D38" s="294">
        <f t="shared" si="0"/>
        <v>1.6555100482276455E-2</v>
      </c>
    </row>
    <row r="39" spans="1:4" ht="13.5">
      <c r="A39" s="224" t="s">
        <v>162</v>
      </c>
      <c r="B39" s="225" t="s">
        <v>42</v>
      </c>
      <c r="C39" s="301">
        <f>Ⅵ取引基本表!AP40</f>
        <v>8888.1220000000012</v>
      </c>
      <c r="D39" s="294">
        <f t="shared" si="0"/>
        <v>5.4605815853033413E-3</v>
      </c>
    </row>
    <row r="40" spans="1:4" ht="13.5">
      <c r="A40" s="224" t="s">
        <v>163</v>
      </c>
      <c r="B40" s="225" t="s">
        <v>36</v>
      </c>
      <c r="C40" s="301">
        <f>Ⅵ取引基本表!AP41</f>
        <v>149614.204</v>
      </c>
      <c r="D40" s="294">
        <f t="shared" si="0"/>
        <v>9.1918244063506044E-2</v>
      </c>
    </row>
    <row r="41" spans="1:4" ht="13.5">
      <c r="A41" s="224" t="s">
        <v>164</v>
      </c>
      <c r="B41" s="225" t="s">
        <v>245</v>
      </c>
      <c r="C41" s="301">
        <f>Ⅵ取引基本表!AP42</f>
        <v>0</v>
      </c>
      <c r="D41" s="294">
        <f t="shared" si="0"/>
        <v>0</v>
      </c>
    </row>
    <row r="42" spans="1:4" ht="13.5">
      <c r="A42" s="224" t="s">
        <v>165</v>
      </c>
      <c r="B42" s="225" t="s">
        <v>246</v>
      </c>
      <c r="C42" s="302">
        <f>Ⅵ取引基本表!AP43</f>
        <v>0</v>
      </c>
      <c r="D42" s="296">
        <f t="shared" si="0"/>
        <v>0</v>
      </c>
    </row>
    <row r="43" spans="1:4" ht="17.25" customHeight="1">
      <c r="A43" s="667" t="s">
        <v>267</v>
      </c>
      <c r="B43" s="668"/>
      <c r="C43" s="298">
        <f>SUM(C6:C42)</f>
        <v>1627687.7950000002</v>
      </c>
      <c r="D43" s="287">
        <f>SUM(D6:D42)</f>
        <v>1</v>
      </c>
    </row>
    <row r="44" spans="1:4">
      <c r="A44" s="128"/>
      <c r="B44" s="128"/>
      <c r="C44" s="130"/>
    </row>
    <row r="45" spans="1:4">
      <c r="C45" s="130"/>
    </row>
  </sheetData>
  <sheetProtection sheet="1" objects="1" scenarios="1"/>
  <mergeCells count="3">
    <mergeCell ref="A43:B43"/>
    <mergeCell ref="A4:B5"/>
    <mergeCell ref="D4:D5"/>
  </mergeCells>
  <phoneticPr fontId="4"/>
  <pageMargins left="1.5748031496062993" right="0.19685039370078741" top="1.1811023622047245" bottom="0.59055118110236227" header="0.59055118110236227" footer="0.39370078740157483"/>
  <pageSetup paperSize="8" orientation="landscape" cellComments="asDisplayed" r:id="rId1"/>
  <headerFooter alignWithMargins="0">
    <oddFooter>&amp;C&amp;"ＭＳ Ｐゴシック,標準"&amp;11１７ページ&amp;R&amp;"ＭＳ Ｐゴシック,標準"&amp;11&amp;A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19</vt:i4>
      </vt:variant>
    </vt:vector>
  </HeadingPairs>
  <TitlesOfParts>
    <vt:vector size="34" baseType="lpstr">
      <vt:lpstr>【はじめに】</vt:lpstr>
      <vt:lpstr>【使い方】</vt:lpstr>
      <vt:lpstr>Ⅰフロー図</vt:lpstr>
      <vt:lpstr>Ⅱ入力シート</vt:lpstr>
      <vt:lpstr>部門分類表</vt:lpstr>
      <vt:lpstr>Ⅲ一次波及</vt:lpstr>
      <vt:lpstr>Ⅳ一次附属</vt:lpstr>
      <vt:lpstr>Ⅴ二次波及</vt:lpstr>
      <vt:lpstr>【最終結果】</vt:lpstr>
      <vt:lpstr>Ⅵ取引基本表</vt:lpstr>
      <vt:lpstr>Ⅶ投入係数表</vt:lpstr>
      <vt:lpstr>Ⅷ逆行列係数表</vt:lpstr>
      <vt:lpstr>Ⅸ自給率</vt:lpstr>
      <vt:lpstr>Ⅹ雇用者所得率・雇用者数</vt:lpstr>
      <vt:lpstr>Ⅺ民間消費支出</vt:lpstr>
      <vt:lpstr>【はじめに】!Print_Area</vt:lpstr>
      <vt:lpstr>【最終結果】!Print_Area</vt:lpstr>
      <vt:lpstr>【使い方】!Print_Area</vt:lpstr>
      <vt:lpstr>Ⅰフロー図!Print_Area</vt:lpstr>
      <vt:lpstr>Ⅱ入力シート!Print_Area</vt:lpstr>
      <vt:lpstr>Ⅲ一次波及!Print_Area</vt:lpstr>
      <vt:lpstr>Ⅳ一次附属!Print_Area</vt:lpstr>
      <vt:lpstr>Ⅴ二次波及!Print_Area</vt:lpstr>
      <vt:lpstr>Ⅵ取引基本表!Print_Area</vt:lpstr>
      <vt:lpstr>Ⅶ投入係数表!Print_Area</vt:lpstr>
      <vt:lpstr>Ⅷ逆行列係数表!Print_Area</vt:lpstr>
      <vt:lpstr>Ⅸ自給率!Print_Area</vt:lpstr>
      <vt:lpstr>Ⅹ雇用者所得率・雇用者数!Print_Area</vt:lpstr>
      <vt:lpstr>Ⅺ民間消費支出!Print_Area</vt:lpstr>
      <vt:lpstr>部門分類表!Print_Area</vt:lpstr>
      <vt:lpstr>Ⅲ一次波及!Print_Titles</vt:lpstr>
      <vt:lpstr>Ⅴ二次波及!Print_Titles</vt:lpstr>
      <vt:lpstr>Ⅵ取引基本表!Print_Titles</vt:lpstr>
      <vt:lpstr>部門分類表!Print_Titles</vt:lpstr>
    </vt:vector>
  </TitlesOfParts>
  <Company>山梨総合研究所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T.Hagi</dc:creator>
  <cp:lastModifiedBy>山梨県</cp:lastModifiedBy>
  <cp:lastPrinted>2020-06-05T07:17:42Z</cp:lastPrinted>
  <dcterms:created xsi:type="dcterms:W3CDTF">2000-11-01T01:41:16Z</dcterms:created>
  <dcterms:modified xsi:type="dcterms:W3CDTF">2020-06-23T04:52:14Z</dcterms:modified>
</cp:coreProperties>
</file>