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321_統計調査課\03調査第一担当\01国勢調査\R08国勢調査\020_調査結果の公表\01_人口速報集計（R8.5.29公表）\02_広報・公開（県ホームページ、SNS）\05_起案\"/>
    </mc:Choice>
  </mc:AlternateContent>
  <xr:revisionPtr revIDLastSave="0" documentId="13_ncr:1_{59345CE8-298C-4997-87B4-EECDA42F2B3B}" xr6:coauthVersionLast="47" xr6:coauthVersionMax="47" xr10:uidLastSave="{00000000-0000-0000-0000-000000000000}"/>
  <bookViews>
    <workbookView xWindow="-25572" yWindow="-6756" windowWidth="19308" windowHeight="11616" xr2:uid="{05DEA00A-C988-49F2-AC4B-2351322242C8}"/>
  </bookViews>
  <sheets>
    <sheet name="R7とR2比較" sheetId="16" r:id="rId1"/>
  </sheets>
  <definedNames>
    <definedName name="_xlnm._FilterDatabase" localSheetId="0" hidden="1">'R7とR2比較'!$A$6:$W$36</definedName>
    <definedName name="_xlnm.Print_Area" localSheetId="0">'R7とR2比較'!$A$1:$W$36</definedName>
    <definedName name="_xlnm.Print_Titles" localSheetId="0">'R7とR2比較'!$2:$6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6" l="1"/>
  <c r="C8" i="16"/>
  <c r="C7" i="16" s="1"/>
  <c r="E10" i="16" l="1"/>
  <c r="F10" i="16"/>
  <c r="E11" i="16"/>
  <c r="F11" i="16"/>
  <c r="E12" i="16"/>
  <c r="F12" i="16"/>
  <c r="E13" i="16"/>
  <c r="F13" i="16"/>
  <c r="E14" i="16"/>
  <c r="F14" i="16"/>
  <c r="E15" i="16"/>
  <c r="F15" i="16"/>
  <c r="E16" i="16"/>
  <c r="F16" i="16"/>
  <c r="E17" i="16"/>
  <c r="F17" i="16"/>
  <c r="E18" i="16"/>
  <c r="F18" i="16"/>
  <c r="E19" i="16"/>
  <c r="F19" i="16"/>
  <c r="E20" i="16"/>
  <c r="F20" i="16"/>
  <c r="E21" i="16"/>
  <c r="F21" i="16"/>
  <c r="E22" i="16"/>
  <c r="F22" i="16"/>
  <c r="E23" i="16"/>
  <c r="F23" i="16"/>
  <c r="E24" i="16"/>
  <c r="F24" i="16"/>
  <c r="E25" i="16"/>
  <c r="F25" i="16"/>
  <c r="E26" i="16"/>
  <c r="F26" i="16"/>
  <c r="E27" i="16"/>
  <c r="F27" i="16"/>
  <c r="E28" i="16"/>
  <c r="F28" i="16"/>
  <c r="E29" i="16"/>
  <c r="F29" i="16"/>
  <c r="E30" i="16"/>
  <c r="F30" i="16"/>
  <c r="E31" i="16"/>
  <c r="F31" i="16"/>
  <c r="E32" i="16"/>
  <c r="F32" i="16"/>
  <c r="E33" i="16"/>
  <c r="F33" i="16"/>
  <c r="E34" i="16"/>
  <c r="F34" i="16"/>
  <c r="E35" i="16"/>
  <c r="F35" i="16"/>
  <c r="E36" i="16"/>
  <c r="F36" i="16"/>
  <c r="P29" i="16"/>
  <c r="T29" i="16" s="1"/>
  <c r="K9" i="16"/>
  <c r="K8" i="16"/>
  <c r="J9" i="16"/>
  <c r="J8" i="16"/>
  <c r="G7" i="16"/>
  <c r="G9" i="16"/>
  <c r="G8" i="16"/>
  <c r="S10" i="16"/>
  <c r="W10" i="16" s="1"/>
  <c r="S36" i="16"/>
  <c r="W36" i="16" s="1"/>
  <c r="R36" i="16"/>
  <c r="V36" i="16" s="1"/>
  <c r="Q36" i="16"/>
  <c r="U36" i="16"/>
  <c r="P36" i="16"/>
  <c r="T36" i="16" s="1"/>
  <c r="O36" i="16"/>
  <c r="L36" i="16"/>
  <c r="M36" i="16"/>
  <c r="H36" i="16"/>
  <c r="S35" i="16"/>
  <c r="W35" i="16" s="1"/>
  <c r="R35" i="16"/>
  <c r="V35" i="16" s="1"/>
  <c r="Q35" i="16"/>
  <c r="U35" i="16" s="1"/>
  <c r="M35" i="16"/>
  <c r="L35" i="16"/>
  <c r="H35" i="16"/>
  <c r="S34" i="16"/>
  <c r="W34" i="16" s="1"/>
  <c r="R34" i="16"/>
  <c r="V34" i="16" s="1"/>
  <c r="Q34" i="16"/>
  <c r="U34" i="16" s="1"/>
  <c r="P34" i="16"/>
  <c r="T34" i="16" s="1"/>
  <c r="H34" i="16"/>
  <c r="S33" i="16"/>
  <c r="W33" i="16" s="1"/>
  <c r="R33" i="16"/>
  <c r="V33" i="16" s="1"/>
  <c r="Q33" i="16"/>
  <c r="U33" i="16" s="1"/>
  <c r="P33" i="16"/>
  <c r="T33" i="16" s="1"/>
  <c r="L33" i="16"/>
  <c r="O33" i="16"/>
  <c r="H33" i="16"/>
  <c r="S32" i="16"/>
  <c r="W32" i="16" s="1"/>
  <c r="R32" i="16"/>
  <c r="V32" i="16" s="1"/>
  <c r="Q32" i="16"/>
  <c r="U32" i="16" s="1"/>
  <c r="P32" i="16"/>
  <c r="T32" i="16" s="1"/>
  <c r="H32" i="16"/>
  <c r="S31" i="16"/>
  <c r="W31" i="16" s="1"/>
  <c r="R31" i="16"/>
  <c r="V31" i="16" s="1"/>
  <c r="Q31" i="16"/>
  <c r="U31" i="16" s="1"/>
  <c r="M31" i="16"/>
  <c r="L31" i="16"/>
  <c r="H31" i="16"/>
  <c r="S30" i="16"/>
  <c r="W30" i="16" s="1"/>
  <c r="R30" i="16"/>
  <c r="V30" i="16" s="1"/>
  <c r="Q30" i="16"/>
  <c r="U30" i="16" s="1"/>
  <c r="O30" i="16"/>
  <c r="H30" i="16"/>
  <c r="S29" i="16"/>
  <c r="W29" i="16" s="1"/>
  <c r="R29" i="16"/>
  <c r="V29" i="16" s="1"/>
  <c r="Q29" i="16"/>
  <c r="U29" i="16" s="1"/>
  <c r="O29" i="16"/>
  <c r="H29" i="16"/>
  <c r="S28" i="16"/>
  <c r="W28" i="16" s="1"/>
  <c r="R28" i="16"/>
  <c r="V28" i="16" s="1"/>
  <c r="Q28" i="16"/>
  <c r="U28" i="16" s="1"/>
  <c r="P28" i="16"/>
  <c r="T28" i="16" s="1"/>
  <c r="O28" i="16"/>
  <c r="L28" i="16"/>
  <c r="M28" i="16"/>
  <c r="H28" i="16"/>
  <c r="S27" i="16"/>
  <c r="W27" i="16" s="1"/>
  <c r="R27" i="16"/>
  <c r="V27" i="16" s="1"/>
  <c r="Q27" i="16"/>
  <c r="U27" i="16" s="1"/>
  <c r="M27" i="16"/>
  <c r="L27" i="16"/>
  <c r="H27" i="16"/>
  <c r="S26" i="16"/>
  <c r="W26" i="16" s="1"/>
  <c r="R26" i="16"/>
  <c r="V26" i="16" s="1"/>
  <c r="Q26" i="16"/>
  <c r="U26" i="16" s="1"/>
  <c r="M26" i="16"/>
  <c r="L26" i="16"/>
  <c r="H26" i="16"/>
  <c r="S25" i="16"/>
  <c r="W25" i="16" s="1"/>
  <c r="R25" i="16"/>
  <c r="V25" i="16" s="1"/>
  <c r="Q25" i="16"/>
  <c r="U25" i="16" s="1"/>
  <c r="L25" i="16"/>
  <c r="P25" i="16"/>
  <c r="T25" i="16" s="1"/>
  <c r="H25" i="16"/>
  <c r="S24" i="16"/>
  <c r="W24" i="16" s="1"/>
  <c r="R24" i="16"/>
  <c r="V24" i="16" s="1"/>
  <c r="Q24" i="16"/>
  <c r="U24" i="16" s="1"/>
  <c r="P24" i="16"/>
  <c r="T24" i="16" s="1"/>
  <c r="H24" i="16"/>
  <c r="S23" i="16"/>
  <c r="W23" i="16" s="1"/>
  <c r="R23" i="16"/>
  <c r="V23" i="16" s="1"/>
  <c r="Q23" i="16"/>
  <c r="U23" i="16" s="1"/>
  <c r="L23" i="16"/>
  <c r="P23" i="16"/>
  <c r="T23" i="16" s="1"/>
  <c r="O23" i="16"/>
  <c r="H23" i="16"/>
  <c r="S22" i="16"/>
  <c r="W22" i="16" s="1"/>
  <c r="R22" i="16"/>
  <c r="V22" i="16" s="1"/>
  <c r="Q22" i="16"/>
  <c r="U22" i="16" s="1"/>
  <c r="P22" i="16"/>
  <c r="T22" i="16" s="1"/>
  <c r="O22" i="16"/>
  <c r="H22" i="16"/>
  <c r="S21" i="16"/>
  <c r="W21" i="16" s="1"/>
  <c r="R21" i="16"/>
  <c r="V21" i="16" s="1"/>
  <c r="Q21" i="16"/>
  <c r="U21" i="16" s="1"/>
  <c r="O21" i="16"/>
  <c r="H21" i="16"/>
  <c r="S20" i="16"/>
  <c r="W20" i="16" s="1"/>
  <c r="R20" i="16"/>
  <c r="V20" i="16" s="1"/>
  <c r="Q20" i="16"/>
  <c r="U20" i="16" s="1"/>
  <c r="M20" i="16"/>
  <c r="L20" i="16"/>
  <c r="H20" i="16"/>
  <c r="S19" i="16"/>
  <c r="W19" i="16" s="1"/>
  <c r="R19" i="16"/>
  <c r="V19" i="16" s="1"/>
  <c r="Q19" i="16"/>
  <c r="U19" i="16" s="1"/>
  <c r="O19" i="16"/>
  <c r="L19" i="16"/>
  <c r="M19" i="16"/>
  <c r="P19" i="16"/>
  <c r="T19" i="16" s="1"/>
  <c r="H19" i="16"/>
  <c r="S18" i="16"/>
  <c r="W18" i="16" s="1"/>
  <c r="R18" i="16"/>
  <c r="V18" i="16" s="1"/>
  <c r="Q18" i="16"/>
  <c r="U18" i="16" s="1"/>
  <c r="M18" i="16"/>
  <c r="H18" i="16"/>
  <c r="S17" i="16"/>
  <c r="W17" i="16" s="1"/>
  <c r="R17" i="16"/>
  <c r="V17" i="16" s="1"/>
  <c r="Q17" i="16"/>
  <c r="U17" i="16" s="1"/>
  <c r="P17" i="16"/>
  <c r="T17" i="16" s="1"/>
  <c r="H17" i="16"/>
  <c r="S16" i="16"/>
  <c r="W16" i="16" s="1"/>
  <c r="R16" i="16"/>
  <c r="V16" i="16" s="1"/>
  <c r="Q16" i="16"/>
  <c r="U16" i="16" s="1"/>
  <c r="P16" i="16"/>
  <c r="T16" i="16" s="1"/>
  <c r="H16" i="16"/>
  <c r="S15" i="16"/>
  <c r="W15" i="16" s="1"/>
  <c r="R15" i="16"/>
  <c r="V15" i="16" s="1"/>
  <c r="Q15" i="16"/>
  <c r="U15" i="16" s="1"/>
  <c r="P15" i="16"/>
  <c r="T15" i="16" s="1"/>
  <c r="M15" i="16"/>
  <c r="L15" i="16"/>
  <c r="H15" i="16"/>
  <c r="S14" i="16"/>
  <c r="W14" i="16" s="1"/>
  <c r="R14" i="16"/>
  <c r="V14" i="16" s="1"/>
  <c r="Q14" i="16"/>
  <c r="U14" i="16" s="1"/>
  <c r="P14" i="16"/>
  <c r="T14" i="16" s="1"/>
  <c r="O14" i="16"/>
  <c r="H14" i="16"/>
  <c r="S13" i="16"/>
  <c r="W13" i="16" s="1"/>
  <c r="R13" i="16"/>
  <c r="V13" i="16" s="1"/>
  <c r="Q13" i="16"/>
  <c r="U13" i="16" s="1"/>
  <c r="P13" i="16"/>
  <c r="T13" i="16" s="1"/>
  <c r="O13" i="16"/>
  <c r="M13" i="16"/>
  <c r="H13" i="16"/>
  <c r="S12" i="16"/>
  <c r="W12" i="16" s="1"/>
  <c r="R12" i="16"/>
  <c r="V12" i="16" s="1"/>
  <c r="Q12" i="16"/>
  <c r="U12" i="16" s="1"/>
  <c r="P12" i="16"/>
  <c r="T12" i="16" s="1"/>
  <c r="O12" i="16"/>
  <c r="L12" i="16"/>
  <c r="M12" i="16"/>
  <c r="H12" i="16"/>
  <c r="S11" i="16"/>
  <c r="W11" i="16" s="1"/>
  <c r="R11" i="16"/>
  <c r="V11" i="16" s="1"/>
  <c r="Q11" i="16"/>
  <c r="U11" i="16" s="1"/>
  <c r="M11" i="16"/>
  <c r="O11" i="16"/>
  <c r="H11" i="16"/>
  <c r="R10" i="16"/>
  <c r="V10" i="16" s="1"/>
  <c r="Q10" i="16"/>
  <c r="U10" i="16" s="1"/>
  <c r="P10" i="16"/>
  <c r="T10" i="16" s="1"/>
  <c r="H10" i="16"/>
  <c r="N9" i="16"/>
  <c r="D9" i="16"/>
  <c r="N8" i="16"/>
  <c r="D8" i="16"/>
  <c r="N7" i="16"/>
  <c r="L16" i="16"/>
  <c r="O18" i="16"/>
  <c r="L24" i="16"/>
  <c r="M25" i="16"/>
  <c r="O26" i="16"/>
  <c r="L32" i="16"/>
  <c r="M33" i="16"/>
  <c r="O34" i="16"/>
  <c r="M16" i="16"/>
  <c r="P18" i="16"/>
  <c r="T18" i="16" s="1"/>
  <c r="M24" i="16"/>
  <c r="O25" i="16"/>
  <c r="P26" i="16"/>
  <c r="T26" i="16" s="1"/>
  <c r="O24" i="16"/>
  <c r="O16" i="16"/>
  <c r="L22" i="16"/>
  <c r="L13" i="16"/>
  <c r="M14" i="16"/>
  <c r="M22" i="16"/>
  <c r="L29" i="16"/>
  <c r="M30" i="16"/>
  <c r="L14" i="16"/>
  <c r="M29" i="16"/>
  <c r="M10" i="16"/>
  <c r="L10" i="16"/>
  <c r="L17" i="16"/>
  <c r="O20" i="16"/>
  <c r="P21" i="16"/>
  <c r="T21" i="16" s="1"/>
  <c r="O27" i="16"/>
  <c r="L30" i="16"/>
  <c r="L34" i="16"/>
  <c r="O35" i="16"/>
  <c r="P31" i="16"/>
  <c r="T31" i="16" s="1"/>
  <c r="M34" i="16"/>
  <c r="L21" i="16"/>
  <c r="O32" i="16"/>
  <c r="P11" i="16"/>
  <c r="T11" i="16" s="1"/>
  <c r="O15" i="16"/>
  <c r="L18" i="16"/>
  <c r="P20" i="16"/>
  <c r="T20" i="16" s="1"/>
  <c r="M23" i="16"/>
  <c r="P30" i="16"/>
  <c r="T30" i="16" s="1"/>
  <c r="O17" i="16"/>
  <c r="M32" i="16"/>
  <c r="L11" i="16"/>
  <c r="M21" i="16"/>
  <c r="P27" i="16"/>
  <c r="T27" i="16" s="1"/>
  <c r="O31" i="16"/>
  <c r="P35" i="16"/>
  <c r="T35" i="16" s="1"/>
  <c r="O10" i="16"/>
  <c r="M17" i="16"/>
  <c r="D7" i="16" l="1"/>
  <c r="B7" i="16" s="1"/>
  <c r="E7" i="16" s="1"/>
  <c r="J7" i="16"/>
  <c r="K7" i="16"/>
  <c r="I9" i="16"/>
  <c r="O9" i="16" s="1"/>
  <c r="Q8" i="16"/>
  <c r="U8" i="16" s="1"/>
  <c r="S8" i="16"/>
  <c r="W8" i="16" s="1"/>
  <c r="R9" i="16"/>
  <c r="V9" i="16" s="1"/>
  <c r="S7" i="16"/>
  <c r="W7" i="16" s="1"/>
  <c r="I8" i="16"/>
  <c r="M8" i="16" s="1"/>
  <c r="S9" i="16"/>
  <c r="W9" i="16" s="1"/>
  <c r="B9" i="16"/>
  <c r="R8" i="16"/>
  <c r="V8" i="16" s="1"/>
  <c r="B8" i="16"/>
  <c r="Q9" i="16"/>
  <c r="U9" i="16" s="1"/>
  <c r="R7" i="16" l="1"/>
  <c r="V7" i="16" s="1"/>
  <c r="E8" i="16"/>
  <c r="H9" i="16"/>
  <c r="I7" i="16"/>
  <c r="O7" i="16" s="1"/>
  <c r="F9" i="16"/>
  <c r="F7" i="16"/>
  <c r="L9" i="16"/>
  <c r="M9" i="16"/>
  <c r="L8" i="16"/>
  <c r="O8" i="16"/>
  <c r="P9" i="16"/>
  <c r="T9" i="16" s="1"/>
  <c r="Q7" i="16"/>
  <c r="U7" i="16" s="1"/>
  <c r="E9" i="16"/>
  <c r="H8" i="16"/>
  <c r="P8" i="16"/>
  <c r="T8" i="16" s="1"/>
  <c r="F8" i="16"/>
  <c r="L7" i="16" l="1"/>
  <c r="M7" i="16"/>
  <c r="P7" i="16"/>
  <c r="T7" i="16" s="1"/>
  <c r="H7" i="16"/>
</calcChain>
</file>

<file path=xl/sharedStrings.xml><?xml version="1.0" encoding="utf-8"?>
<sst xmlns="http://schemas.openxmlformats.org/spreadsheetml/2006/main" count="67" uniqueCount="46">
  <si>
    <t>早川町</t>
  </si>
  <si>
    <t>身延町</t>
  </si>
  <si>
    <t>南部町</t>
  </si>
  <si>
    <t>昭和町</t>
  </si>
  <si>
    <t>道志村</t>
  </si>
  <si>
    <t>西桂町</t>
  </si>
  <si>
    <t>忍野村</t>
  </si>
  <si>
    <t>山中湖村</t>
  </si>
  <si>
    <t>小菅村</t>
  </si>
  <si>
    <t>丹波山村</t>
  </si>
  <si>
    <t>市町村名</t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</si>
  <si>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</si>
  <si>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</si>
  <si>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</si>
  <si>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甲府市</t>
    <rPh sb="2" eb="3">
      <t>シ</t>
    </rPh>
    <phoneticPr fontId="2"/>
  </si>
  <si>
    <t>富士吉田市</t>
    <rPh sb="0" eb="4">
      <t>フジヨシダ</t>
    </rPh>
    <rPh sb="4" eb="5">
      <t>シ</t>
    </rPh>
    <phoneticPr fontId="2"/>
  </si>
  <si>
    <t>都留市</t>
    <rPh sb="2" eb="3">
      <t>シ</t>
    </rPh>
    <phoneticPr fontId="2"/>
  </si>
  <si>
    <t>山梨市</t>
    <rPh sb="2" eb="3">
      <t>シ</t>
    </rPh>
    <phoneticPr fontId="2"/>
  </si>
  <si>
    <t>大月市</t>
    <rPh sb="2" eb="3">
      <t>シ</t>
    </rPh>
    <phoneticPr fontId="2"/>
  </si>
  <si>
    <t>韮崎市</t>
    <rPh sb="0" eb="2">
      <t>ニラサキ</t>
    </rPh>
    <rPh sb="2" eb="3">
      <t>シ</t>
    </rPh>
    <phoneticPr fontId="2"/>
  </si>
  <si>
    <t>鳴沢村</t>
    <rPh sb="0" eb="3">
      <t>ナルサワムラ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</si>
  <si>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</si>
  <si>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1">
      <t>キタ</t>
    </rPh>
    <rPh sb="1" eb="3">
      <t>モリシ</t>
    </rPh>
    <phoneticPr fontId="2"/>
  </si>
  <si>
    <t>甲斐市</t>
    <rPh sb="0" eb="2">
      <t>カイ</t>
    </rPh>
    <rPh sb="2" eb="3">
      <t>シ</t>
    </rPh>
    <phoneticPr fontId="2"/>
  </si>
  <si>
    <t>笛吹市</t>
    <rPh sb="0" eb="1">
      <t>フエ</t>
    </rPh>
    <rPh sb="1" eb="2">
      <t>フ</t>
    </rPh>
    <rPh sb="2" eb="3">
      <t>シ</t>
    </rPh>
    <phoneticPr fontId="2"/>
  </si>
  <si>
    <t>上野原市</t>
    <rPh sb="3" eb="4">
      <t>シ</t>
    </rPh>
    <phoneticPr fontId="2"/>
  </si>
  <si>
    <t>富士河口湖町</t>
    <rPh sb="0" eb="2">
      <t>フジ</t>
    </rPh>
    <rPh sb="2" eb="5">
      <t>カワグチコ</t>
    </rPh>
    <rPh sb="5" eb="6">
      <t>マチ</t>
    </rPh>
    <phoneticPr fontId="2"/>
  </si>
  <si>
    <t>総　数</t>
    <rPh sb="0" eb="1">
      <t>フサ</t>
    </rPh>
    <rPh sb="2" eb="3">
      <t>カズ</t>
    </rPh>
    <phoneticPr fontId="2"/>
  </si>
  <si>
    <t>人　　　　　　口</t>
    <rPh sb="0" eb="1">
      <t>ヒト</t>
    </rPh>
    <rPh sb="7" eb="8">
      <t>クチ</t>
    </rPh>
    <phoneticPr fontId="2"/>
  </si>
  <si>
    <t>人　　　　口</t>
    <rPh sb="0" eb="1">
      <t>ヒト</t>
    </rPh>
    <rPh sb="5" eb="6">
      <t>クチ</t>
    </rPh>
    <phoneticPr fontId="2"/>
  </si>
  <si>
    <t>市部</t>
    <rPh sb="1" eb="2">
      <t>ブ</t>
    </rPh>
    <phoneticPr fontId="2"/>
  </si>
  <si>
    <t>郡部</t>
    <rPh sb="0" eb="2">
      <t>グンブ</t>
    </rPh>
    <phoneticPr fontId="2"/>
  </si>
  <si>
    <t>１ 世 帯
当たりの
世帯人員</t>
    <rPh sb="2" eb="3">
      <t>ヨ</t>
    </rPh>
    <rPh sb="4" eb="5">
      <t>オビ</t>
    </rPh>
    <rPh sb="6" eb="7">
      <t>ア</t>
    </rPh>
    <rPh sb="11" eb="13">
      <t>セタイ</t>
    </rPh>
    <rPh sb="13" eb="15">
      <t>ジンイン</t>
    </rPh>
    <phoneticPr fontId="2"/>
  </si>
  <si>
    <t>世　　　　　帯</t>
    <rPh sb="0" eb="1">
      <t>ヨ</t>
    </rPh>
    <rPh sb="6" eb="7">
      <t>オビ</t>
    </rPh>
    <phoneticPr fontId="2"/>
  </si>
  <si>
    <t>県計</t>
    <phoneticPr fontId="2"/>
  </si>
  <si>
    <t>甲州市</t>
    <rPh sb="0" eb="2">
      <t>コウシュウ</t>
    </rPh>
    <rPh sb="2" eb="3">
      <t>シ</t>
    </rPh>
    <phoneticPr fontId="2"/>
  </si>
  <si>
    <t>中央市</t>
    <rPh sb="0" eb="2">
      <t>チュウオウ</t>
    </rPh>
    <rPh sb="2" eb="3">
      <t>シ</t>
    </rPh>
    <phoneticPr fontId="2"/>
  </si>
  <si>
    <t>市川三郷町</t>
    <rPh sb="0" eb="2">
      <t>イチカワ</t>
    </rPh>
    <rPh sb="2" eb="4">
      <t>ミサト</t>
    </rPh>
    <rPh sb="4" eb="5">
      <t>マチ</t>
    </rPh>
    <phoneticPr fontId="2"/>
  </si>
  <si>
    <t>富士川町</t>
    <rPh sb="0" eb="4">
      <t>フジカワチョウ</t>
    </rPh>
    <phoneticPr fontId="2"/>
  </si>
  <si>
    <t>（人、世帯、％）</t>
    <rPh sb="1" eb="2">
      <t>ニン</t>
    </rPh>
    <rPh sb="3" eb="5">
      <t>セタイ</t>
    </rPh>
    <phoneticPr fontId="2"/>
  </si>
  <si>
    <t>令和７年国勢調査（速報集計）</t>
    <rPh sb="0" eb="2">
      <t>レイワ</t>
    </rPh>
    <rPh sb="3" eb="4">
      <t>ネン</t>
    </rPh>
    <rPh sb="4" eb="6">
      <t>コクセイ</t>
    </rPh>
    <rPh sb="6" eb="8">
      <t>チョウサ</t>
    </rPh>
    <rPh sb="9" eb="11">
      <t>ソクホウ</t>
    </rPh>
    <rPh sb="11" eb="13">
      <t>シュウケイ</t>
    </rPh>
    <phoneticPr fontId="2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</si>
  <si>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2"/>
  </si>
  <si>
    <t>令和２年～令和７年増減数</t>
    <rPh sb="0" eb="2">
      <t>レイワ</t>
    </rPh>
    <rPh sb="3" eb="4">
      <t>ネン</t>
    </rPh>
    <rPh sb="5" eb="7">
      <t>レイワ</t>
    </rPh>
    <rPh sb="8" eb="9">
      <t>ネン</t>
    </rPh>
    <rPh sb="9" eb="11">
      <t>ゾウゲン</t>
    </rPh>
    <rPh sb="11" eb="12">
      <t>スウ</t>
    </rPh>
    <phoneticPr fontId="2"/>
  </si>
  <si>
    <t>令和２年～令和７年増減率</t>
    <rPh sb="0" eb="2">
      <t>レイワ</t>
    </rPh>
    <rPh sb="3" eb="4">
      <t>ネン</t>
    </rPh>
    <rPh sb="5" eb="7">
      <t>レイワ</t>
    </rPh>
    <rPh sb="8" eb="9">
      <t>ネン</t>
    </rPh>
    <rPh sb="9" eb="11">
      <t>ゾウゲン</t>
    </rPh>
    <rPh sb="11" eb="12">
      <t>リツ</t>
    </rPh>
    <phoneticPr fontId="2"/>
  </si>
  <si>
    <t>市町村別の人口及び世帯数の増減（令和２年～令和７年）</t>
    <rPh sb="0" eb="3">
      <t>シチョウソン</t>
    </rPh>
    <rPh sb="3" eb="4">
      <t>ベツ</t>
    </rPh>
    <rPh sb="5" eb="7">
      <t>ジンコウ</t>
    </rPh>
    <rPh sb="7" eb="8">
      <t>オヨ</t>
    </rPh>
    <rPh sb="9" eb="12">
      <t>セタイスウ</t>
    </rPh>
    <rPh sb="13" eb="15">
      <t>ゾウゲン</t>
    </rPh>
    <rPh sb="16" eb="18">
      <t>レイワ</t>
    </rPh>
    <rPh sb="19" eb="20">
      <t>ネン</t>
    </rPh>
    <rPh sb="21" eb="23">
      <t>レイワ</t>
    </rPh>
    <rPh sb="24" eb="25">
      <t>ネン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</si>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</sst>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0.0;&quot;△ &quot;0.0"/>
    <numFmt numFmtId="179" formatCode="0.00_);[Red]\(0.00\)"/>
    <numFmt numFmtId="180" formatCode="#,##0.00_ "/>
    <numFmt numFmtId="181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3" fillId="0" borderId="1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177" fontId="3" fillId="0" borderId="27" xfId="0" applyNumberFormat="1" applyFont="1" applyBorder="1" applyAlignment="1">
      <alignment vertical="center" shrinkToFit="1"/>
    </xf>
    <xf numFmtId="177" fontId="3" fillId="0" borderId="28" xfId="0" applyNumberFormat="1" applyFont="1" applyBorder="1" applyAlignment="1">
      <alignment vertical="center" shrinkToFit="1"/>
    </xf>
    <xf numFmtId="181" fontId="3" fillId="0" borderId="29" xfId="0" applyNumberFormat="1" applyFont="1" applyBorder="1" applyAlignment="1">
      <alignment vertical="center" shrinkToFit="1"/>
    </xf>
    <xf numFmtId="180" fontId="3" fillId="0" borderId="30" xfId="0" applyNumberFormat="1" applyFont="1" applyBorder="1" applyAlignment="1">
      <alignment vertical="center" shrinkToFit="1"/>
    </xf>
    <xf numFmtId="176" fontId="3" fillId="0" borderId="27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3" fillId="0" borderId="30" xfId="0" applyNumberFormat="1" applyFont="1" applyBorder="1" applyAlignment="1">
      <alignment vertical="center" shrinkToFit="1"/>
    </xf>
    <xf numFmtId="178" fontId="3" fillId="0" borderId="27" xfId="0" applyNumberFormat="1" applyFont="1" applyBorder="1" applyAlignment="1">
      <alignment vertical="center" shrinkToFit="1"/>
    </xf>
    <xf numFmtId="178" fontId="3" fillId="0" borderId="28" xfId="0" applyNumberFormat="1" applyFont="1" applyBorder="1" applyAlignment="1">
      <alignment vertical="center" shrinkToFit="1"/>
    </xf>
    <xf numFmtId="178" fontId="3" fillId="0" borderId="30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81" fontId="3" fillId="0" borderId="22" xfId="0" applyNumberFormat="1" applyFont="1" applyBorder="1" applyAlignment="1">
      <alignment vertical="center" shrinkToFit="1"/>
    </xf>
    <xf numFmtId="180" fontId="3" fillId="0" borderId="23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8" fontId="3" fillId="0" borderId="24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23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81" fontId="3" fillId="0" borderId="31" xfId="0" applyNumberFormat="1" applyFont="1" applyBorder="1" applyAlignment="1">
      <alignment vertical="center" shrinkToFit="1"/>
    </xf>
    <xf numFmtId="180" fontId="3" fillId="0" borderId="9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8" fontId="3" fillId="0" borderId="8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178" fontId="3" fillId="0" borderId="24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81" fontId="3" fillId="0" borderId="20" xfId="0" applyNumberFormat="1" applyFont="1" applyBorder="1" applyAlignment="1">
      <alignment vertical="center" shrinkToFit="1"/>
    </xf>
    <xf numFmtId="180" fontId="3" fillId="0" borderId="18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80" fontId="3" fillId="0" borderId="14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80" fontId="3" fillId="0" borderId="19" xfId="0" applyNumberFormat="1" applyFont="1" applyBorder="1" applyAlignment="1">
      <alignment vertical="center" shrinkToFit="1"/>
    </xf>
    <xf numFmtId="180" fontId="3" fillId="0" borderId="25" xfId="0" applyNumberFormat="1" applyFont="1" applyBorder="1" applyAlignment="1">
      <alignment vertical="center" shrinkToFit="1"/>
    </xf>
    <xf numFmtId="181" fontId="3" fillId="0" borderId="21" xfId="0" applyNumberFormat="1" applyFont="1" applyBorder="1" applyAlignment="1">
      <alignment vertical="center" shrinkToFit="1"/>
    </xf>
    <xf numFmtId="181" fontId="3" fillId="0" borderId="7" xfId="0" applyNumberFormat="1" applyFont="1" applyBorder="1" applyAlignment="1">
      <alignment vertical="center" shrinkToFit="1"/>
    </xf>
    <xf numFmtId="0" fontId="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">
    <cellStyle name="桁区切り" xfId="1" builtinId="6"/>
    <cellStyle name="桁区切り 2" xfId="2" xr:uid="{97F0017C-66ED-473E-BF59-E64016742769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773E-CA12-4EB2-973F-0CDD3227D1CE}">
  <sheetPr>
    <pageSetUpPr fitToPage="1"/>
  </sheetPr>
  <dimension ref="A1:W58"/>
  <sheetViews>
    <sheetView tabSelected="1" view="pageBreakPreview" zoomScale="90" zoomScaleNormal="90" zoomScaleSheetLayoutView="90" workbookViewId="0">
      <pane ySplit="6" topLeftCell="A9" activePane="bottomLeft" state="frozen"/>
      <selection pane="bottomLeft" activeCell="G31" sqref="G31"/>
    </sheetView>
  </sheetViews>
  <sheetFormatPr defaultRowHeight="12" x14ac:dyDescent="0.15"/>
  <cols>
    <col min="1" max="1" width="12.125" style="3" customWidth="1"/>
    <col min="2" max="4" width="8.125" style="3" customWidth="1"/>
    <col min="5" max="6" width="5.625" style="3" customWidth="1"/>
    <col min="7" max="7" width="8.125" style="3" customWidth="1"/>
    <col min="8" max="8" width="7.125" style="3" customWidth="1"/>
    <col min="9" max="11" width="8.125" style="3" customWidth="1"/>
    <col min="12" max="13" width="5.625" style="3" customWidth="1"/>
    <col min="14" max="14" width="8.125" style="3" customWidth="1"/>
    <col min="15" max="15" width="6.875" style="3" customWidth="1"/>
    <col min="16" max="18" width="8.125" style="3" customWidth="1"/>
    <col min="19" max="19" width="7.25" style="3" customWidth="1"/>
    <col min="20" max="23" width="6.875" style="3" customWidth="1"/>
    <col min="24" max="16384" width="9" style="3"/>
  </cols>
  <sheetData>
    <row r="1" spans="1:23" ht="12.75" customHeight="1" x14ac:dyDescent="0.15">
      <c r="A1" s="10"/>
    </row>
    <row r="2" spans="1:23" ht="23.25" customHeight="1" x14ac:dyDescent="0.15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15" customHeight="1" thickBot="1" x14ac:dyDescent="0.2">
      <c r="T3" s="71" t="s">
        <v>39</v>
      </c>
      <c r="U3" s="71"/>
      <c r="V3" s="71"/>
      <c r="W3" s="71"/>
    </row>
    <row r="4" spans="1:23" ht="15.75" customHeight="1" x14ac:dyDescent="0.15">
      <c r="A4" s="72" t="s">
        <v>10</v>
      </c>
      <c r="B4" s="75" t="s">
        <v>40</v>
      </c>
      <c r="C4" s="76"/>
      <c r="D4" s="76"/>
      <c r="E4" s="76"/>
      <c r="F4" s="76"/>
      <c r="G4" s="76"/>
      <c r="H4" s="77"/>
      <c r="I4" s="75" t="s">
        <v>41</v>
      </c>
      <c r="J4" s="76"/>
      <c r="K4" s="76"/>
      <c r="L4" s="76"/>
      <c r="M4" s="76"/>
      <c r="N4" s="76"/>
      <c r="O4" s="77"/>
      <c r="P4" s="78" t="s">
        <v>42</v>
      </c>
      <c r="Q4" s="79"/>
      <c r="R4" s="79"/>
      <c r="S4" s="80"/>
      <c r="T4" s="78" t="s">
        <v>43</v>
      </c>
      <c r="U4" s="79"/>
      <c r="V4" s="79"/>
      <c r="W4" s="80"/>
    </row>
    <row r="5" spans="1:23" ht="15.75" customHeight="1" x14ac:dyDescent="0.15">
      <c r="A5" s="73"/>
      <c r="B5" s="81" t="s">
        <v>28</v>
      </c>
      <c r="C5" s="82"/>
      <c r="D5" s="82"/>
      <c r="E5" s="83" t="s">
        <v>45</v>
      </c>
      <c r="F5" s="69"/>
      <c r="G5" s="67" t="s">
        <v>33</v>
      </c>
      <c r="H5" s="84"/>
      <c r="I5" s="81" t="s">
        <v>28</v>
      </c>
      <c r="J5" s="82"/>
      <c r="K5" s="82"/>
      <c r="L5" s="83" t="s">
        <v>45</v>
      </c>
      <c r="M5" s="69"/>
      <c r="N5" s="67" t="s">
        <v>33</v>
      </c>
      <c r="O5" s="84"/>
      <c r="P5" s="67" t="s">
        <v>29</v>
      </c>
      <c r="Q5" s="68"/>
      <c r="R5" s="69"/>
      <c r="S5" s="65" t="s">
        <v>11</v>
      </c>
      <c r="T5" s="67" t="s">
        <v>29</v>
      </c>
      <c r="U5" s="68"/>
      <c r="V5" s="69"/>
      <c r="W5" s="65" t="s">
        <v>11</v>
      </c>
    </row>
    <row r="6" spans="1:23" ht="30.75" customHeight="1" thickBot="1" x14ac:dyDescent="0.2">
      <c r="A6" s="74"/>
      <c r="B6" s="5" t="s">
        <v>27</v>
      </c>
      <c r="C6" s="1" t="s">
        <v>12</v>
      </c>
      <c r="D6" s="2" t="s">
        <v>13</v>
      </c>
      <c r="E6" s="2" t="s">
        <v>12</v>
      </c>
      <c r="F6" s="2" t="s">
        <v>13</v>
      </c>
      <c r="G6" s="2" t="s">
        <v>11</v>
      </c>
      <c r="H6" s="6" t="s">
        <v>32</v>
      </c>
      <c r="I6" s="5" t="s">
        <v>27</v>
      </c>
      <c r="J6" s="1" t="s">
        <v>12</v>
      </c>
      <c r="K6" s="2" t="s">
        <v>13</v>
      </c>
      <c r="L6" s="2" t="s">
        <v>12</v>
      </c>
      <c r="M6" s="2" t="s">
        <v>13</v>
      </c>
      <c r="N6" s="2" t="s">
        <v>11</v>
      </c>
      <c r="O6" s="6" t="s">
        <v>32</v>
      </c>
      <c r="P6" s="1" t="s">
        <v>27</v>
      </c>
      <c r="Q6" s="1" t="s">
        <v>12</v>
      </c>
      <c r="R6" s="2" t="s">
        <v>13</v>
      </c>
      <c r="S6" s="66"/>
      <c r="T6" s="1" t="s">
        <v>27</v>
      </c>
      <c r="U6" s="1" t="s">
        <v>12</v>
      </c>
      <c r="V6" s="2" t="s">
        <v>13</v>
      </c>
      <c r="W6" s="66"/>
    </row>
    <row r="7" spans="1:23" ht="15" customHeight="1" thickBot="1" x14ac:dyDescent="0.2">
      <c r="A7" s="13" t="s">
        <v>34</v>
      </c>
      <c r="B7" s="16">
        <f>C7+D7</f>
        <v>779912</v>
      </c>
      <c r="C7" s="17">
        <f>SUM(C8:C9)</f>
        <v>382881</v>
      </c>
      <c r="D7" s="17">
        <f>SUM(D8:D9)</f>
        <v>397031</v>
      </c>
      <c r="E7" s="18">
        <f>C7/B7*100</f>
        <v>49.092846372411245</v>
      </c>
      <c r="F7" s="18">
        <f t="shared" ref="F7:F36" si="0">D7/B7*100</f>
        <v>50.907153627588755</v>
      </c>
      <c r="G7" s="17">
        <f>SUM(G10:G36)</f>
        <v>346287</v>
      </c>
      <c r="H7" s="19">
        <f>B7/G7</f>
        <v>2.2522127599361221</v>
      </c>
      <c r="I7" s="16">
        <f>J7+K7</f>
        <v>809974</v>
      </c>
      <c r="J7" s="17">
        <f>J8+J9</f>
        <v>397309</v>
      </c>
      <c r="K7" s="17">
        <f>K8+K9</f>
        <v>412665</v>
      </c>
      <c r="L7" s="18">
        <f>J7/I7*100</f>
        <v>49.052068337996033</v>
      </c>
      <c r="M7" s="18">
        <f>K7/I7*100</f>
        <v>50.947931662003967</v>
      </c>
      <c r="N7" s="17">
        <f>SUM(N10:N36)</f>
        <v>338853</v>
      </c>
      <c r="O7" s="19">
        <f>I7/N7</f>
        <v>2.3903403540768418</v>
      </c>
      <c r="P7" s="20">
        <f>B7-I7</f>
        <v>-30062</v>
      </c>
      <c r="Q7" s="21">
        <f>C7-J7</f>
        <v>-14428</v>
      </c>
      <c r="R7" s="21">
        <f>D7-K7</f>
        <v>-15634</v>
      </c>
      <c r="S7" s="22">
        <f>G7-N7</f>
        <v>7434</v>
      </c>
      <c r="T7" s="23">
        <f>ROUND(P7/I7*100,2)</f>
        <v>-3.71</v>
      </c>
      <c r="U7" s="24">
        <f>Q7/J7*100</f>
        <v>-3.6314304483412156</v>
      </c>
      <c r="V7" s="24">
        <f>R7/K7*100</f>
        <v>-3.7885451879854122</v>
      </c>
      <c r="W7" s="25">
        <f>S7/N7*100</f>
        <v>2.1938716788695984</v>
      </c>
    </row>
    <row r="8" spans="1:23" ht="15" customHeight="1" x14ac:dyDescent="0.15">
      <c r="A8" s="12" t="s">
        <v>30</v>
      </c>
      <c r="B8" s="26">
        <f>C8+D8</f>
        <v>665585</v>
      </c>
      <c r="C8" s="27">
        <f>SUM(C10:C22)</f>
        <v>325997</v>
      </c>
      <c r="D8" s="27">
        <f>SUM(D10:D22)</f>
        <v>339588</v>
      </c>
      <c r="E8" s="28">
        <f t="shared" ref="E8:E36" si="1">C8/B8*100</f>
        <v>48.979018457447211</v>
      </c>
      <c r="F8" s="28">
        <f t="shared" si="0"/>
        <v>51.020981542552789</v>
      </c>
      <c r="G8" s="27">
        <f>SUM(G10:G22)</f>
        <v>296615</v>
      </c>
      <c r="H8" s="29">
        <f t="shared" ref="H8:H36" si="2">B8/G8</f>
        <v>2.2439357416179222</v>
      </c>
      <c r="I8" s="26">
        <f>J8+K8</f>
        <v>691045</v>
      </c>
      <c r="J8" s="27">
        <f>SUM(J10:J22)</f>
        <v>338198</v>
      </c>
      <c r="K8" s="27">
        <f>SUM(K10:K22)</f>
        <v>352847</v>
      </c>
      <c r="L8" s="28">
        <f t="shared" ref="L8:L36" si="3">J8/I8*100</f>
        <v>48.940083496733209</v>
      </c>
      <c r="M8" s="28">
        <f t="shared" ref="M8:M36" si="4">K8/I8*100</f>
        <v>51.059916503266791</v>
      </c>
      <c r="N8" s="27">
        <f>SUM(N10:N22)</f>
        <v>290327</v>
      </c>
      <c r="O8" s="29">
        <f t="shared" ref="O8:O36" si="5">I8/N8</f>
        <v>2.3802298787229574</v>
      </c>
      <c r="P8" s="30">
        <f t="shared" ref="P8:R36" si="6">B8-I8</f>
        <v>-25460</v>
      </c>
      <c r="Q8" s="31">
        <f t="shared" si="6"/>
        <v>-12201</v>
      </c>
      <c r="R8" s="31">
        <f t="shared" si="6"/>
        <v>-13259</v>
      </c>
      <c r="S8" s="32">
        <f t="shared" ref="S8:S36" si="7">G8-N8</f>
        <v>6288</v>
      </c>
      <c r="T8" s="33">
        <f t="shared" ref="T8:T36" si="8">ROUND(P8/I8*100,2)</f>
        <v>-3.68</v>
      </c>
      <c r="U8" s="34">
        <f t="shared" ref="U8:V36" si="9">Q8/J8*100</f>
        <v>-3.6076499565343383</v>
      </c>
      <c r="V8" s="34">
        <f t="shared" si="9"/>
        <v>-3.7577193514469442</v>
      </c>
      <c r="W8" s="35">
        <f t="shared" ref="W8:W36" si="10">S8/N8*100</f>
        <v>2.1658336978648216</v>
      </c>
    </row>
    <row r="9" spans="1:23" ht="15" customHeight="1" thickBot="1" x14ac:dyDescent="0.2">
      <c r="A9" s="14" t="s">
        <v>31</v>
      </c>
      <c r="B9" s="36">
        <f>C9+D9</f>
        <v>114327</v>
      </c>
      <c r="C9" s="37">
        <f>SUM(C23:C36)</f>
        <v>56884</v>
      </c>
      <c r="D9" s="37">
        <f>SUM(D23:D36)</f>
        <v>57443</v>
      </c>
      <c r="E9" s="38">
        <f t="shared" si="1"/>
        <v>49.755525816298864</v>
      </c>
      <c r="F9" s="38">
        <f t="shared" si="0"/>
        <v>50.244474183701136</v>
      </c>
      <c r="G9" s="37">
        <f>SUM(G23:G36)</f>
        <v>49672</v>
      </c>
      <c r="H9" s="39">
        <f t="shared" si="2"/>
        <v>2.3016387502013207</v>
      </c>
      <c r="I9" s="36">
        <f>J9+K9</f>
        <v>118929</v>
      </c>
      <c r="J9" s="37">
        <f>SUM(J23:J36)</f>
        <v>59111</v>
      </c>
      <c r="K9" s="37">
        <f>SUM(K23:K36)</f>
        <v>59818</v>
      </c>
      <c r="L9" s="38">
        <f t="shared" si="3"/>
        <v>49.702763833884084</v>
      </c>
      <c r="M9" s="38">
        <f t="shared" si="4"/>
        <v>50.297236166115923</v>
      </c>
      <c r="N9" s="37">
        <f>SUM(N23:N36)</f>
        <v>48526</v>
      </c>
      <c r="O9" s="39">
        <f t="shared" si="5"/>
        <v>2.4508304826278695</v>
      </c>
      <c r="P9" s="40">
        <f t="shared" si="6"/>
        <v>-4602</v>
      </c>
      <c r="Q9" s="41">
        <f t="shared" si="6"/>
        <v>-2227</v>
      </c>
      <c r="R9" s="41">
        <f t="shared" si="6"/>
        <v>-2375</v>
      </c>
      <c r="S9" s="42">
        <f t="shared" si="7"/>
        <v>1146</v>
      </c>
      <c r="T9" s="43">
        <f t="shared" si="8"/>
        <v>-3.87</v>
      </c>
      <c r="U9" s="44">
        <f t="shared" si="9"/>
        <v>-3.7674882847524147</v>
      </c>
      <c r="V9" s="44">
        <f t="shared" si="9"/>
        <v>-3.9703768096559564</v>
      </c>
      <c r="W9" s="45">
        <f t="shared" si="10"/>
        <v>2.3616205745373615</v>
      </c>
    </row>
    <row r="10" spans="1:23" ht="15" customHeight="1" x14ac:dyDescent="0.15">
      <c r="A10" s="12" t="s">
        <v>14</v>
      </c>
      <c r="B10" s="26">
        <v>183630</v>
      </c>
      <c r="C10" s="27">
        <v>90111</v>
      </c>
      <c r="D10" s="46">
        <v>93519</v>
      </c>
      <c r="E10" s="28">
        <f t="shared" si="1"/>
        <v>49.072047051135435</v>
      </c>
      <c r="F10" s="28">
        <f t="shared" si="0"/>
        <v>50.927952948864565</v>
      </c>
      <c r="G10" s="27">
        <v>88362</v>
      </c>
      <c r="H10" s="29">
        <f t="shared" si="2"/>
        <v>2.0781557683166971</v>
      </c>
      <c r="I10" s="26">
        <v>189591</v>
      </c>
      <c r="J10" s="27">
        <v>92850</v>
      </c>
      <c r="K10" s="46">
        <v>96741</v>
      </c>
      <c r="L10" s="28">
        <f t="shared" si="3"/>
        <v>48.973843695112109</v>
      </c>
      <c r="M10" s="28">
        <f t="shared" si="4"/>
        <v>51.026156304887891</v>
      </c>
      <c r="N10" s="27">
        <v>87019</v>
      </c>
      <c r="O10" s="29">
        <f t="shared" si="5"/>
        <v>2.1787310817177858</v>
      </c>
      <c r="P10" s="30">
        <f>B10-I10</f>
        <v>-5961</v>
      </c>
      <c r="Q10" s="31">
        <f t="shared" si="6"/>
        <v>-2739</v>
      </c>
      <c r="R10" s="31">
        <f t="shared" si="6"/>
        <v>-3222</v>
      </c>
      <c r="S10" s="32">
        <f>G10-N10</f>
        <v>1343</v>
      </c>
      <c r="T10" s="47">
        <f t="shared" si="8"/>
        <v>-3.14</v>
      </c>
      <c r="U10" s="34">
        <f t="shared" si="9"/>
        <v>-2.9499192245557349</v>
      </c>
      <c r="V10" s="34">
        <f t="shared" si="9"/>
        <v>-3.3305423760349799</v>
      </c>
      <c r="W10" s="35">
        <f t="shared" si="10"/>
        <v>1.5433411094128868</v>
      </c>
    </row>
    <row r="11" spans="1:23" ht="15" customHeight="1" x14ac:dyDescent="0.15">
      <c r="A11" s="15" t="s">
        <v>15</v>
      </c>
      <c r="B11" s="48">
        <v>43647</v>
      </c>
      <c r="C11" s="49">
        <v>21067</v>
      </c>
      <c r="D11" s="50">
        <v>22580</v>
      </c>
      <c r="E11" s="51">
        <f t="shared" si="1"/>
        <v>48.266776639860694</v>
      </c>
      <c r="F11" s="51">
        <f t="shared" si="0"/>
        <v>51.733223360139306</v>
      </c>
      <c r="G11" s="49">
        <v>18727</v>
      </c>
      <c r="H11" s="52">
        <f t="shared" si="2"/>
        <v>2.3306989907620013</v>
      </c>
      <c r="I11" s="48">
        <v>46530</v>
      </c>
      <c r="J11" s="49">
        <v>22645</v>
      </c>
      <c r="K11" s="50">
        <v>23885</v>
      </c>
      <c r="L11" s="51">
        <f t="shared" si="3"/>
        <v>48.667526327100795</v>
      </c>
      <c r="M11" s="51">
        <f t="shared" si="4"/>
        <v>51.332473672899205</v>
      </c>
      <c r="N11" s="49">
        <v>18337</v>
      </c>
      <c r="O11" s="52">
        <f t="shared" si="5"/>
        <v>2.5374925014996998</v>
      </c>
      <c r="P11" s="53">
        <f t="shared" si="6"/>
        <v>-2883</v>
      </c>
      <c r="Q11" s="54">
        <f t="shared" si="6"/>
        <v>-1578</v>
      </c>
      <c r="R11" s="54">
        <f t="shared" si="6"/>
        <v>-1305</v>
      </c>
      <c r="S11" s="55">
        <f t="shared" si="7"/>
        <v>390</v>
      </c>
      <c r="T11" s="56">
        <f t="shared" si="8"/>
        <v>-6.2</v>
      </c>
      <c r="U11" s="57">
        <f t="shared" si="9"/>
        <v>-6.9684257010377575</v>
      </c>
      <c r="V11" s="57">
        <f t="shared" si="9"/>
        <v>-5.4636801339752985</v>
      </c>
      <c r="W11" s="58">
        <f t="shared" si="10"/>
        <v>2.1268473578011671</v>
      </c>
    </row>
    <row r="12" spans="1:23" ht="15" customHeight="1" x14ac:dyDescent="0.15">
      <c r="A12" s="15" t="s">
        <v>16</v>
      </c>
      <c r="B12" s="48">
        <v>30310</v>
      </c>
      <c r="C12" s="49">
        <v>14533</v>
      </c>
      <c r="D12" s="50">
        <v>15777</v>
      </c>
      <c r="E12" s="51">
        <f t="shared" si="1"/>
        <v>47.947871989442433</v>
      </c>
      <c r="F12" s="51">
        <f t="shared" si="0"/>
        <v>52.052128010557574</v>
      </c>
      <c r="G12" s="49">
        <v>14679</v>
      </c>
      <c r="H12" s="52">
        <f t="shared" si="2"/>
        <v>2.0648545541249406</v>
      </c>
      <c r="I12" s="48">
        <v>31016</v>
      </c>
      <c r="J12" s="49">
        <v>14949</v>
      </c>
      <c r="K12" s="50">
        <v>16067</v>
      </c>
      <c r="L12" s="51">
        <f t="shared" si="3"/>
        <v>48.197704410626777</v>
      </c>
      <c r="M12" s="51">
        <f t="shared" si="4"/>
        <v>51.802295589373223</v>
      </c>
      <c r="N12" s="49">
        <v>14044</v>
      </c>
      <c r="O12" s="52">
        <f t="shared" si="5"/>
        <v>2.2084876103674165</v>
      </c>
      <c r="P12" s="53">
        <f t="shared" si="6"/>
        <v>-706</v>
      </c>
      <c r="Q12" s="54">
        <f t="shared" si="6"/>
        <v>-416</v>
      </c>
      <c r="R12" s="54">
        <f t="shared" si="6"/>
        <v>-290</v>
      </c>
      <c r="S12" s="55">
        <f t="shared" si="7"/>
        <v>635</v>
      </c>
      <c r="T12" s="56">
        <f t="shared" si="8"/>
        <v>-2.2799999999999998</v>
      </c>
      <c r="U12" s="57">
        <f t="shared" si="9"/>
        <v>-2.7827948357749683</v>
      </c>
      <c r="V12" s="57">
        <f t="shared" si="9"/>
        <v>-1.8049418061865936</v>
      </c>
      <c r="W12" s="58">
        <f t="shared" si="10"/>
        <v>4.5215038450583878</v>
      </c>
    </row>
    <row r="13" spans="1:23" ht="15" customHeight="1" x14ac:dyDescent="0.15">
      <c r="A13" s="15" t="s">
        <v>17</v>
      </c>
      <c r="B13" s="48">
        <v>31295</v>
      </c>
      <c r="C13" s="49">
        <v>14950</v>
      </c>
      <c r="D13" s="50">
        <v>16345</v>
      </c>
      <c r="E13" s="51">
        <f t="shared" si="1"/>
        <v>47.771209458379928</v>
      </c>
      <c r="F13" s="51">
        <f t="shared" si="0"/>
        <v>52.228790541620064</v>
      </c>
      <c r="G13" s="49">
        <v>12887</v>
      </c>
      <c r="H13" s="52">
        <f t="shared" si="2"/>
        <v>2.4284162334135173</v>
      </c>
      <c r="I13" s="48">
        <v>33435</v>
      </c>
      <c r="J13" s="49">
        <v>16081</v>
      </c>
      <c r="K13" s="50">
        <v>17354</v>
      </c>
      <c r="L13" s="51">
        <f t="shared" si="3"/>
        <v>48.096306265889041</v>
      </c>
      <c r="M13" s="51">
        <f t="shared" si="4"/>
        <v>51.903693734110959</v>
      </c>
      <c r="N13" s="49">
        <v>13001</v>
      </c>
      <c r="O13" s="52">
        <f t="shared" si="5"/>
        <v>2.5717252519036995</v>
      </c>
      <c r="P13" s="53">
        <f t="shared" si="6"/>
        <v>-2140</v>
      </c>
      <c r="Q13" s="54">
        <f t="shared" si="6"/>
        <v>-1131</v>
      </c>
      <c r="R13" s="54">
        <f t="shared" si="6"/>
        <v>-1009</v>
      </c>
      <c r="S13" s="55">
        <f t="shared" si="7"/>
        <v>-114</v>
      </c>
      <c r="T13" s="56">
        <f t="shared" si="8"/>
        <v>-6.4</v>
      </c>
      <c r="U13" s="57">
        <f t="shared" si="9"/>
        <v>-7.033144704931285</v>
      </c>
      <c r="V13" s="57">
        <f t="shared" si="9"/>
        <v>-5.8142215051285007</v>
      </c>
      <c r="W13" s="58">
        <f t="shared" si="10"/>
        <v>-0.87685562649026993</v>
      </c>
    </row>
    <row r="14" spans="1:23" ht="15" customHeight="1" x14ac:dyDescent="0.15">
      <c r="A14" s="15" t="s">
        <v>18</v>
      </c>
      <c r="B14" s="48">
        <v>20045</v>
      </c>
      <c r="C14" s="49">
        <v>9794</v>
      </c>
      <c r="D14" s="50">
        <v>10251</v>
      </c>
      <c r="E14" s="51">
        <f t="shared" si="1"/>
        <v>48.860064854078324</v>
      </c>
      <c r="F14" s="51">
        <f t="shared" si="0"/>
        <v>51.139935145921676</v>
      </c>
      <c r="G14" s="49">
        <v>8910</v>
      </c>
      <c r="H14" s="52">
        <f t="shared" si="2"/>
        <v>2.2497194163860832</v>
      </c>
      <c r="I14" s="48">
        <v>22512</v>
      </c>
      <c r="J14" s="49">
        <v>10924</v>
      </c>
      <c r="K14" s="50">
        <v>11588</v>
      </c>
      <c r="L14" s="51">
        <f t="shared" si="3"/>
        <v>48.525230987917553</v>
      </c>
      <c r="M14" s="51">
        <f t="shared" si="4"/>
        <v>51.474769012082447</v>
      </c>
      <c r="N14" s="49">
        <v>9254</v>
      </c>
      <c r="O14" s="52">
        <f t="shared" si="5"/>
        <v>2.4326777609682297</v>
      </c>
      <c r="P14" s="53">
        <f t="shared" si="6"/>
        <v>-2467</v>
      </c>
      <c r="Q14" s="54">
        <f t="shared" si="6"/>
        <v>-1130</v>
      </c>
      <c r="R14" s="54">
        <f t="shared" si="6"/>
        <v>-1337</v>
      </c>
      <c r="S14" s="55">
        <f t="shared" si="7"/>
        <v>-344</v>
      </c>
      <c r="T14" s="56">
        <f t="shared" si="8"/>
        <v>-10.96</v>
      </c>
      <c r="U14" s="57">
        <f t="shared" si="9"/>
        <v>-10.344196265104358</v>
      </c>
      <c r="V14" s="57">
        <f t="shared" si="9"/>
        <v>-11.537797721781153</v>
      </c>
      <c r="W14" s="58">
        <f t="shared" si="10"/>
        <v>-3.7173114328938834</v>
      </c>
    </row>
    <row r="15" spans="1:23" ht="15" customHeight="1" x14ac:dyDescent="0.15">
      <c r="A15" s="15" t="s">
        <v>19</v>
      </c>
      <c r="B15" s="48">
        <v>27782</v>
      </c>
      <c r="C15" s="49">
        <v>13907</v>
      </c>
      <c r="D15" s="50">
        <v>13875</v>
      </c>
      <c r="E15" s="51">
        <f t="shared" si="1"/>
        <v>50.057591246130585</v>
      </c>
      <c r="F15" s="51">
        <f t="shared" si="0"/>
        <v>49.942408753869408</v>
      </c>
      <c r="G15" s="49">
        <v>11943</v>
      </c>
      <c r="H15" s="52">
        <f t="shared" si="2"/>
        <v>2.3262161935862009</v>
      </c>
      <c r="I15" s="48">
        <v>29067</v>
      </c>
      <c r="J15" s="49">
        <v>14500</v>
      </c>
      <c r="K15" s="50">
        <v>14567</v>
      </c>
      <c r="L15" s="51">
        <f t="shared" si="3"/>
        <v>49.884749028107478</v>
      </c>
      <c r="M15" s="51">
        <f t="shared" si="4"/>
        <v>50.115250971892522</v>
      </c>
      <c r="N15" s="49">
        <v>11552</v>
      </c>
      <c r="O15" s="52">
        <f t="shared" si="5"/>
        <v>2.5161876731301938</v>
      </c>
      <c r="P15" s="53">
        <f t="shared" si="6"/>
        <v>-1285</v>
      </c>
      <c r="Q15" s="54">
        <f t="shared" si="6"/>
        <v>-593</v>
      </c>
      <c r="R15" s="54">
        <f t="shared" si="6"/>
        <v>-692</v>
      </c>
      <c r="S15" s="55">
        <f t="shared" si="7"/>
        <v>391</v>
      </c>
      <c r="T15" s="56">
        <f t="shared" si="8"/>
        <v>-4.42</v>
      </c>
      <c r="U15" s="57">
        <f t="shared" si="9"/>
        <v>-4.0896551724137931</v>
      </c>
      <c r="V15" s="57">
        <f t="shared" si="9"/>
        <v>-4.7504633761241166</v>
      </c>
      <c r="W15" s="58">
        <f t="shared" si="10"/>
        <v>3.3846952908587262</v>
      </c>
    </row>
    <row r="16" spans="1:23" ht="15" customHeight="1" x14ac:dyDescent="0.15">
      <c r="A16" s="15" t="s">
        <v>21</v>
      </c>
      <c r="B16" s="48">
        <v>69250</v>
      </c>
      <c r="C16" s="49">
        <v>34215</v>
      </c>
      <c r="D16" s="50">
        <v>35035</v>
      </c>
      <c r="E16" s="51">
        <f t="shared" si="1"/>
        <v>49.407942238267147</v>
      </c>
      <c r="F16" s="51">
        <f t="shared" si="0"/>
        <v>50.592057761732853</v>
      </c>
      <c r="G16" s="49">
        <v>27602</v>
      </c>
      <c r="H16" s="52">
        <f t="shared" si="2"/>
        <v>2.5088761683935945</v>
      </c>
      <c r="I16" s="48">
        <v>69459</v>
      </c>
      <c r="J16" s="49">
        <v>34164</v>
      </c>
      <c r="K16" s="50">
        <v>35295</v>
      </c>
      <c r="L16" s="51">
        <f t="shared" si="3"/>
        <v>49.185850645704662</v>
      </c>
      <c r="M16" s="51">
        <f t="shared" si="4"/>
        <v>50.814149354295338</v>
      </c>
      <c r="N16" s="49">
        <v>26059</v>
      </c>
      <c r="O16" s="52">
        <f t="shared" si="5"/>
        <v>2.6654514754979086</v>
      </c>
      <c r="P16" s="53">
        <f t="shared" si="6"/>
        <v>-209</v>
      </c>
      <c r="Q16" s="54">
        <f t="shared" si="6"/>
        <v>51</v>
      </c>
      <c r="R16" s="54">
        <f t="shared" si="6"/>
        <v>-260</v>
      </c>
      <c r="S16" s="55">
        <f t="shared" si="7"/>
        <v>1543</v>
      </c>
      <c r="T16" s="56">
        <f t="shared" si="8"/>
        <v>-0.3</v>
      </c>
      <c r="U16" s="57">
        <f t="shared" si="9"/>
        <v>0.14927994380049175</v>
      </c>
      <c r="V16" s="57">
        <f t="shared" si="9"/>
        <v>-0.73664825046040516</v>
      </c>
      <c r="W16" s="58">
        <f t="shared" si="10"/>
        <v>5.9211788633485547</v>
      </c>
    </row>
    <row r="17" spans="1:23" ht="15" customHeight="1" x14ac:dyDescent="0.15">
      <c r="A17" s="15" t="s">
        <v>22</v>
      </c>
      <c r="B17" s="48">
        <v>41826</v>
      </c>
      <c r="C17" s="49">
        <v>20382</v>
      </c>
      <c r="D17" s="50">
        <v>21444</v>
      </c>
      <c r="E17" s="51">
        <f t="shared" si="1"/>
        <v>48.730454741070147</v>
      </c>
      <c r="F17" s="51">
        <f t="shared" si="0"/>
        <v>51.269545258929853</v>
      </c>
      <c r="G17" s="49">
        <v>19253</v>
      </c>
      <c r="H17" s="52">
        <f t="shared" si="2"/>
        <v>2.17244065859866</v>
      </c>
      <c r="I17" s="48">
        <v>44053</v>
      </c>
      <c r="J17" s="49">
        <v>21492</v>
      </c>
      <c r="K17" s="50">
        <v>22561</v>
      </c>
      <c r="L17" s="51">
        <f t="shared" si="3"/>
        <v>48.786688761264841</v>
      </c>
      <c r="M17" s="51">
        <f t="shared" si="4"/>
        <v>51.213311238735159</v>
      </c>
      <c r="N17" s="49">
        <v>18893</v>
      </c>
      <c r="O17" s="52">
        <f t="shared" si="5"/>
        <v>2.3317101572010799</v>
      </c>
      <c r="P17" s="53">
        <f t="shared" si="6"/>
        <v>-2227</v>
      </c>
      <c r="Q17" s="54">
        <f t="shared" si="6"/>
        <v>-1110</v>
      </c>
      <c r="R17" s="54">
        <f t="shared" si="6"/>
        <v>-1117</v>
      </c>
      <c r="S17" s="55">
        <f t="shared" si="7"/>
        <v>360</v>
      </c>
      <c r="T17" s="56">
        <f t="shared" si="8"/>
        <v>-5.0599999999999996</v>
      </c>
      <c r="U17" s="57">
        <f t="shared" si="9"/>
        <v>-5.1647124511446121</v>
      </c>
      <c r="V17" s="57">
        <f t="shared" si="9"/>
        <v>-4.9510216745711624</v>
      </c>
      <c r="W17" s="58">
        <f t="shared" si="10"/>
        <v>1.9054676335150584</v>
      </c>
    </row>
    <row r="18" spans="1:23" ht="15" customHeight="1" x14ac:dyDescent="0.15">
      <c r="A18" s="15" t="s">
        <v>23</v>
      </c>
      <c r="B18" s="48">
        <v>75545</v>
      </c>
      <c r="C18" s="49">
        <v>37298</v>
      </c>
      <c r="D18" s="50">
        <v>38247</v>
      </c>
      <c r="E18" s="51">
        <f t="shared" si="1"/>
        <v>49.371897544509899</v>
      </c>
      <c r="F18" s="51">
        <f t="shared" si="0"/>
        <v>50.628102455490108</v>
      </c>
      <c r="G18" s="49">
        <v>32671</v>
      </c>
      <c r="H18" s="59">
        <f t="shared" si="2"/>
        <v>2.3122953077652966</v>
      </c>
      <c r="I18" s="48">
        <v>75313</v>
      </c>
      <c r="J18" s="49">
        <v>37238</v>
      </c>
      <c r="K18" s="50">
        <v>38075</v>
      </c>
      <c r="L18" s="51">
        <f t="shared" si="3"/>
        <v>49.444319041865285</v>
      </c>
      <c r="M18" s="51">
        <f t="shared" si="4"/>
        <v>50.555680958134715</v>
      </c>
      <c r="N18" s="49">
        <v>31039</v>
      </c>
      <c r="O18" s="59">
        <f t="shared" si="5"/>
        <v>2.4263990463610297</v>
      </c>
      <c r="P18" s="53">
        <f t="shared" si="6"/>
        <v>232</v>
      </c>
      <c r="Q18" s="54">
        <f t="shared" si="6"/>
        <v>60</v>
      </c>
      <c r="R18" s="54">
        <f t="shared" si="6"/>
        <v>172</v>
      </c>
      <c r="S18" s="55">
        <f t="shared" si="7"/>
        <v>1632</v>
      </c>
      <c r="T18" s="56">
        <f t="shared" si="8"/>
        <v>0.31</v>
      </c>
      <c r="U18" s="57">
        <f t="shared" si="9"/>
        <v>0.16112573177936518</v>
      </c>
      <c r="V18" s="57">
        <f t="shared" si="9"/>
        <v>0.45173998686802364</v>
      </c>
      <c r="W18" s="58">
        <f t="shared" si="10"/>
        <v>5.257901349914623</v>
      </c>
    </row>
    <row r="19" spans="1:23" ht="15" customHeight="1" x14ac:dyDescent="0.15">
      <c r="A19" s="15" t="s">
        <v>24</v>
      </c>
      <c r="B19" s="48">
        <v>64272</v>
      </c>
      <c r="C19" s="49">
        <v>31280</v>
      </c>
      <c r="D19" s="50">
        <v>32992</v>
      </c>
      <c r="E19" s="51">
        <f t="shared" si="1"/>
        <v>48.668160318645754</v>
      </c>
      <c r="F19" s="51">
        <f t="shared" si="0"/>
        <v>51.331839681354239</v>
      </c>
      <c r="G19" s="49">
        <v>27445</v>
      </c>
      <c r="H19" s="52">
        <f t="shared" si="2"/>
        <v>2.3418473310256878</v>
      </c>
      <c r="I19" s="48">
        <v>66947</v>
      </c>
      <c r="J19" s="49">
        <v>32447</v>
      </c>
      <c r="K19" s="50">
        <v>34500</v>
      </c>
      <c r="L19" s="51">
        <f t="shared" si="3"/>
        <v>48.466697536857509</v>
      </c>
      <c r="M19" s="51">
        <f t="shared" si="4"/>
        <v>51.533302463142483</v>
      </c>
      <c r="N19" s="49">
        <v>26916</v>
      </c>
      <c r="O19" s="52">
        <f t="shared" si="5"/>
        <v>2.4872566503195124</v>
      </c>
      <c r="P19" s="53">
        <f t="shared" si="6"/>
        <v>-2675</v>
      </c>
      <c r="Q19" s="54">
        <f t="shared" si="6"/>
        <v>-1167</v>
      </c>
      <c r="R19" s="54">
        <f t="shared" si="6"/>
        <v>-1508</v>
      </c>
      <c r="S19" s="55">
        <f t="shared" si="7"/>
        <v>529</v>
      </c>
      <c r="T19" s="56">
        <f t="shared" si="8"/>
        <v>-4</v>
      </c>
      <c r="U19" s="57">
        <f t="shared" si="9"/>
        <v>-3.5966345116651768</v>
      </c>
      <c r="V19" s="57">
        <f t="shared" si="9"/>
        <v>-4.3710144927536234</v>
      </c>
      <c r="W19" s="58">
        <f t="shared" si="10"/>
        <v>1.9653737553871304</v>
      </c>
    </row>
    <row r="20" spans="1:23" ht="15" customHeight="1" x14ac:dyDescent="0.15">
      <c r="A20" s="15" t="s">
        <v>25</v>
      </c>
      <c r="B20" s="48">
        <v>20873</v>
      </c>
      <c r="C20" s="49">
        <v>10470</v>
      </c>
      <c r="D20" s="50">
        <v>10403</v>
      </c>
      <c r="E20" s="51">
        <f t="shared" si="1"/>
        <v>50.160494418626932</v>
      </c>
      <c r="F20" s="51">
        <f t="shared" si="0"/>
        <v>49.839505581373068</v>
      </c>
      <c r="G20" s="49">
        <v>9404</v>
      </c>
      <c r="H20" s="52">
        <f t="shared" si="2"/>
        <v>2.2195874096129309</v>
      </c>
      <c r="I20" s="48">
        <v>22669</v>
      </c>
      <c r="J20" s="49">
        <v>11331</v>
      </c>
      <c r="K20" s="50">
        <v>11338</v>
      </c>
      <c r="L20" s="51">
        <f t="shared" si="3"/>
        <v>49.984560412898674</v>
      </c>
      <c r="M20" s="51">
        <f t="shared" si="4"/>
        <v>50.015439587101326</v>
      </c>
      <c r="N20" s="49">
        <v>9509</v>
      </c>
      <c r="O20" s="52">
        <f t="shared" si="5"/>
        <v>2.3839520454306449</v>
      </c>
      <c r="P20" s="53">
        <f t="shared" si="6"/>
        <v>-1796</v>
      </c>
      <c r="Q20" s="54">
        <f t="shared" si="6"/>
        <v>-861</v>
      </c>
      <c r="R20" s="54">
        <f t="shared" si="6"/>
        <v>-935</v>
      </c>
      <c r="S20" s="55">
        <f t="shared" si="7"/>
        <v>-105</v>
      </c>
      <c r="T20" s="56">
        <f t="shared" si="8"/>
        <v>-7.92</v>
      </c>
      <c r="U20" s="57">
        <f t="shared" si="9"/>
        <v>-7.5986232459624032</v>
      </c>
      <c r="V20" s="57">
        <f t="shared" si="9"/>
        <v>-8.2466043393896626</v>
      </c>
      <c r="W20" s="58">
        <f t="shared" si="10"/>
        <v>-1.1042170575244505</v>
      </c>
    </row>
    <row r="21" spans="1:23" ht="15" customHeight="1" x14ac:dyDescent="0.15">
      <c r="A21" s="15" t="s">
        <v>35</v>
      </c>
      <c r="B21" s="48">
        <v>26992</v>
      </c>
      <c r="C21" s="49">
        <v>12965</v>
      </c>
      <c r="D21" s="50">
        <v>14027</v>
      </c>
      <c r="E21" s="51">
        <f t="shared" si="1"/>
        <v>48.032750444576173</v>
      </c>
      <c r="F21" s="51">
        <f t="shared" si="0"/>
        <v>51.967249555423834</v>
      </c>
      <c r="G21" s="49">
        <v>10956</v>
      </c>
      <c r="H21" s="52">
        <f t="shared" si="2"/>
        <v>2.4636728733114275</v>
      </c>
      <c r="I21" s="48">
        <v>29237</v>
      </c>
      <c r="J21" s="49">
        <v>14068</v>
      </c>
      <c r="K21" s="50">
        <v>15169</v>
      </c>
      <c r="L21" s="51">
        <f t="shared" si="3"/>
        <v>48.117111878783732</v>
      </c>
      <c r="M21" s="51">
        <f t="shared" si="4"/>
        <v>51.882888121216261</v>
      </c>
      <c r="N21" s="49">
        <v>11152</v>
      </c>
      <c r="O21" s="52">
        <f t="shared" si="5"/>
        <v>2.6216822094691534</v>
      </c>
      <c r="P21" s="53">
        <f t="shared" si="6"/>
        <v>-2245</v>
      </c>
      <c r="Q21" s="54">
        <f t="shared" si="6"/>
        <v>-1103</v>
      </c>
      <c r="R21" s="54">
        <f t="shared" si="6"/>
        <v>-1142</v>
      </c>
      <c r="S21" s="55">
        <f t="shared" si="7"/>
        <v>-196</v>
      </c>
      <c r="T21" s="56">
        <f t="shared" si="8"/>
        <v>-7.68</v>
      </c>
      <c r="U21" s="57">
        <f t="shared" si="9"/>
        <v>-7.840489053170316</v>
      </c>
      <c r="V21" s="57">
        <f t="shared" si="9"/>
        <v>-7.5285120970400161</v>
      </c>
      <c r="W21" s="58">
        <f t="shared" si="10"/>
        <v>-1.7575322812051648</v>
      </c>
    </row>
    <row r="22" spans="1:23" ht="15" customHeight="1" thickBot="1" x14ac:dyDescent="0.2">
      <c r="A22" s="14" t="s">
        <v>36</v>
      </c>
      <c r="B22" s="36">
        <v>30118</v>
      </c>
      <c r="C22" s="37">
        <v>15025</v>
      </c>
      <c r="D22" s="60">
        <v>15093</v>
      </c>
      <c r="E22" s="38">
        <f t="shared" si="1"/>
        <v>49.887110697921514</v>
      </c>
      <c r="F22" s="38">
        <f t="shared" si="0"/>
        <v>50.112889302078486</v>
      </c>
      <c r="G22" s="37">
        <v>13776</v>
      </c>
      <c r="H22" s="61">
        <f t="shared" si="2"/>
        <v>2.1862659698025553</v>
      </c>
      <c r="I22" s="36">
        <v>31216</v>
      </c>
      <c r="J22" s="37">
        <v>15509</v>
      </c>
      <c r="K22" s="60">
        <v>15707</v>
      </c>
      <c r="L22" s="38">
        <f t="shared" si="3"/>
        <v>49.682854946181443</v>
      </c>
      <c r="M22" s="38">
        <f t="shared" si="4"/>
        <v>50.317145053818557</v>
      </c>
      <c r="N22" s="37">
        <v>13552</v>
      </c>
      <c r="O22" s="61">
        <f t="shared" si="5"/>
        <v>2.3034238488783942</v>
      </c>
      <c r="P22" s="40">
        <f t="shared" si="6"/>
        <v>-1098</v>
      </c>
      <c r="Q22" s="41">
        <f t="shared" si="6"/>
        <v>-484</v>
      </c>
      <c r="R22" s="41">
        <f t="shared" si="6"/>
        <v>-614</v>
      </c>
      <c r="S22" s="42">
        <f t="shared" si="7"/>
        <v>224</v>
      </c>
      <c r="T22" s="43">
        <f t="shared" si="8"/>
        <v>-3.52</v>
      </c>
      <c r="U22" s="44">
        <f t="shared" si="9"/>
        <v>-3.1207685859823329</v>
      </c>
      <c r="V22" s="44">
        <f t="shared" si="9"/>
        <v>-3.9090851212835043</v>
      </c>
      <c r="W22" s="45">
        <f t="shared" si="10"/>
        <v>1.6528925619834711</v>
      </c>
    </row>
    <row r="23" spans="1:23" ht="15" customHeight="1" x14ac:dyDescent="0.15">
      <c r="A23" s="12" t="s">
        <v>37</v>
      </c>
      <c r="B23" s="26">
        <v>13367</v>
      </c>
      <c r="C23" s="27">
        <v>6496</v>
      </c>
      <c r="D23" s="46">
        <v>6871</v>
      </c>
      <c r="E23" s="28">
        <f t="shared" si="1"/>
        <v>48.597291838108774</v>
      </c>
      <c r="F23" s="28">
        <f t="shared" si="0"/>
        <v>51.402708161891219</v>
      </c>
      <c r="G23" s="27">
        <v>5597</v>
      </c>
      <c r="H23" s="62">
        <f t="shared" si="2"/>
        <v>2.3882437019832055</v>
      </c>
      <c r="I23" s="26">
        <v>14700</v>
      </c>
      <c r="J23" s="27">
        <v>7164</v>
      </c>
      <c r="K23" s="46">
        <v>7536</v>
      </c>
      <c r="L23" s="28">
        <f t="shared" si="3"/>
        <v>48.734693877551024</v>
      </c>
      <c r="M23" s="28">
        <f t="shared" si="4"/>
        <v>51.265306122448983</v>
      </c>
      <c r="N23" s="27">
        <v>5803</v>
      </c>
      <c r="O23" s="62">
        <f t="shared" si="5"/>
        <v>2.5331724969843186</v>
      </c>
      <c r="P23" s="30">
        <f t="shared" si="6"/>
        <v>-1333</v>
      </c>
      <c r="Q23" s="31">
        <f t="shared" si="6"/>
        <v>-668</v>
      </c>
      <c r="R23" s="31">
        <f t="shared" si="6"/>
        <v>-665</v>
      </c>
      <c r="S23" s="32">
        <f t="shared" si="7"/>
        <v>-206</v>
      </c>
      <c r="T23" s="33">
        <f t="shared" si="8"/>
        <v>-9.07</v>
      </c>
      <c r="U23" s="34">
        <f t="shared" si="9"/>
        <v>-9.3243997766610818</v>
      </c>
      <c r="V23" s="34">
        <f t="shared" si="9"/>
        <v>-8.8243099787685768</v>
      </c>
      <c r="W23" s="35">
        <f t="shared" si="10"/>
        <v>-3.5498879889712218</v>
      </c>
    </row>
    <row r="24" spans="1:23" ht="15" customHeight="1" x14ac:dyDescent="0.15">
      <c r="A24" s="15" t="s">
        <v>0</v>
      </c>
      <c r="B24" s="26">
        <v>928</v>
      </c>
      <c r="C24" s="27">
        <v>547</v>
      </c>
      <c r="D24" s="46">
        <v>381</v>
      </c>
      <c r="E24" s="51">
        <f t="shared" si="1"/>
        <v>58.943965517241381</v>
      </c>
      <c r="F24" s="51">
        <f t="shared" si="0"/>
        <v>41.056034482758619</v>
      </c>
      <c r="G24" s="27">
        <v>602</v>
      </c>
      <c r="H24" s="52">
        <f t="shared" si="2"/>
        <v>1.5415282392026579</v>
      </c>
      <c r="I24" s="26">
        <v>1098</v>
      </c>
      <c r="J24" s="27">
        <v>627</v>
      </c>
      <c r="K24" s="46">
        <v>471</v>
      </c>
      <c r="L24" s="51">
        <f t="shared" si="3"/>
        <v>57.103825136612016</v>
      </c>
      <c r="M24" s="51">
        <f t="shared" si="4"/>
        <v>42.896174863387976</v>
      </c>
      <c r="N24" s="27">
        <v>675</v>
      </c>
      <c r="O24" s="52">
        <f t="shared" si="5"/>
        <v>1.6266666666666667</v>
      </c>
      <c r="P24" s="53">
        <f t="shared" si="6"/>
        <v>-170</v>
      </c>
      <c r="Q24" s="54">
        <f t="shared" si="6"/>
        <v>-80</v>
      </c>
      <c r="R24" s="54">
        <f t="shared" si="6"/>
        <v>-90</v>
      </c>
      <c r="S24" s="55">
        <f t="shared" si="7"/>
        <v>-73</v>
      </c>
      <c r="T24" s="56">
        <f t="shared" si="8"/>
        <v>-15.48</v>
      </c>
      <c r="U24" s="57">
        <f t="shared" si="9"/>
        <v>-12.759170653907494</v>
      </c>
      <c r="V24" s="57">
        <f t="shared" si="9"/>
        <v>-19.108280254777071</v>
      </c>
      <c r="W24" s="58">
        <f t="shared" si="10"/>
        <v>-10.814814814814815</v>
      </c>
    </row>
    <row r="25" spans="1:23" ht="15" customHeight="1" x14ac:dyDescent="0.15">
      <c r="A25" s="15" t="s">
        <v>1</v>
      </c>
      <c r="B25" s="26">
        <v>8921</v>
      </c>
      <c r="C25" s="27">
        <v>4424</v>
      </c>
      <c r="D25" s="46">
        <v>4497</v>
      </c>
      <c r="E25" s="51">
        <f t="shared" si="1"/>
        <v>49.59085304338079</v>
      </c>
      <c r="F25" s="51">
        <f t="shared" si="0"/>
        <v>50.40914695661921</v>
      </c>
      <c r="G25" s="27">
        <v>4126</v>
      </c>
      <c r="H25" s="52">
        <f t="shared" si="2"/>
        <v>2.1621425109064467</v>
      </c>
      <c r="I25" s="26">
        <v>10663</v>
      </c>
      <c r="J25" s="27">
        <v>5226</v>
      </c>
      <c r="K25" s="46">
        <v>5437</v>
      </c>
      <c r="L25" s="51">
        <f t="shared" si="3"/>
        <v>49.010597392853796</v>
      </c>
      <c r="M25" s="51">
        <f t="shared" si="4"/>
        <v>50.989402607146204</v>
      </c>
      <c r="N25" s="27">
        <v>4588</v>
      </c>
      <c r="O25" s="52">
        <f t="shared" si="5"/>
        <v>2.3241063644289452</v>
      </c>
      <c r="P25" s="53">
        <f t="shared" si="6"/>
        <v>-1742</v>
      </c>
      <c r="Q25" s="54">
        <f t="shared" si="6"/>
        <v>-802</v>
      </c>
      <c r="R25" s="54">
        <f t="shared" si="6"/>
        <v>-940</v>
      </c>
      <c r="S25" s="55">
        <f t="shared" si="7"/>
        <v>-462</v>
      </c>
      <c r="T25" s="56">
        <f t="shared" si="8"/>
        <v>-16.34</v>
      </c>
      <c r="U25" s="57">
        <f t="shared" si="9"/>
        <v>-15.346345197091466</v>
      </c>
      <c r="V25" s="57">
        <f t="shared" si="9"/>
        <v>-17.288946109987123</v>
      </c>
      <c r="W25" s="58">
        <f t="shared" si="10"/>
        <v>-10.06974716652136</v>
      </c>
    </row>
    <row r="26" spans="1:23" ht="15" customHeight="1" x14ac:dyDescent="0.15">
      <c r="A26" s="15" t="s">
        <v>2</v>
      </c>
      <c r="B26" s="26">
        <v>6329</v>
      </c>
      <c r="C26" s="27">
        <v>3162</v>
      </c>
      <c r="D26" s="46">
        <v>3167</v>
      </c>
      <c r="E26" s="51">
        <f t="shared" si="1"/>
        <v>49.960499288987201</v>
      </c>
      <c r="F26" s="51">
        <f t="shared" si="0"/>
        <v>50.039500711012799</v>
      </c>
      <c r="G26" s="27">
        <v>2717</v>
      </c>
      <c r="H26" s="52">
        <f t="shared" si="2"/>
        <v>2.3294074346705926</v>
      </c>
      <c r="I26" s="26">
        <v>7156</v>
      </c>
      <c r="J26" s="27">
        <v>3496</v>
      </c>
      <c r="K26" s="46">
        <v>3660</v>
      </c>
      <c r="L26" s="51">
        <f t="shared" si="3"/>
        <v>48.854108440469531</v>
      </c>
      <c r="M26" s="51">
        <f t="shared" si="4"/>
        <v>51.145891559530469</v>
      </c>
      <c r="N26" s="27">
        <v>2819</v>
      </c>
      <c r="O26" s="52">
        <f t="shared" si="5"/>
        <v>2.5384888258247607</v>
      </c>
      <c r="P26" s="53">
        <f t="shared" si="6"/>
        <v>-827</v>
      </c>
      <c r="Q26" s="54">
        <f t="shared" si="6"/>
        <v>-334</v>
      </c>
      <c r="R26" s="54">
        <f t="shared" si="6"/>
        <v>-493</v>
      </c>
      <c r="S26" s="55">
        <f t="shared" si="7"/>
        <v>-102</v>
      </c>
      <c r="T26" s="56">
        <f>ROUND(P26/I26*100,2)</f>
        <v>-11.56</v>
      </c>
      <c r="U26" s="57">
        <f t="shared" si="9"/>
        <v>-9.553775743707094</v>
      </c>
      <c r="V26" s="57">
        <f t="shared" si="9"/>
        <v>-13.469945355191257</v>
      </c>
      <c r="W26" s="58">
        <f t="shared" si="10"/>
        <v>-3.6183043632493792</v>
      </c>
    </row>
    <row r="27" spans="1:23" ht="15" customHeight="1" x14ac:dyDescent="0.15">
      <c r="A27" s="15" t="s">
        <v>38</v>
      </c>
      <c r="B27" s="26">
        <v>13186</v>
      </c>
      <c r="C27" s="27">
        <v>6383</v>
      </c>
      <c r="D27" s="46">
        <v>6803</v>
      </c>
      <c r="E27" s="51">
        <f t="shared" si="1"/>
        <v>48.40740178977704</v>
      </c>
      <c r="F27" s="51">
        <f t="shared" si="0"/>
        <v>51.59259821022296</v>
      </c>
      <c r="G27" s="27">
        <v>5532</v>
      </c>
      <c r="H27" s="52">
        <f t="shared" si="2"/>
        <v>2.383586406362979</v>
      </c>
      <c r="I27" s="26">
        <v>14219</v>
      </c>
      <c r="J27" s="27">
        <v>6848</v>
      </c>
      <c r="K27" s="46">
        <v>7371</v>
      </c>
      <c r="L27" s="51">
        <f t="shared" si="3"/>
        <v>48.160911456501864</v>
      </c>
      <c r="M27" s="51">
        <f t="shared" si="4"/>
        <v>51.839088543498136</v>
      </c>
      <c r="N27" s="27">
        <v>5638</v>
      </c>
      <c r="O27" s="52">
        <f t="shared" si="5"/>
        <v>2.5219936147570059</v>
      </c>
      <c r="P27" s="53">
        <f t="shared" si="6"/>
        <v>-1033</v>
      </c>
      <c r="Q27" s="54">
        <f t="shared" si="6"/>
        <v>-465</v>
      </c>
      <c r="R27" s="54">
        <f t="shared" si="6"/>
        <v>-568</v>
      </c>
      <c r="S27" s="55">
        <f t="shared" si="7"/>
        <v>-106</v>
      </c>
      <c r="T27" s="56">
        <f>ROUND(P27/I27*100,2)</f>
        <v>-7.26</v>
      </c>
      <c r="U27" s="57">
        <f t="shared" si="9"/>
        <v>-6.7903037383177569</v>
      </c>
      <c r="V27" s="57">
        <f t="shared" si="9"/>
        <v>-7.7058743725410395</v>
      </c>
      <c r="W27" s="58">
        <f t="shared" si="10"/>
        <v>-1.8800993260021284</v>
      </c>
    </row>
    <row r="28" spans="1:23" ht="15" customHeight="1" x14ac:dyDescent="0.15">
      <c r="A28" s="15" t="s">
        <v>3</v>
      </c>
      <c r="B28" s="48">
        <v>21799</v>
      </c>
      <c r="C28" s="49">
        <v>10841</v>
      </c>
      <c r="D28" s="50">
        <v>10958</v>
      </c>
      <c r="E28" s="51">
        <f t="shared" si="1"/>
        <v>49.7316390660122</v>
      </c>
      <c r="F28" s="51">
        <f t="shared" si="0"/>
        <v>50.2683609339878</v>
      </c>
      <c r="G28" s="49">
        <v>9880</v>
      </c>
      <c r="H28" s="52">
        <f t="shared" si="2"/>
        <v>2.2063765182186237</v>
      </c>
      <c r="I28" s="48">
        <v>20909</v>
      </c>
      <c r="J28" s="49">
        <v>10451</v>
      </c>
      <c r="K28" s="50">
        <v>10458</v>
      </c>
      <c r="L28" s="51">
        <f t="shared" si="3"/>
        <v>49.98326079678607</v>
      </c>
      <c r="M28" s="51">
        <f t="shared" si="4"/>
        <v>50.016739203213923</v>
      </c>
      <c r="N28" s="49">
        <v>9117</v>
      </c>
      <c r="O28" s="52">
        <f t="shared" si="5"/>
        <v>2.2934079192716901</v>
      </c>
      <c r="P28" s="53">
        <f t="shared" si="6"/>
        <v>890</v>
      </c>
      <c r="Q28" s="54">
        <f t="shared" si="6"/>
        <v>390</v>
      </c>
      <c r="R28" s="54">
        <f t="shared" si="6"/>
        <v>500</v>
      </c>
      <c r="S28" s="55">
        <f t="shared" si="7"/>
        <v>763</v>
      </c>
      <c r="T28" s="56">
        <f>ROUND(P28/I28*100,2)</f>
        <v>4.26</v>
      </c>
      <c r="U28" s="57">
        <f t="shared" si="9"/>
        <v>3.7317003157592574</v>
      </c>
      <c r="V28" s="57">
        <f t="shared" si="9"/>
        <v>4.7810288774144194</v>
      </c>
      <c r="W28" s="58">
        <f t="shared" si="10"/>
        <v>8.3689810244597993</v>
      </c>
    </row>
    <row r="29" spans="1:23" ht="15" customHeight="1" x14ac:dyDescent="0.15">
      <c r="A29" s="15" t="s">
        <v>4</v>
      </c>
      <c r="B29" s="48">
        <v>1443</v>
      </c>
      <c r="C29" s="49">
        <v>711</v>
      </c>
      <c r="D29" s="50">
        <v>732</v>
      </c>
      <c r="E29" s="51">
        <f t="shared" si="1"/>
        <v>49.272349272349274</v>
      </c>
      <c r="F29" s="51">
        <f t="shared" si="0"/>
        <v>50.727650727650733</v>
      </c>
      <c r="G29" s="49">
        <v>591</v>
      </c>
      <c r="H29" s="52">
        <f t="shared" si="2"/>
        <v>2.4416243654822334</v>
      </c>
      <c r="I29" s="48">
        <v>1607</v>
      </c>
      <c r="J29" s="49">
        <v>811</v>
      </c>
      <c r="K29" s="50">
        <v>796</v>
      </c>
      <c r="L29" s="51">
        <f t="shared" si="3"/>
        <v>50.466708151835718</v>
      </c>
      <c r="M29" s="51">
        <f t="shared" si="4"/>
        <v>49.533291848164282</v>
      </c>
      <c r="N29" s="49">
        <v>613</v>
      </c>
      <c r="O29" s="52">
        <f t="shared" si="5"/>
        <v>2.6215334420880914</v>
      </c>
      <c r="P29" s="53">
        <f>B29-I29</f>
        <v>-164</v>
      </c>
      <c r="Q29" s="54">
        <f t="shared" si="6"/>
        <v>-100</v>
      </c>
      <c r="R29" s="54">
        <f t="shared" si="6"/>
        <v>-64</v>
      </c>
      <c r="S29" s="55">
        <f t="shared" si="7"/>
        <v>-22</v>
      </c>
      <c r="T29" s="56">
        <f>ROUND(P29/I29*100,2)</f>
        <v>-10.210000000000001</v>
      </c>
      <c r="U29" s="57">
        <f t="shared" si="9"/>
        <v>-12.330456226880395</v>
      </c>
      <c r="V29" s="57">
        <f t="shared" si="9"/>
        <v>-8.0402010050251249</v>
      </c>
      <c r="W29" s="58">
        <f t="shared" si="10"/>
        <v>-3.588907014681892</v>
      </c>
    </row>
    <row r="30" spans="1:23" ht="15" customHeight="1" x14ac:dyDescent="0.15">
      <c r="A30" s="15" t="s">
        <v>5</v>
      </c>
      <c r="B30" s="48">
        <v>3608</v>
      </c>
      <c r="C30" s="49">
        <v>1741</v>
      </c>
      <c r="D30" s="50">
        <v>1867</v>
      </c>
      <c r="E30" s="51">
        <f t="shared" si="1"/>
        <v>48.253880266075392</v>
      </c>
      <c r="F30" s="51">
        <f t="shared" si="0"/>
        <v>51.746119733924608</v>
      </c>
      <c r="G30" s="49">
        <v>1445</v>
      </c>
      <c r="H30" s="52">
        <f t="shared" si="2"/>
        <v>2.496885813148789</v>
      </c>
      <c r="I30" s="48">
        <v>4041</v>
      </c>
      <c r="J30" s="49">
        <v>1947</v>
      </c>
      <c r="K30" s="50">
        <v>2094</v>
      </c>
      <c r="L30" s="51">
        <f t="shared" si="3"/>
        <v>48.181143281366005</v>
      </c>
      <c r="M30" s="51">
        <f t="shared" si="4"/>
        <v>51.818856718633995</v>
      </c>
      <c r="N30" s="49">
        <v>1484</v>
      </c>
      <c r="O30" s="52">
        <f t="shared" si="5"/>
        <v>2.7230458221024261</v>
      </c>
      <c r="P30" s="53">
        <f t="shared" si="6"/>
        <v>-433</v>
      </c>
      <c r="Q30" s="54">
        <f t="shared" si="6"/>
        <v>-206</v>
      </c>
      <c r="R30" s="54">
        <f t="shared" si="6"/>
        <v>-227</v>
      </c>
      <c r="S30" s="55">
        <f t="shared" si="7"/>
        <v>-39</v>
      </c>
      <c r="T30" s="56">
        <f>ROUND(P30/I30*100,2)</f>
        <v>-10.72</v>
      </c>
      <c r="U30" s="57">
        <f t="shared" si="9"/>
        <v>-10.580380071905497</v>
      </c>
      <c r="V30" s="57">
        <f t="shared" si="9"/>
        <v>-10.840496657115569</v>
      </c>
      <c r="W30" s="58">
        <f t="shared" si="10"/>
        <v>-2.628032345013477</v>
      </c>
    </row>
    <row r="31" spans="1:23" ht="15" customHeight="1" x14ac:dyDescent="0.15">
      <c r="A31" s="15" t="s">
        <v>6</v>
      </c>
      <c r="B31" s="48">
        <v>9156</v>
      </c>
      <c r="C31" s="49">
        <v>5030</v>
      </c>
      <c r="D31" s="50">
        <v>4126</v>
      </c>
      <c r="E31" s="51">
        <f t="shared" si="1"/>
        <v>54.936653560506777</v>
      </c>
      <c r="F31" s="51">
        <f t="shared" si="0"/>
        <v>45.06334643949323</v>
      </c>
      <c r="G31" s="49">
        <v>3620</v>
      </c>
      <c r="H31" s="52">
        <f t="shared" si="2"/>
        <v>2.5292817679558013</v>
      </c>
      <c r="I31" s="48">
        <v>9237</v>
      </c>
      <c r="J31" s="49">
        <v>5137</v>
      </c>
      <c r="K31" s="50">
        <v>4100</v>
      </c>
      <c r="L31" s="51">
        <f t="shared" si="3"/>
        <v>55.613294359640577</v>
      </c>
      <c r="M31" s="51">
        <f t="shared" si="4"/>
        <v>44.386705640359423</v>
      </c>
      <c r="N31" s="49">
        <v>3489</v>
      </c>
      <c r="O31" s="52">
        <f t="shared" si="5"/>
        <v>2.6474634565778161</v>
      </c>
      <c r="P31" s="53">
        <f t="shared" si="6"/>
        <v>-81</v>
      </c>
      <c r="Q31" s="54">
        <f t="shared" si="6"/>
        <v>-107</v>
      </c>
      <c r="R31" s="54">
        <f t="shared" si="6"/>
        <v>26</v>
      </c>
      <c r="S31" s="55">
        <f t="shared" si="7"/>
        <v>131</v>
      </c>
      <c r="T31" s="56">
        <f t="shared" si="8"/>
        <v>-0.88</v>
      </c>
      <c r="U31" s="57">
        <f t="shared" si="9"/>
        <v>-2.0829277788592564</v>
      </c>
      <c r="V31" s="57">
        <f t="shared" si="9"/>
        <v>0.63414634146341464</v>
      </c>
      <c r="W31" s="58">
        <f t="shared" si="10"/>
        <v>3.7546574949842362</v>
      </c>
    </row>
    <row r="32" spans="1:23" ht="15" customHeight="1" x14ac:dyDescent="0.15">
      <c r="A32" s="15" t="s">
        <v>7</v>
      </c>
      <c r="B32" s="48">
        <v>5216</v>
      </c>
      <c r="C32" s="49">
        <v>2577</v>
      </c>
      <c r="D32" s="50">
        <v>2639</v>
      </c>
      <c r="E32" s="51">
        <f t="shared" si="1"/>
        <v>49.405674846625772</v>
      </c>
      <c r="F32" s="51">
        <f t="shared" si="0"/>
        <v>50.594325153374228</v>
      </c>
      <c r="G32" s="49">
        <v>2185</v>
      </c>
      <c r="H32" s="52">
        <f t="shared" si="2"/>
        <v>2.3871853546910757</v>
      </c>
      <c r="I32" s="48">
        <v>5179</v>
      </c>
      <c r="J32" s="49">
        <v>2559</v>
      </c>
      <c r="K32" s="50">
        <v>2620</v>
      </c>
      <c r="L32" s="51">
        <f t="shared" si="3"/>
        <v>49.411083220698977</v>
      </c>
      <c r="M32" s="51">
        <f t="shared" si="4"/>
        <v>50.588916779301016</v>
      </c>
      <c r="N32" s="49">
        <v>1969</v>
      </c>
      <c r="O32" s="52">
        <f t="shared" si="5"/>
        <v>2.6302691721686133</v>
      </c>
      <c r="P32" s="53">
        <f t="shared" si="6"/>
        <v>37</v>
      </c>
      <c r="Q32" s="54">
        <f t="shared" si="6"/>
        <v>18</v>
      </c>
      <c r="R32" s="54">
        <f t="shared" si="6"/>
        <v>19</v>
      </c>
      <c r="S32" s="55">
        <f t="shared" si="7"/>
        <v>216</v>
      </c>
      <c r="T32" s="56">
        <f>ROUND(P32/I32*100,2)</f>
        <v>0.71</v>
      </c>
      <c r="U32" s="57">
        <f t="shared" si="9"/>
        <v>0.70339976553341155</v>
      </c>
      <c r="V32" s="57">
        <f t="shared" si="9"/>
        <v>0.72519083969465647</v>
      </c>
      <c r="W32" s="58">
        <f t="shared" si="10"/>
        <v>10.970035551041137</v>
      </c>
    </row>
    <row r="33" spans="1:23" ht="15" customHeight="1" x14ac:dyDescent="0.15">
      <c r="A33" s="15" t="s">
        <v>20</v>
      </c>
      <c r="B33" s="48">
        <v>2761</v>
      </c>
      <c r="C33" s="49">
        <v>1367</v>
      </c>
      <c r="D33" s="50">
        <v>1394</v>
      </c>
      <c r="E33" s="51">
        <f t="shared" si="1"/>
        <v>49.511046722202103</v>
      </c>
      <c r="F33" s="51">
        <f t="shared" si="0"/>
        <v>50.488953277797897</v>
      </c>
      <c r="G33" s="49">
        <v>1118</v>
      </c>
      <c r="H33" s="52">
        <f t="shared" si="2"/>
        <v>2.4695885509838997</v>
      </c>
      <c r="I33" s="48">
        <v>2824</v>
      </c>
      <c r="J33" s="49">
        <v>1390</v>
      </c>
      <c r="K33" s="50">
        <v>1434</v>
      </c>
      <c r="L33" s="51">
        <f t="shared" si="3"/>
        <v>49.220963172804531</v>
      </c>
      <c r="M33" s="51">
        <f t="shared" si="4"/>
        <v>50.779036827195469</v>
      </c>
      <c r="N33" s="49">
        <v>1056</v>
      </c>
      <c r="O33" s="52">
        <f t="shared" si="5"/>
        <v>2.6742424242424243</v>
      </c>
      <c r="P33" s="53">
        <f t="shared" si="6"/>
        <v>-63</v>
      </c>
      <c r="Q33" s="54">
        <f t="shared" si="6"/>
        <v>-23</v>
      </c>
      <c r="R33" s="54">
        <f t="shared" si="6"/>
        <v>-40</v>
      </c>
      <c r="S33" s="55">
        <f t="shared" si="7"/>
        <v>62</v>
      </c>
      <c r="T33" s="56">
        <f t="shared" si="8"/>
        <v>-2.23</v>
      </c>
      <c r="U33" s="57">
        <f t="shared" si="9"/>
        <v>-1.6546762589928057</v>
      </c>
      <c r="V33" s="57">
        <f t="shared" si="9"/>
        <v>-2.7894002789400281</v>
      </c>
      <c r="W33" s="58">
        <f t="shared" si="10"/>
        <v>5.8712121212121211</v>
      </c>
    </row>
    <row r="34" spans="1:23" ht="15" customHeight="1" x14ac:dyDescent="0.15">
      <c r="A34" s="15" t="s">
        <v>26</v>
      </c>
      <c r="B34" s="48">
        <v>26497</v>
      </c>
      <c r="C34" s="49">
        <v>13024</v>
      </c>
      <c r="D34" s="50">
        <v>13473</v>
      </c>
      <c r="E34" s="51">
        <f t="shared" si="1"/>
        <v>49.152734271804356</v>
      </c>
      <c r="F34" s="51">
        <f t="shared" si="0"/>
        <v>50.847265728195644</v>
      </c>
      <c r="G34" s="49">
        <v>11647</v>
      </c>
      <c r="H34" s="52">
        <f t="shared" si="2"/>
        <v>2.2750064394264617</v>
      </c>
      <c r="I34" s="48">
        <v>26082</v>
      </c>
      <c r="J34" s="49">
        <v>12839</v>
      </c>
      <c r="K34" s="50">
        <v>13243</v>
      </c>
      <c r="L34" s="51">
        <f t="shared" si="3"/>
        <v>49.225519515374586</v>
      </c>
      <c r="M34" s="51">
        <f t="shared" si="4"/>
        <v>50.774480484625414</v>
      </c>
      <c r="N34" s="49">
        <v>10653</v>
      </c>
      <c r="O34" s="52">
        <f t="shared" si="5"/>
        <v>2.4483244156575612</v>
      </c>
      <c r="P34" s="53">
        <f t="shared" si="6"/>
        <v>415</v>
      </c>
      <c r="Q34" s="54">
        <f t="shared" si="6"/>
        <v>185</v>
      </c>
      <c r="R34" s="54">
        <f t="shared" si="6"/>
        <v>230</v>
      </c>
      <c r="S34" s="55">
        <f t="shared" si="7"/>
        <v>994</v>
      </c>
      <c r="T34" s="56">
        <f t="shared" si="8"/>
        <v>1.59</v>
      </c>
      <c r="U34" s="57">
        <f t="shared" si="9"/>
        <v>1.4409221902017291</v>
      </c>
      <c r="V34" s="57">
        <f t="shared" si="9"/>
        <v>1.7367665936721288</v>
      </c>
      <c r="W34" s="58">
        <f t="shared" si="10"/>
        <v>9.3307049657373504</v>
      </c>
    </row>
    <row r="35" spans="1:23" ht="15" customHeight="1" x14ac:dyDescent="0.15">
      <c r="A35" s="15" t="s">
        <v>8</v>
      </c>
      <c r="B35" s="48">
        <v>603</v>
      </c>
      <c r="C35" s="49">
        <v>312</v>
      </c>
      <c r="D35" s="50">
        <v>291</v>
      </c>
      <c r="E35" s="51">
        <f t="shared" si="1"/>
        <v>51.741293532338304</v>
      </c>
      <c r="F35" s="51">
        <f t="shared" si="0"/>
        <v>48.258706467661696</v>
      </c>
      <c r="G35" s="49">
        <v>320</v>
      </c>
      <c r="H35" s="52">
        <f t="shared" si="2"/>
        <v>1.8843749999999999</v>
      </c>
      <c r="I35" s="48">
        <v>684</v>
      </c>
      <c r="J35" s="49">
        <v>344</v>
      </c>
      <c r="K35" s="50">
        <v>340</v>
      </c>
      <c r="L35" s="51">
        <f t="shared" si="3"/>
        <v>50.292397660818708</v>
      </c>
      <c r="M35" s="51">
        <f t="shared" si="4"/>
        <v>49.707602339181285</v>
      </c>
      <c r="N35" s="49">
        <v>339</v>
      </c>
      <c r="O35" s="52">
        <f t="shared" si="5"/>
        <v>2.0176991150442478</v>
      </c>
      <c r="P35" s="53">
        <f t="shared" si="6"/>
        <v>-81</v>
      </c>
      <c r="Q35" s="54">
        <f t="shared" si="6"/>
        <v>-32</v>
      </c>
      <c r="R35" s="54">
        <f t="shared" si="6"/>
        <v>-49</v>
      </c>
      <c r="S35" s="55">
        <f t="shared" si="7"/>
        <v>-19</v>
      </c>
      <c r="T35" s="56">
        <f t="shared" si="8"/>
        <v>-11.84</v>
      </c>
      <c r="U35" s="57">
        <f t="shared" si="9"/>
        <v>-9.3023255813953494</v>
      </c>
      <c r="V35" s="57">
        <f t="shared" si="9"/>
        <v>-14.411764705882351</v>
      </c>
      <c r="W35" s="58">
        <f t="shared" si="10"/>
        <v>-5.6047197640117989</v>
      </c>
    </row>
    <row r="36" spans="1:23" ht="15" customHeight="1" thickBot="1" x14ac:dyDescent="0.2">
      <c r="A36" s="14" t="s">
        <v>9</v>
      </c>
      <c r="B36" s="36">
        <v>513</v>
      </c>
      <c r="C36" s="37">
        <v>269</v>
      </c>
      <c r="D36" s="60">
        <v>244</v>
      </c>
      <c r="E36" s="63">
        <f t="shared" si="1"/>
        <v>52.436647173489284</v>
      </c>
      <c r="F36" s="64">
        <f t="shared" si="0"/>
        <v>47.563352826510716</v>
      </c>
      <c r="G36" s="37">
        <v>292</v>
      </c>
      <c r="H36" s="61">
        <f t="shared" si="2"/>
        <v>1.7568493150684932</v>
      </c>
      <c r="I36" s="36">
        <v>530</v>
      </c>
      <c r="J36" s="37">
        <v>272</v>
      </c>
      <c r="K36" s="60">
        <v>258</v>
      </c>
      <c r="L36" s="63">
        <f t="shared" si="3"/>
        <v>51.320754716981135</v>
      </c>
      <c r="M36" s="64">
        <f t="shared" si="4"/>
        <v>48.679245283018865</v>
      </c>
      <c r="N36" s="37">
        <v>283</v>
      </c>
      <c r="O36" s="61">
        <f t="shared" si="5"/>
        <v>1.872791519434629</v>
      </c>
      <c r="P36" s="40">
        <f t="shared" si="6"/>
        <v>-17</v>
      </c>
      <c r="Q36" s="41">
        <f t="shared" si="6"/>
        <v>-3</v>
      </c>
      <c r="R36" s="41">
        <f t="shared" si="6"/>
        <v>-14</v>
      </c>
      <c r="S36" s="42">
        <f t="shared" si="7"/>
        <v>9</v>
      </c>
      <c r="T36" s="43">
        <f t="shared" si="8"/>
        <v>-3.21</v>
      </c>
      <c r="U36" s="44">
        <f t="shared" si="9"/>
        <v>-1.1029411764705883</v>
      </c>
      <c r="V36" s="44">
        <f t="shared" si="9"/>
        <v>-5.4263565891472867</v>
      </c>
      <c r="W36" s="45">
        <f t="shared" si="10"/>
        <v>3.1802120141342751</v>
      </c>
    </row>
    <row r="37" spans="1:23" ht="15" customHeight="1" x14ac:dyDescent="0.15">
      <c r="B37" s="11"/>
      <c r="D37" s="4"/>
      <c r="E37" s="4"/>
      <c r="F37" s="4"/>
      <c r="G37" s="4"/>
      <c r="N37" s="4"/>
      <c r="O37" s="4"/>
      <c r="P37" s="4"/>
      <c r="Q37" s="4"/>
    </row>
    <row r="38" spans="1:23" x14ac:dyDescent="0.15">
      <c r="B38" s="4"/>
      <c r="C38" s="4"/>
      <c r="D38" s="4"/>
      <c r="E38" s="4"/>
      <c r="G38" s="4"/>
      <c r="I38" s="4"/>
      <c r="J38" s="4"/>
      <c r="K38" s="4"/>
      <c r="N38" s="8"/>
      <c r="O38" s="4"/>
      <c r="P38" s="4"/>
      <c r="Q38" s="4"/>
    </row>
    <row r="39" spans="1:23" x14ac:dyDescent="0.15">
      <c r="A39" s="7"/>
      <c r="B39" s="4"/>
      <c r="C39" s="4"/>
      <c r="D39" s="4"/>
      <c r="E39" s="4"/>
      <c r="G39" s="4"/>
      <c r="I39" s="4"/>
      <c r="J39" s="4"/>
      <c r="K39" s="4"/>
      <c r="N39" s="9"/>
      <c r="O39" s="4"/>
      <c r="P39" s="4"/>
      <c r="Q39" s="4"/>
    </row>
    <row r="40" spans="1:23" x14ac:dyDescent="0.15">
      <c r="A40" s="7"/>
      <c r="B40" s="4"/>
      <c r="C40" s="4"/>
      <c r="D40" s="4"/>
      <c r="E40" s="4"/>
      <c r="G40" s="4"/>
      <c r="I40" s="4"/>
      <c r="J40" s="4"/>
      <c r="K40" s="4"/>
      <c r="N40" s="9"/>
      <c r="O40" s="4"/>
      <c r="P40" s="4"/>
      <c r="Q40" s="4"/>
    </row>
    <row r="41" spans="1:23" x14ac:dyDescent="0.15">
      <c r="B41" s="4"/>
      <c r="C41" s="4"/>
      <c r="D41" s="4"/>
      <c r="E41" s="4"/>
      <c r="G41" s="4"/>
      <c r="I41" s="4"/>
      <c r="J41" s="4"/>
      <c r="K41" s="4"/>
      <c r="N41" s="9"/>
      <c r="O41" s="4"/>
      <c r="P41" s="4"/>
      <c r="Q41" s="4"/>
    </row>
    <row r="42" spans="1:23" x14ac:dyDescent="0.15">
      <c r="B42" s="4"/>
      <c r="C42" s="4"/>
      <c r="D42" s="4"/>
      <c r="E42" s="4"/>
      <c r="G42" s="4"/>
      <c r="I42" s="4"/>
      <c r="J42" s="4"/>
      <c r="K42" s="4"/>
      <c r="N42" s="8"/>
      <c r="O42" s="4"/>
      <c r="P42" s="4"/>
      <c r="Q42" s="4"/>
    </row>
    <row r="43" spans="1:23" x14ac:dyDescent="0.15">
      <c r="A43" s="7"/>
      <c r="B43" s="4"/>
      <c r="C43" s="4"/>
      <c r="D43" s="4"/>
      <c r="E43" s="4"/>
      <c r="G43" s="4"/>
      <c r="I43" s="4"/>
      <c r="J43" s="4"/>
      <c r="K43" s="4"/>
      <c r="N43" s="9"/>
      <c r="O43" s="4"/>
      <c r="P43" s="4"/>
      <c r="Q43" s="4"/>
    </row>
    <row r="44" spans="1:23" x14ac:dyDescent="0.15">
      <c r="A44" s="7"/>
      <c r="B44" s="4"/>
      <c r="C44" s="4"/>
      <c r="D44" s="4"/>
      <c r="E44" s="4"/>
      <c r="G44" s="4"/>
      <c r="I44" s="4"/>
      <c r="J44" s="4"/>
      <c r="K44" s="4"/>
      <c r="N44" s="9"/>
      <c r="O44" s="4"/>
      <c r="P44" s="4"/>
      <c r="Q44" s="4"/>
    </row>
    <row r="45" spans="1:23" x14ac:dyDescent="0.15">
      <c r="A45" s="7"/>
      <c r="B45" s="4"/>
      <c r="C45" s="4"/>
      <c r="D45" s="4"/>
      <c r="E45" s="4"/>
      <c r="G45" s="4"/>
      <c r="I45" s="4"/>
      <c r="J45" s="4"/>
      <c r="K45" s="4"/>
      <c r="N45" s="9"/>
      <c r="O45" s="4"/>
      <c r="P45" s="4"/>
      <c r="Q45" s="4"/>
    </row>
    <row r="46" spans="1:23" x14ac:dyDescent="0.15">
      <c r="B46" s="4"/>
      <c r="C46" s="4"/>
      <c r="D46" s="4"/>
      <c r="E46" s="4"/>
      <c r="G46" s="4"/>
      <c r="I46" s="4"/>
      <c r="J46" s="4"/>
      <c r="K46" s="4"/>
      <c r="N46" s="9"/>
      <c r="O46" s="4"/>
      <c r="P46" s="4"/>
      <c r="Q46" s="4"/>
    </row>
    <row r="47" spans="1:23" x14ac:dyDescent="0.15">
      <c r="B47" s="4"/>
      <c r="C47" s="4"/>
      <c r="D47" s="4"/>
      <c r="E47" s="4"/>
      <c r="G47" s="4"/>
      <c r="I47" s="4"/>
      <c r="J47" s="4"/>
      <c r="K47" s="4"/>
      <c r="N47" s="8"/>
      <c r="O47" s="4"/>
      <c r="P47" s="4"/>
      <c r="Q47" s="4"/>
    </row>
    <row r="48" spans="1:23" x14ac:dyDescent="0.15">
      <c r="A48" s="7"/>
      <c r="B48" s="4"/>
      <c r="C48" s="4"/>
      <c r="D48" s="4"/>
      <c r="E48" s="4"/>
      <c r="G48" s="4"/>
      <c r="I48" s="4"/>
      <c r="J48" s="4"/>
      <c r="K48" s="4"/>
      <c r="N48" s="8"/>
    </row>
    <row r="49" spans="1:14" x14ac:dyDescent="0.15">
      <c r="A49" s="7"/>
      <c r="B49" s="4"/>
      <c r="C49" s="4"/>
      <c r="D49" s="4"/>
      <c r="E49" s="4"/>
      <c r="G49" s="4"/>
      <c r="I49" s="4"/>
      <c r="J49" s="4"/>
      <c r="K49" s="4"/>
      <c r="N49" s="8"/>
    </row>
    <row r="50" spans="1:14" x14ac:dyDescent="0.15">
      <c r="A50" s="7"/>
      <c r="B50" s="4"/>
      <c r="C50" s="4"/>
      <c r="D50" s="4"/>
      <c r="E50" s="4"/>
      <c r="G50" s="4"/>
      <c r="I50" s="4"/>
      <c r="J50" s="4"/>
      <c r="K50" s="4"/>
      <c r="N50" s="8"/>
    </row>
    <row r="51" spans="1:14" x14ac:dyDescent="0.15">
      <c r="B51" s="4"/>
      <c r="C51" s="4"/>
      <c r="D51" s="4"/>
      <c r="E51" s="4"/>
      <c r="G51" s="4"/>
      <c r="I51" s="4"/>
      <c r="J51" s="4"/>
      <c r="K51" s="4"/>
      <c r="N51" s="8"/>
    </row>
    <row r="52" spans="1:14" x14ac:dyDescent="0.15">
      <c r="B52" s="4"/>
      <c r="C52" s="4"/>
      <c r="D52" s="4"/>
      <c r="E52" s="4"/>
      <c r="G52" s="4"/>
      <c r="I52" s="4"/>
      <c r="J52" s="4"/>
      <c r="K52" s="4"/>
      <c r="N52" s="8"/>
    </row>
    <row r="53" spans="1:14" x14ac:dyDescent="0.15">
      <c r="A53" s="7"/>
      <c r="B53" s="4"/>
      <c r="C53" s="4"/>
      <c r="D53" s="4"/>
      <c r="E53" s="4"/>
      <c r="G53" s="4"/>
      <c r="I53" s="4"/>
      <c r="J53" s="4"/>
      <c r="K53" s="4"/>
      <c r="N53" s="8"/>
    </row>
    <row r="54" spans="1:14" x14ac:dyDescent="0.15">
      <c r="A54" s="7"/>
      <c r="B54" s="4"/>
      <c r="C54" s="4"/>
      <c r="D54" s="4"/>
      <c r="E54" s="4"/>
      <c r="G54" s="4"/>
      <c r="I54" s="4"/>
      <c r="J54" s="4"/>
      <c r="K54" s="4"/>
      <c r="N54" s="8"/>
    </row>
    <row r="55" spans="1:14" x14ac:dyDescent="0.15">
      <c r="B55" s="4"/>
      <c r="C55" s="4"/>
      <c r="D55" s="4"/>
      <c r="E55" s="4"/>
      <c r="G55" s="4"/>
      <c r="I55" s="4"/>
      <c r="J55" s="4"/>
      <c r="K55" s="4"/>
      <c r="N55" s="8"/>
    </row>
    <row r="56" spans="1:14" x14ac:dyDescent="0.15">
      <c r="B56" s="4"/>
      <c r="C56" s="4"/>
      <c r="D56" s="4"/>
      <c r="E56" s="4"/>
      <c r="G56" s="4"/>
      <c r="I56" s="4"/>
      <c r="J56" s="4"/>
      <c r="K56" s="4"/>
      <c r="N56" s="8"/>
    </row>
    <row r="57" spans="1:14" x14ac:dyDescent="0.15">
      <c r="A57" s="7"/>
      <c r="B57" s="4"/>
      <c r="C57" s="4"/>
      <c r="D57" s="4"/>
      <c r="E57" s="4"/>
      <c r="G57" s="4"/>
      <c r="I57" s="4"/>
      <c r="J57" s="4"/>
      <c r="K57" s="4"/>
      <c r="N57" s="8"/>
    </row>
    <row r="58" spans="1:14" x14ac:dyDescent="0.15">
      <c r="A58" s="7"/>
      <c r="B58" s="4"/>
      <c r="C58" s="4"/>
      <c r="D58" s="4"/>
      <c r="E58" s="4"/>
      <c r="G58" s="4"/>
      <c r="I58" s="4"/>
      <c r="J58" s="4"/>
      <c r="K58" s="4"/>
      <c r="N58" s="8"/>
    </row>
  </sheetData>
  <autoFilter ref="A6:W36" xr:uid="{6F77773E-CA12-4EB2-973F-0CDD3227D1CE}"/>
  <mergeCells count="17">
    <mergeCell ref="P5:R5"/>
    <mergeCell ref="S5:S6"/>
    <mergeCell ref="T5:V5"/>
    <mergeCell ref="A2:W2"/>
    <mergeCell ref="T3:W3"/>
    <mergeCell ref="A4:A6"/>
    <mergeCell ref="B4:H4"/>
    <mergeCell ref="I4:O4"/>
    <mergeCell ref="P4:S4"/>
    <mergeCell ref="T4:W4"/>
    <mergeCell ref="B5:D5"/>
    <mergeCell ref="E5:F5"/>
    <mergeCell ref="G5:H5"/>
    <mergeCell ref="W5:W6"/>
    <mergeCell ref="I5:K5"/>
    <mergeCell ref="L5:M5"/>
    <mergeCell ref="N5:O5"/>
  </mergeCells>
  <phoneticPr fontId="2"/>
  <pageMargins left="0.39370078740157483" right="0.19685039370078741" top="0.78740157480314965" bottom="0.78740157480314965" header="0.39370078740157483" footer="0.3937007874015748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R7とR2比較</vt:lpstr>
      <vt:lpstr>'R7とR2比較'!Print_Area</vt:lpstr>
      <vt:lpstr>'R7とR2比較'!Print_Titles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2026-05-27T05:18:32Z</cp:lastPrinted>
  <dcterms:created xsi:type="dcterms:W3CDTF">2000-12-21T05:44:45Z</dcterms:created>
  <dcterms:modified xsi:type="dcterms:W3CDTF">2026-05-27T05:18:38Z</dcterms:modified>
</cp:coreProperties>
</file>