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6912" activeTab="0"/>
  </bookViews>
  <sheets>
    <sheet name="R2とH27比較" sheetId="1" r:id="rId1"/>
  </sheets>
  <definedNames>
    <definedName name="_xlnm.Print_Titles" localSheetId="0">'R2とH27比較'!$2:$6</definedName>
  </definedNames>
  <calcPr fullCalcOnLoad="1"/>
</workbook>
</file>

<file path=xl/sharedStrings.xml><?xml version="1.0" encoding="utf-8"?>
<sst xmlns="http://schemas.openxmlformats.org/spreadsheetml/2006/main" count="67" uniqueCount="46">
  <si>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</si>
  <si>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</si>
  <si>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</si>
  <si>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</si>
  <si>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</si>
  <si>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</si>
  <si>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</si>
  <si>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</si>
  <si>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</si>
  <si>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</si>
  <si>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市町村名</t>
  </si>
  <si>
    <t>世帯数</t>
  </si>
  <si>
    <t>男</t>
  </si>
  <si>
    <t>女</t>
  </si>
  <si>
    <t>甲府市</t>
  </si>
  <si>
    <t>富士吉田市</t>
  </si>
  <si>
    <t>都留市</t>
  </si>
  <si>
    <t>山梨市</t>
  </si>
  <si>
    <t>大月市</t>
  </si>
  <si>
    <t>韮崎市</t>
  </si>
  <si>
    <t>鳴沢村</t>
  </si>
  <si>
    <t>南アルプス市</t>
  </si>
  <si>
    <t>北杜市</t>
  </si>
  <si>
    <t>甲斐市</t>
  </si>
  <si>
    <t>笛吹市</t>
  </si>
  <si>
    <t>上野原市</t>
  </si>
  <si>
    <t>富士河口湖町</t>
  </si>
  <si>
    <t>総　数</t>
  </si>
  <si>
    <t>人　　　　　　口</t>
  </si>
  <si>
    <t>人　　　　口</t>
  </si>
  <si>
    <t>市部</t>
  </si>
  <si>
    <t>郡部</t>
  </si>
  <si>
    <t>１ 世 帯
当たりの
世帯人員</t>
  </si>
  <si>
    <t>世　　　　　帯</t>
  </si>
  <si>
    <t>県計</t>
  </si>
  <si>
    <t>甲州市</t>
  </si>
  <si>
    <t>中央市</t>
  </si>
  <si>
    <t>市川三郷町</t>
  </si>
  <si>
    <t>富士川町</t>
  </si>
  <si>
    <t>（人、世帯、％）</t>
  </si>
  <si>
    <t>平成２７年国勢調査</t>
  </si>
  <si>
    <t>割合（％）</t>
  </si>
  <si>
    <t>平成２７年～令和２年人口増減数</t>
  </si>
  <si>
    <t>市町村別の人口及び世帯数の増減（平成２７年～令和２年）</t>
  </si>
  <si>
    <t>平成２７年～令和２年人口増減率</t>
  </si>
  <si>
    <t>令和２年国勢調査（速報集計）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</si>
</sst>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;&quot;△ &quot;0"/>
    <numFmt numFmtId="180" formatCode="#,##0.00_ ;[Red]\-#,##0.00\ "/>
    <numFmt numFmtId="181" formatCode="0.0;&quot;△ &quot;0.0"/>
    <numFmt numFmtId="182" formatCode="0.0_ "/>
    <numFmt numFmtId="183" formatCode="0_ "/>
    <numFmt numFmtId="184" formatCode="0.00_);[Red]\(0.00\)"/>
    <numFmt numFmtId="185" formatCode="#,##0.00_ "/>
    <numFmt numFmtId="186" formatCode="0.000;&quot;△ &quot;0.000"/>
    <numFmt numFmtId="187" formatCode="###,###,###,##0;&quot;-&quot;##,###,###,##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medium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185" fontId="2" fillId="0" borderId="23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93" fontId="2" fillId="0" borderId="29" xfId="0" applyNumberFormat="1" applyFont="1" applyBorder="1" applyAlignment="1">
      <alignment vertical="center"/>
    </xf>
    <xf numFmtId="193" fontId="2" fillId="0" borderId="30" xfId="0" applyNumberFormat="1" applyFont="1" applyBorder="1" applyAlignment="1">
      <alignment vertical="center"/>
    </xf>
    <xf numFmtId="193" fontId="2" fillId="0" borderId="16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distributed" vertical="center"/>
    </xf>
    <xf numFmtId="178" fontId="2" fillId="0" borderId="21" xfId="0" applyNumberFormat="1" applyFont="1" applyFill="1" applyBorder="1" applyAlignment="1">
      <alignment vertical="center"/>
    </xf>
    <xf numFmtId="193" fontId="2" fillId="0" borderId="31" xfId="0" applyNumberFormat="1" applyFont="1" applyBorder="1" applyAlignment="1">
      <alignment vertical="center"/>
    </xf>
    <xf numFmtId="185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81" fontId="2" fillId="0" borderId="33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185" fontId="2" fillId="0" borderId="34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horizontal="distributed"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93" fontId="2" fillId="0" borderId="38" xfId="0" applyNumberFormat="1" applyFont="1" applyBorder="1" applyAlignment="1">
      <alignment vertical="center"/>
    </xf>
    <xf numFmtId="185" fontId="2" fillId="0" borderId="39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39" xfId="0" applyNumberFormat="1" applyFont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93" fontId="2" fillId="0" borderId="40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181" fontId="2" fillId="0" borderId="33" xfId="0" applyNumberFormat="1" applyFont="1" applyBorder="1" applyAlignment="1">
      <alignment horizontal="right" vertical="center"/>
    </xf>
    <xf numFmtId="181" fontId="4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view="pageBreakPreview" zoomScale="90" zoomScaleNormal="90" zoomScaleSheetLayoutView="90" zoomScalePageLayoutView="0" workbookViewId="0" topLeftCell="A3">
      <pane xSplit="1" ySplit="4" topLeftCell="B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R6" sqref="R6"/>
    </sheetView>
  </sheetViews>
  <sheetFormatPr defaultColWidth="9.00390625" defaultRowHeight="13.5"/>
  <cols>
    <col min="1" max="1" width="12.125" style="6" customWidth="1"/>
    <col min="2" max="4" width="8.50390625" style="3" bestFit="1" customWidth="1"/>
    <col min="5" max="6" width="5.625" style="3" customWidth="1"/>
    <col min="7" max="7" width="8.50390625" style="3" bestFit="1" customWidth="1"/>
    <col min="8" max="8" width="7.125" style="3" customWidth="1"/>
    <col min="9" max="11" width="8.50390625" style="3" bestFit="1" customWidth="1"/>
    <col min="12" max="13" width="5.625" style="3" customWidth="1"/>
    <col min="14" max="14" width="8.50390625" style="3" bestFit="1" customWidth="1"/>
    <col min="15" max="15" width="6.875" style="3" customWidth="1"/>
    <col min="16" max="18" width="9.375" style="3" bestFit="1" customWidth="1"/>
    <col min="19" max="19" width="7.25390625" style="3" customWidth="1"/>
    <col min="20" max="20" width="6.875" style="3" customWidth="1"/>
    <col min="21" max="22" width="7.375" style="3" bestFit="1" customWidth="1"/>
    <col min="23" max="23" width="7.625" style="3" bestFit="1" customWidth="1"/>
    <col min="24" max="16384" width="9.00390625" style="3" customWidth="1"/>
  </cols>
  <sheetData>
    <row r="1" ht="12.75" customHeight="1">
      <c r="A1" s="39"/>
    </row>
    <row r="2" spans="1:23" ht="23.25" customHeight="1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0:23" ht="15" customHeight="1" thickBot="1">
      <c r="T3" s="72" t="s">
        <v>39</v>
      </c>
      <c r="U3" s="72"/>
      <c r="V3" s="72"/>
      <c r="W3" s="72"/>
    </row>
    <row r="4" spans="1:23" ht="15.75" customHeight="1">
      <c r="A4" s="73" t="s">
        <v>10</v>
      </c>
      <c r="B4" s="76" t="s">
        <v>45</v>
      </c>
      <c r="C4" s="77"/>
      <c r="D4" s="77"/>
      <c r="E4" s="77"/>
      <c r="F4" s="77"/>
      <c r="G4" s="77"/>
      <c r="H4" s="78"/>
      <c r="I4" s="76" t="s">
        <v>40</v>
      </c>
      <c r="J4" s="77"/>
      <c r="K4" s="77"/>
      <c r="L4" s="77"/>
      <c r="M4" s="77"/>
      <c r="N4" s="77"/>
      <c r="O4" s="78"/>
      <c r="P4" s="79" t="s">
        <v>42</v>
      </c>
      <c r="Q4" s="80"/>
      <c r="R4" s="80"/>
      <c r="S4" s="81"/>
      <c r="T4" s="79" t="s">
        <v>44</v>
      </c>
      <c r="U4" s="80"/>
      <c r="V4" s="80"/>
      <c r="W4" s="81"/>
    </row>
    <row r="5" spans="1:23" ht="15.75" customHeight="1">
      <c r="A5" s="74"/>
      <c r="B5" s="82" t="s">
        <v>28</v>
      </c>
      <c r="C5" s="83"/>
      <c r="D5" s="83"/>
      <c r="E5" s="84" t="s">
        <v>41</v>
      </c>
      <c r="F5" s="85"/>
      <c r="G5" s="86" t="s">
        <v>33</v>
      </c>
      <c r="H5" s="87"/>
      <c r="I5" s="82" t="s">
        <v>28</v>
      </c>
      <c r="J5" s="83"/>
      <c r="K5" s="83"/>
      <c r="L5" s="84" t="s">
        <v>41</v>
      </c>
      <c r="M5" s="85"/>
      <c r="N5" s="86" t="s">
        <v>33</v>
      </c>
      <c r="O5" s="87"/>
      <c r="P5" s="86" t="s">
        <v>29</v>
      </c>
      <c r="Q5" s="90"/>
      <c r="R5" s="85"/>
      <c r="S5" s="88" t="s">
        <v>11</v>
      </c>
      <c r="T5" s="86" t="s">
        <v>29</v>
      </c>
      <c r="U5" s="90"/>
      <c r="V5" s="85"/>
      <c r="W5" s="88" t="s">
        <v>11</v>
      </c>
    </row>
    <row r="6" spans="1:23" ht="30.75" customHeight="1" thickBot="1">
      <c r="A6" s="75"/>
      <c r="B6" s="7" t="s">
        <v>27</v>
      </c>
      <c r="C6" s="1" t="s">
        <v>12</v>
      </c>
      <c r="D6" s="2" t="s">
        <v>13</v>
      </c>
      <c r="E6" s="2" t="s">
        <v>12</v>
      </c>
      <c r="F6" s="2" t="s">
        <v>13</v>
      </c>
      <c r="G6" s="2" t="s">
        <v>11</v>
      </c>
      <c r="H6" s="25" t="s">
        <v>32</v>
      </c>
      <c r="I6" s="7" t="s">
        <v>27</v>
      </c>
      <c r="J6" s="1" t="s">
        <v>12</v>
      </c>
      <c r="K6" s="2" t="s">
        <v>13</v>
      </c>
      <c r="L6" s="2" t="s">
        <v>12</v>
      </c>
      <c r="M6" s="2" t="s">
        <v>13</v>
      </c>
      <c r="N6" s="2" t="s">
        <v>11</v>
      </c>
      <c r="O6" s="25" t="s">
        <v>32</v>
      </c>
      <c r="P6" s="1" t="s">
        <v>27</v>
      </c>
      <c r="Q6" s="1" t="s">
        <v>12</v>
      </c>
      <c r="R6" s="2" t="s">
        <v>13</v>
      </c>
      <c r="S6" s="89"/>
      <c r="T6" s="1" t="s">
        <v>27</v>
      </c>
      <c r="U6" s="1" t="s">
        <v>12</v>
      </c>
      <c r="V6" s="2" t="s">
        <v>13</v>
      </c>
      <c r="W6" s="89"/>
    </row>
    <row r="7" spans="1:23" ht="15" customHeight="1" thickBot="1">
      <c r="A7" s="55" t="s">
        <v>34</v>
      </c>
      <c r="B7" s="56">
        <f>C7+D7</f>
        <v>810427</v>
      </c>
      <c r="C7" s="57">
        <f>SUM(C8:C9)</f>
        <v>397392</v>
      </c>
      <c r="D7" s="57">
        <f>SUM(D8:D9)</f>
        <v>413035</v>
      </c>
      <c r="E7" s="58">
        <f aca="true" t="shared" si="0" ref="E7:E36">C7/B7*100</f>
        <v>49.03489148313173</v>
      </c>
      <c r="F7" s="58">
        <f aca="true" t="shared" si="1" ref="F7:F36">D7/B7*100</f>
        <v>50.96510851686826</v>
      </c>
      <c r="G7" s="57">
        <f>SUM(G10:G36)</f>
        <v>338333</v>
      </c>
      <c r="H7" s="59">
        <f>B7/G7</f>
        <v>2.395353098870048</v>
      </c>
      <c r="I7" s="56">
        <f>J7+K7</f>
        <v>834930</v>
      </c>
      <c r="J7" s="57">
        <v>408327</v>
      </c>
      <c r="K7" s="57">
        <v>426603</v>
      </c>
      <c r="L7" s="58">
        <f aca="true" t="shared" si="2" ref="L7:L36">J7/I7*100</f>
        <v>48.905536991125004</v>
      </c>
      <c r="M7" s="58">
        <f aca="true" t="shared" si="3" ref="M7:M36">K7/I7*100</f>
        <v>51.09446300887499</v>
      </c>
      <c r="N7" s="57">
        <f>SUM(N10:N36)</f>
        <v>330976</v>
      </c>
      <c r="O7" s="59">
        <f>I7/N7</f>
        <v>2.5226300396403363</v>
      </c>
      <c r="P7" s="60">
        <f>B7-I7</f>
        <v>-24503</v>
      </c>
      <c r="Q7" s="61">
        <f>C7-J7</f>
        <v>-10935</v>
      </c>
      <c r="R7" s="61">
        <f>D7-K7</f>
        <v>-13568</v>
      </c>
      <c r="S7" s="62">
        <f>G7-N7</f>
        <v>7357</v>
      </c>
      <c r="T7" s="63">
        <f>ROUND(P7/I7*100,2)</f>
        <v>-2.93</v>
      </c>
      <c r="U7" s="64">
        <f>Q7/J7*100</f>
        <v>-2.6780007200111675</v>
      </c>
      <c r="V7" s="64">
        <f>R7/K7*100</f>
        <v>-3.180474586442196</v>
      </c>
      <c r="W7" s="65">
        <f>S7/N7*100</f>
        <v>2.2228197814947306</v>
      </c>
    </row>
    <row r="8" spans="1:23" ht="15" customHeight="1">
      <c r="A8" s="44" t="s">
        <v>30</v>
      </c>
      <c r="B8" s="32">
        <f>C8+D8</f>
        <v>691472</v>
      </c>
      <c r="C8" s="45">
        <f>SUM(C10:C22)</f>
        <v>338300</v>
      </c>
      <c r="D8" s="45">
        <f>SUM(D10:D22)</f>
        <v>353172</v>
      </c>
      <c r="E8" s="46">
        <f t="shared" si="0"/>
        <v>48.924612999514075</v>
      </c>
      <c r="F8" s="46">
        <f t="shared" si="1"/>
        <v>51.07538700048592</v>
      </c>
      <c r="G8" s="24">
        <f>SUM(G10:G22)</f>
        <v>289916</v>
      </c>
      <c r="H8" s="47">
        <f aca="true" t="shared" si="4" ref="H8:H36">B8/G8</f>
        <v>2.3850770568026602</v>
      </c>
      <c r="I8" s="32">
        <f>J8+K8</f>
        <v>712854</v>
      </c>
      <c r="J8" s="45">
        <f>SUM(J10:J22)</f>
        <v>348088</v>
      </c>
      <c r="K8" s="45">
        <f>SUM(K10:K22)</f>
        <v>364766</v>
      </c>
      <c r="L8" s="46">
        <f t="shared" si="2"/>
        <v>48.83019524334576</v>
      </c>
      <c r="M8" s="46">
        <f t="shared" si="3"/>
        <v>51.16980475665424</v>
      </c>
      <c r="N8" s="24">
        <f>SUM(N10:N22)</f>
        <v>284164</v>
      </c>
      <c r="O8" s="47">
        <f aca="true" t="shared" si="5" ref="O8:O36">I8/N8</f>
        <v>2.5086006672203376</v>
      </c>
      <c r="P8" s="48">
        <f aca="true" t="shared" si="6" ref="P8:R36">B8-I8</f>
        <v>-21382</v>
      </c>
      <c r="Q8" s="49">
        <f t="shared" si="6"/>
        <v>-9788</v>
      </c>
      <c r="R8" s="49">
        <f t="shared" si="6"/>
        <v>-11594</v>
      </c>
      <c r="S8" s="50">
        <f aca="true" t="shared" si="7" ref="S8:S36">G8-N8</f>
        <v>5752</v>
      </c>
      <c r="T8" s="51">
        <f aca="true" t="shared" si="8" ref="T8:T36">ROUND(P8/I8*100,2)</f>
        <v>-3</v>
      </c>
      <c r="U8" s="52">
        <f aca="true" t="shared" si="9" ref="U8:V36">Q8/J8*100</f>
        <v>-2.8119326147411</v>
      </c>
      <c r="V8" s="52">
        <f t="shared" si="9"/>
        <v>-3.178476064106852</v>
      </c>
      <c r="W8" s="53">
        <f aca="true" t="shared" si="10" ref="W8:W36">S8/N8*100</f>
        <v>2.0241832181416366</v>
      </c>
    </row>
    <row r="9" spans="1:23" ht="15" customHeight="1" thickBot="1">
      <c r="A9" s="17" t="s">
        <v>31</v>
      </c>
      <c r="B9" s="33">
        <f>C9+D9</f>
        <v>118955</v>
      </c>
      <c r="C9" s="66">
        <f>SUM(C23:C36)</f>
        <v>59092</v>
      </c>
      <c r="D9" s="66">
        <f>SUM(D23:D36)</f>
        <v>59863</v>
      </c>
      <c r="E9" s="67">
        <f t="shared" si="0"/>
        <v>49.675927871884326</v>
      </c>
      <c r="F9" s="67">
        <f t="shared" si="1"/>
        <v>50.324072128115674</v>
      </c>
      <c r="G9" s="12">
        <f>SUM(G23:G36)</f>
        <v>48417</v>
      </c>
      <c r="H9" s="68">
        <f t="shared" si="4"/>
        <v>2.4568849784166717</v>
      </c>
      <c r="I9" s="33">
        <f>J9+K9</f>
        <v>122076</v>
      </c>
      <c r="J9" s="66">
        <f>SUM(J23:J36)</f>
        <v>60239</v>
      </c>
      <c r="K9" s="66">
        <f>SUM(K23:K36)</f>
        <v>61837</v>
      </c>
      <c r="L9" s="67">
        <f t="shared" si="2"/>
        <v>49.345489694944135</v>
      </c>
      <c r="M9" s="67">
        <f t="shared" si="3"/>
        <v>50.654510305055865</v>
      </c>
      <c r="N9" s="12">
        <f>SUM(N23:N36)</f>
        <v>46812</v>
      </c>
      <c r="O9" s="68">
        <f t="shared" si="5"/>
        <v>2.6077928736221483</v>
      </c>
      <c r="P9" s="13">
        <f t="shared" si="6"/>
        <v>-3121</v>
      </c>
      <c r="Q9" s="14">
        <f t="shared" si="6"/>
        <v>-1147</v>
      </c>
      <c r="R9" s="14">
        <f t="shared" si="6"/>
        <v>-1974</v>
      </c>
      <c r="S9" s="15">
        <f t="shared" si="7"/>
        <v>1605</v>
      </c>
      <c r="T9" s="21">
        <f t="shared" si="8"/>
        <v>-2.56</v>
      </c>
      <c r="U9" s="22">
        <f t="shared" si="9"/>
        <v>-1.9040820730755823</v>
      </c>
      <c r="V9" s="22">
        <f t="shared" si="9"/>
        <v>-3.192263531542604</v>
      </c>
      <c r="W9" s="23">
        <f t="shared" si="10"/>
        <v>3.428608049218149</v>
      </c>
    </row>
    <row r="10" spans="1:23" ht="15" customHeight="1">
      <c r="A10" s="44" t="s">
        <v>14</v>
      </c>
      <c r="B10" s="32">
        <v>189742</v>
      </c>
      <c r="C10" s="24">
        <v>92895</v>
      </c>
      <c r="D10" s="34">
        <v>96847</v>
      </c>
      <c r="E10" s="46">
        <f t="shared" si="0"/>
        <v>48.958585869232955</v>
      </c>
      <c r="F10" s="46">
        <f t="shared" si="1"/>
        <v>51.04141413076704</v>
      </c>
      <c r="G10" s="24">
        <v>87007</v>
      </c>
      <c r="H10" s="47">
        <f t="shared" si="4"/>
        <v>2.1807670647189306</v>
      </c>
      <c r="I10" s="32">
        <v>193125</v>
      </c>
      <c r="J10" s="24">
        <v>94448</v>
      </c>
      <c r="K10" s="34">
        <v>98677</v>
      </c>
      <c r="L10" s="46">
        <f t="shared" si="2"/>
        <v>48.90511326860841</v>
      </c>
      <c r="M10" s="46">
        <f t="shared" si="3"/>
        <v>51.09488673139159</v>
      </c>
      <c r="N10" s="24">
        <v>85057</v>
      </c>
      <c r="O10" s="47">
        <f t="shared" si="5"/>
        <v>2.270536228646672</v>
      </c>
      <c r="P10" s="48">
        <f>B10-I10</f>
        <v>-3383</v>
      </c>
      <c r="Q10" s="49">
        <f t="shared" si="6"/>
        <v>-1553</v>
      </c>
      <c r="R10" s="49">
        <f t="shared" si="6"/>
        <v>-1830</v>
      </c>
      <c r="S10" s="50">
        <f>G10-N10</f>
        <v>1950</v>
      </c>
      <c r="T10" s="69">
        <f t="shared" si="8"/>
        <v>-1.75</v>
      </c>
      <c r="U10" s="52">
        <f t="shared" si="9"/>
        <v>-1.6442910384550231</v>
      </c>
      <c r="V10" s="52">
        <f t="shared" si="9"/>
        <v>-1.8545355047275454</v>
      </c>
      <c r="W10" s="53">
        <f t="shared" si="10"/>
        <v>2.2925802697014945</v>
      </c>
    </row>
    <row r="11" spans="1:23" ht="15" customHeight="1">
      <c r="A11" s="16" t="s">
        <v>15</v>
      </c>
      <c r="B11" s="26">
        <v>46552</v>
      </c>
      <c r="C11" s="8">
        <v>22648</v>
      </c>
      <c r="D11" s="31">
        <v>23904</v>
      </c>
      <c r="E11" s="41">
        <f t="shared" si="0"/>
        <v>48.65097095720915</v>
      </c>
      <c r="F11" s="41">
        <f t="shared" si="1"/>
        <v>51.34902904279086</v>
      </c>
      <c r="G11" s="8">
        <v>18335</v>
      </c>
      <c r="H11" s="36">
        <f t="shared" si="4"/>
        <v>2.53896918461958</v>
      </c>
      <c r="I11" s="26">
        <v>49003</v>
      </c>
      <c r="J11" s="8">
        <v>23890</v>
      </c>
      <c r="K11" s="31">
        <v>25113</v>
      </c>
      <c r="L11" s="41">
        <f t="shared" si="2"/>
        <v>48.75211721731322</v>
      </c>
      <c r="M11" s="41">
        <f t="shared" si="3"/>
        <v>51.24788278268677</v>
      </c>
      <c r="N11" s="8">
        <v>18091</v>
      </c>
      <c r="O11" s="36">
        <f t="shared" si="5"/>
        <v>2.7086949311812503</v>
      </c>
      <c r="P11" s="9">
        <f t="shared" si="6"/>
        <v>-2451</v>
      </c>
      <c r="Q11" s="10">
        <f t="shared" si="6"/>
        <v>-1242</v>
      </c>
      <c r="R11" s="10">
        <f t="shared" si="6"/>
        <v>-1209</v>
      </c>
      <c r="S11" s="11">
        <f t="shared" si="7"/>
        <v>244</v>
      </c>
      <c r="T11" s="18">
        <f t="shared" si="8"/>
        <v>-5</v>
      </c>
      <c r="U11" s="19">
        <f t="shared" si="9"/>
        <v>-5.198827961490164</v>
      </c>
      <c r="V11" s="19">
        <f t="shared" si="9"/>
        <v>-4.814239636841477</v>
      </c>
      <c r="W11" s="20">
        <f t="shared" si="10"/>
        <v>1.3487369410203969</v>
      </c>
    </row>
    <row r="12" spans="1:23" ht="15" customHeight="1">
      <c r="A12" s="16" t="s">
        <v>16</v>
      </c>
      <c r="B12" s="26">
        <v>31023</v>
      </c>
      <c r="C12" s="8">
        <v>14942</v>
      </c>
      <c r="D12" s="31">
        <v>16081</v>
      </c>
      <c r="E12" s="41">
        <f t="shared" si="0"/>
        <v>48.164265222576795</v>
      </c>
      <c r="F12" s="41">
        <f t="shared" si="1"/>
        <v>51.835734777423205</v>
      </c>
      <c r="G12" s="8">
        <v>14057</v>
      </c>
      <c r="H12" s="36">
        <f t="shared" si="4"/>
        <v>2.2069431599914635</v>
      </c>
      <c r="I12" s="26">
        <v>32002</v>
      </c>
      <c r="J12" s="8">
        <v>15358</v>
      </c>
      <c r="K12" s="31">
        <v>16644</v>
      </c>
      <c r="L12" s="41">
        <f t="shared" si="2"/>
        <v>47.99075057808887</v>
      </c>
      <c r="M12" s="41">
        <f t="shared" si="3"/>
        <v>52.00924942191113</v>
      </c>
      <c r="N12" s="8">
        <v>13465</v>
      </c>
      <c r="O12" s="36">
        <f t="shared" si="5"/>
        <v>2.376680282213145</v>
      </c>
      <c r="P12" s="9">
        <f t="shared" si="6"/>
        <v>-979</v>
      </c>
      <c r="Q12" s="10">
        <f t="shared" si="6"/>
        <v>-416</v>
      </c>
      <c r="R12" s="10">
        <f t="shared" si="6"/>
        <v>-563</v>
      </c>
      <c r="S12" s="11">
        <f t="shared" si="7"/>
        <v>592</v>
      </c>
      <c r="T12" s="18">
        <f t="shared" si="8"/>
        <v>-3.06</v>
      </c>
      <c r="U12" s="19">
        <f t="shared" si="9"/>
        <v>-2.7086860268264097</v>
      </c>
      <c r="V12" s="19">
        <f t="shared" si="9"/>
        <v>-3.3826003364575823</v>
      </c>
      <c r="W12" s="20">
        <f t="shared" si="10"/>
        <v>4.396583735610843</v>
      </c>
    </row>
    <row r="13" spans="1:23" ht="15" customHeight="1">
      <c r="A13" s="16" t="s">
        <v>17</v>
      </c>
      <c r="B13" s="26">
        <v>33465</v>
      </c>
      <c r="C13" s="8">
        <v>16085</v>
      </c>
      <c r="D13" s="31">
        <v>17380</v>
      </c>
      <c r="E13" s="41">
        <f t="shared" si="0"/>
        <v>48.06514268638876</v>
      </c>
      <c r="F13" s="41">
        <f t="shared" si="1"/>
        <v>51.93485731361124</v>
      </c>
      <c r="G13" s="8">
        <v>12991</v>
      </c>
      <c r="H13" s="36">
        <f t="shared" si="4"/>
        <v>2.576014163651759</v>
      </c>
      <c r="I13" s="26">
        <v>35141</v>
      </c>
      <c r="J13" s="8">
        <v>16811</v>
      </c>
      <c r="K13" s="31">
        <v>18330</v>
      </c>
      <c r="L13" s="41">
        <f t="shared" si="2"/>
        <v>47.83870692353661</v>
      </c>
      <c r="M13" s="41">
        <f t="shared" si="3"/>
        <v>52.16129307646339</v>
      </c>
      <c r="N13" s="8">
        <v>12961</v>
      </c>
      <c r="O13" s="36">
        <f t="shared" si="5"/>
        <v>2.711287709281691</v>
      </c>
      <c r="P13" s="9">
        <f t="shared" si="6"/>
        <v>-1676</v>
      </c>
      <c r="Q13" s="10">
        <f t="shared" si="6"/>
        <v>-726</v>
      </c>
      <c r="R13" s="10">
        <f t="shared" si="6"/>
        <v>-950</v>
      </c>
      <c r="S13" s="11">
        <f t="shared" si="7"/>
        <v>30</v>
      </c>
      <c r="T13" s="18">
        <f t="shared" si="8"/>
        <v>-4.77</v>
      </c>
      <c r="U13" s="19">
        <f t="shared" si="9"/>
        <v>-4.318600916066861</v>
      </c>
      <c r="V13" s="19">
        <f t="shared" si="9"/>
        <v>-5.182760501909438</v>
      </c>
      <c r="W13" s="20">
        <f t="shared" si="10"/>
        <v>0.23146362163413317</v>
      </c>
    </row>
    <row r="14" spans="1:23" ht="15" customHeight="1">
      <c r="A14" s="16" t="s">
        <v>18</v>
      </c>
      <c r="B14" s="26">
        <v>22525</v>
      </c>
      <c r="C14" s="8">
        <v>10925</v>
      </c>
      <c r="D14" s="31">
        <v>11600</v>
      </c>
      <c r="E14" s="41">
        <f t="shared" si="0"/>
        <v>48.50166481687015</v>
      </c>
      <c r="F14" s="41">
        <f t="shared" si="1"/>
        <v>51.49833518312985</v>
      </c>
      <c r="G14" s="8">
        <v>9215</v>
      </c>
      <c r="H14" s="36">
        <f t="shared" si="4"/>
        <v>2.444384156266956</v>
      </c>
      <c r="I14" s="26">
        <v>25419</v>
      </c>
      <c r="J14" s="8">
        <v>12378</v>
      </c>
      <c r="K14" s="31">
        <v>13041</v>
      </c>
      <c r="L14" s="41">
        <f t="shared" si="2"/>
        <v>48.69585742948188</v>
      </c>
      <c r="M14" s="41">
        <f t="shared" si="3"/>
        <v>51.30414257051812</v>
      </c>
      <c r="N14" s="8">
        <v>9804</v>
      </c>
      <c r="O14" s="36">
        <f t="shared" si="5"/>
        <v>2.592717258261934</v>
      </c>
      <c r="P14" s="9">
        <f t="shared" si="6"/>
        <v>-2894</v>
      </c>
      <c r="Q14" s="10">
        <f t="shared" si="6"/>
        <v>-1453</v>
      </c>
      <c r="R14" s="10">
        <f t="shared" si="6"/>
        <v>-1441</v>
      </c>
      <c r="S14" s="11">
        <f t="shared" si="7"/>
        <v>-589</v>
      </c>
      <c r="T14" s="18">
        <f t="shared" si="8"/>
        <v>-11.39</v>
      </c>
      <c r="U14" s="19">
        <f t="shared" si="9"/>
        <v>-11.738568427855874</v>
      </c>
      <c r="V14" s="19">
        <f t="shared" si="9"/>
        <v>-11.04976612222989</v>
      </c>
      <c r="W14" s="20">
        <f t="shared" si="10"/>
        <v>-6.007751937984496</v>
      </c>
    </row>
    <row r="15" spans="1:23" ht="15" customHeight="1">
      <c r="A15" s="16" t="s">
        <v>19</v>
      </c>
      <c r="B15" s="26">
        <v>29082</v>
      </c>
      <c r="C15" s="8">
        <v>14504</v>
      </c>
      <c r="D15" s="31">
        <v>14578</v>
      </c>
      <c r="E15" s="41">
        <f t="shared" si="0"/>
        <v>49.87277353689568</v>
      </c>
      <c r="F15" s="41">
        <f t="shared" si="1"/>
        <v>50.12722646310432</v>
      </c>
      <c r="G15" s="8">
        <v>11523</v>
      </c>
      <c r="H15" s="36">
        <f t="shared" si="4"/>
        <v>2.5238219213746422</v>
      </c>
      <c r="I15" s="26">
        <v>30680</v>
      </c>
      <c r="J15" s="8">
        <v>15251</v>
      </c>
      <c r="K15" s="31">
        <v>15429</v>
      </c>
      <c r="L15" s="41">
        <f t="shared" si="2"/>
        <v>49.70990873533246</v>
      </c>
      <c r="M15" s="41">
        <f t="shared" si="3"/>
        <v>50.29009126466754</v>
      </c>
      <c r="N15" s="8">
        <v>11673</v>
      </c>
      <c r="O15" s="36">
        <f t="shared" si="5"/>
        <v>2.6282875010708473</v>
      </c>
      <c r="P15" s="9">
        <f t="shared" si="6"/>
        <v>-1598</v>
      </c>
      <c r="Q15" s="10">
        <f t="shared" si="6"/>
        <v>-747</v>
      </c>
      <c r="R15" s="10">
        <f t="shared" si="6"/>
        <v>-851</v>
      </c>
      <c r="S15" s="11">
        <f t="shared" si="7"/>
        <v>-150</v>
      </c>
      <c r="T15" s="18">
        <f t="shared" si="8"/>
        <v>-5.21</v>
      </c>
      <c r="U15" s="19">
        <f t="shared" si="9"/>
        <v>-4.898039472821454</v>
      </c>
      <c r="V15" s="19">
        <f t="shared" si="9"/>
        <v>-5.515587529976019</v>
      </c>
      <c r="W15" s="20">
        <f t="shared" si="10"/>
        <v>-1.2850167052171677</v>
      </c>
    </row>
    <row r="16" spans="1:23" ht="15" customHeight="1">
      <c r="A16" s="16" t="s">
        <v>21</v>
      </c>
      <c r="B16" s="26">
        <v>69494</v>
      </c>
      <c r="C16" s="8">
        <v>34172</v>
      </c>
      <c r="D16" s="31">
        <v>35322</v>
      </c>
      <c r="E16" s="41">
        <f t="shared" si="0"/>
        <v>49.1725904394624</v>
      </c>
      <c r="F16" s="41">
        <f t="shared" si="1"/>
        <v>50.827409560537596</v>
      </c>
      <c r="G16" s="8">
        <v>25988</v>
      </c>
      <c r="H16" s="36">
        <f t="shared" si="4"/>
        <v>2.674080344774511</v>
      </c>
      <c r="I16" s="26">
        <v>70828</v>
      </c>
      <c r="J16" s="8">
        <v>34741</v>
      </c>
      <c r="K16" s="31">
        <v>36087</v>
      </c>
      <c r="L16" s="41">
        <f t="shared" si="2"/>
        <v>49.049810809284466</v>
      </c>
      <c r="M16" s="41">
        <f t="shared" si="3"/>
        <v>50.950189190715534</v>
      </c>
      <c r="N16" s="8">
        <v>25135</v>
      </c>
      <c r="O16" s="36">
        <f t="shared" si="5"/>
        <v>2.817903322060871</v>
      </c>
      <c r="P16" s="9">
        <f t="shared" si="6"/>
        <v>-1334</v>
      </c>
      <c r="Q16" s="10">
        <f t="shared" si="6"/>
        <v>-569</v>
      </c>
      <c r="R16" s="10">
        <f t="shared" si="6"/>
        <v>-765</v>
      </c>
      <c r="S16" s="11">
        <f t="shared" si="7"/>
        <v>853</v>
      </c>
      <c r="T16" s="18">
        <f t="shared" si="8"/>
        <v>-1.88</v>
      </c>
      <c r="U16" s="19">
        <f t="shared" si="9"/>
        <v>-1.6378342592326072</v>
      </c>
      <c r="V16" s="19">
        <f t="shared" si="9"/>
        <v>-2.119876964003658</v>
      </c>
      <c r="W16" s="20">
        <f t="shared" si="10"/>
        <v>3.393674159538492</v>
      </c>
    </row>
    <row r="17" spans="1:23" ht="15" customHeight="1">
      <c r="A17" s="16" t="s">
        <v>22</v>
      </c>
      <c r="B17" s="26">
        <v>44096</v>
      </c>
      <c r="C17" s="8">
        <v>21506</v>
      </c>
      <c r="D17" s="31">
        <v>22590</v>
      </c>
      <c r="E17" s="41">
        <f t="shared" si="0"/>
        <v>48.77086357039187</v>
      </c>
      <c r="F17" s="41">
        <f t="shared" si="1"/>
        <v>51.229136429608126</v>
      </c>
      <c r="G17" s="8">
        <v>18885</v>
      </c>
      <c r="H17" s="36">
        <f t="shared" si="4"/>
        <v>2.3349748477627745</v>
      </c>
      <c r="I17" s="26">
        <v>45111</v>
      </c>
      <c r="J17" s="8">
        <v>21965</v>
      </c>
      <c r="K17" s="31">
        <v>23146</v>
      </c>
      <c r="L17" s="41">
        <f t="shared" si="2"/>
        <v>48.69100662809514</v>
      </c>
      <c r="M17" s="41">
        <f t="shared" si="3"/>
        <v>51.308993371904855</v>
      </c>
      <c r="N17" s="8">
        <v>18408</v>
      </c>
      <c r="O17" s="36">
        <f t="shared" si="5"/>
        <v>2.450619295958279</v>
      </c>
      <c r="P17" s="9">
        <f t="shared" si="6"/>
        <v>-1015</v>
      </c>
      <c r="Q17" s="10">
        <f t="shared" si="6"/>
        <v>-459</v>
      </c>
      <c r="R17" s="10">
        <f t="shared" si="6"/>
        <v>-556</v>
      </c>
      <c r="S17" s="11">
        <f t="shared" si="7"/>
        <v>477</v>
      </c>
      <c r="T17" s="18">
        <f t="shared" si="8"/>
        <v>-2.25</v>
      </c>
      <c r="U17" s="19">
        <f t="shared" si="9"/>
        <v>-2.0896881402230822</v>
      </c>
      <c r="V17" s="19">
        <f t="shared" si="9"/>
        <v>-2.4021429188628702</v>
      </c>
      <c r="W17" s="20">
        <f t="shared" si="10"/>
        <v>2.591264667535854</v>
      </c>
    </row>
    <row r="18" spans="1:23" ht="15" customHeight="1">
      <c r="A18" s="16" t="s">
        <v>23</v>
      </c>
      <c r="B18" s="26">
        <v>75343</v>
      </c>
      <c r="C18" s="8">
        <v>37236</v>
      </c>
      <c r="D18" s="31">
        <v>38107</v>
      </c>
      <c r="E18" s="41">
        <f t="shared" si="0"/>
        <v>49.421976825982505</v>
      </c>
      <c r="F18" s="41">
        <f t="shared" si="1"/>
        <v>50.578023174017495</v>
      </c>
      <c r="G18" s="8">
        <v>30951</v>
      </c>
      <c r="H18" s="38">
        <f t="shared" si="4"/>
        <v>2.434267067299926</v>
      </c>
      <c r="I18" s="26">
        <v>74386</v>
      </c>
      <c r="J18" s="8">
        <v>36562</v>
      </c>
      <c r="K18" s="31">
        <v>37824</v>
      </c>
      <c r="L18" s="41">
        <f t="shared" si="2"/>
        <v>49.15172209824429</v>
      </c>
      <c r="M18" s="41">
        <f t="shared" si="3"/>
        <v>50.848277901755715</v>
      </c>
      <c r="N18" s="8">
        <v>29463</v>
      </c>
      <c r="O18" s="38">
        <f t="shared" si="5"/>
        <v>2.5247259274344094</v>
      </c>
      <c r="P18" s="9">
        <f t="shared" si="6"/>
        <v>957</v>
      </c>
      <c r="Q18" s="10">
        <f t="shared" si="6"/>
        <v>674</v>
      </c>
      <c r="R18" s="10">
        <f t="shared" si="6"/>
        <v>283</v>
      </c>
      <c r="S18" s="11">
        <f t="shared" si="7"/>
        <v>1488</v>
      </c>
      <c r="T18" s="18">
        <f t="shared" si="8"/>
        <v>1.29</v>
      </c>
      <c r="U18" s="19">
        <f t="shared" si="9"/>
        <v>1.8434440129095782</v>
      </c>
      <c r="V18" s="19">
        <f t="shared" si="9"/>
        <v>0.7482021996615905</v>
      </c>
      <c r="W18" s="20">
        <f t="shared" si="10"/>
        <v>5.050402199368699</v>
      </c>
    </row>
    <row r="19" spans="1:23" ht="15" customHeight="1">
      <c r="A19" s="16" t="s">
        <v>24</v>
      </c>
      <c r="B19" s="26">
        <v>66979</v>
      </c>
      <c r="C19" s="8">
        <v>32453</v>
      </c>
      <c r="D19" s="31">
        <v>34526</v>
      </c>
      <c r="E19" s="41">
        <f t="shared" si="0"/>
        <v>48.45250003732513</v>
      </c>
      <c r="F19" s="41">
        <f t="shared" si="1"/>
        <v>51.54749996267487</v>
      </c>
      <c r="G19" s="8">
        <v>26821</v>
      </c>
      <c r="H19" s="36">
        <f t="shared" si="4"/>
        <v>2.497259610007084</v>
      </c>
      <c r="I19" s="26">
        <v>69559</v>
      </c>
      <c r="J19" s="8">
        <v>33654</v>
      </c>
      <c r="K19" s="31">
        <v>35905</v>
      </c>
      <c r="L19" s="41">
        <f t="shared" si="2"/>
        <v>48.381949136704094</v>
      </c>
      <c r="M19" s="41">
        <f t="shared" si="3"/>
        <v>51.618050863295906</v>
      </c>
      <c r="N19" s="8">
        <v>26268</v>
      </c>
      <c r="O19" s="36">
        <f t="shared" si="5"/>
        <v>2.648050860362418</v>
      </c>
      <c r="P19" s="9">
        <f t="shared" si="6"/>
        <v>-2580</v>
      </c>
      <c r="Q19" s="10">
        <f t="shared" si="6"/>
        <v>-1201</v>
      </c>
      <c r="R19" s="10">
        <f t="shared" si="6"/>
        <v>-1379</v>
      </c>
      <c r="S19" s="11">
        <f t="shared" si="7"/>
        <v>553</v>
      </c>
      <c r="T19" s="18">
        <f t="shared" si="8"/>
        <v>-3.71</v>
      </c>
      <c r="U19" s="19">
        <f t="shared" si="9"/>
        <v>-3.5686694003684556</v>
      </c>
      <c r="V19" s="19">
        <f t="shared" si="9"/>
        <v>-3.840690711600056</v>
      </c>
      <c r="W19" s="20">
        <f t="shared" si="10"/>
        <v>2.105223085122583</v>
      </c>
    </row>
    <row r="20" spans="1:23" ht="15" customHeight="1">
      <c r="A20" s="16" t="s">
        <v>25</v>
      </c>
      <c r="B20" s="26">
        <v>22677</v>
      </c>
      <c r="C20" s="8">
        <v>11336</v>
      </c>
      <c r="D20" s="31">
        <v>11341</v>
      </c>
      <c r="E20" s="41">
        <f t="shared" si="0"/>
        <v>49.9889756140583</v>
      </c>
      <c r="F20" s="41">
        <f t="shared" si="1"/>
        <v>50.0110243859417</v>
      </c>
      <c r="G20" s="8">
        <v>9480</v>
      </c>
      <c r="H20" s="36">
        <f t="shared" si="4"/>
        <v>2.392088607594937</v>
      </c>
      <c r="I20" s="26">
        <v>24805</v>
      </c>
      <c r="J20" s="8">
        <v>12390</v>
      </c>
      <c r="K20" s="31">
        <v>12415</v>
      </c>
      <c r="L20" s="41">
        <f t="shared" si="2"/>
        <v>49.94960693408587</v>
      </c>
      <c r="M20" s="41">
        <f t="shared" si="3"/>
        <v>50.050393065914136</v>
      </c>
      <c r="N20" s="8">
        <v>9661</v>
      </c>
      <c r="O20" s="36">
        <f t="shared" si="5"/>
        <v>2.567539592174723</v>
      </c>
      <c r="P20" s="9">
        <f t="shared" si="6"/>
        <v>-2128</v>
      </c>
      <c r="Q20" s="10">
        <f t="shared" si="6"/>
        <v>-1054</v>
      </c>
      <c r="R20" s="10">
        <f t="shared" si="6"/>
        <v>-1074</v>
      </c>
      <c r="S20" s="11">
        <f t="shared" si="7"/>
        <v>-181</v>
      </c>
      <c r="T20" s="18">
        <f t="shared" si="8"/>
        <v>-8.58</v>
      </c>
      <c r="U20" s="19">
        <f t="shared" si="9"/>
        <v>-8.506860371267152</v>
      </c>
      <c r="V20" s="19">
        <f t="shared" si="9"/>
        <v>-8.6508256141764</v>
      </c>
      <c r="W20" s="20">
        <f t="shared" si="10"/>
        <v>-1.8735120587930858</v>
      </c>
    </row>
    <row r="21" spans="1:23" ht="15" customHeight="1">
      <c r="A21" s="16" t="s">
        <v>35</v>
      </c>
      <c r="B21" s="26">
        <v>29259</v>
      </c>
      <c r="C21" s="8">
        <v>14076</v>
      </c>
      <c r="D21" s="31">
        <v>15183</v>
      </c>
      <c r="E21" s="41">
        <f t="shared" si="0"/>
        <v>48.10827437711473</v>
      </c>
      <c r="F21" s="41">
        <f t="shared" si="1"/>
        <v>51.89172562288527</v>
      </c>
      <c r="G21" s="8">
        <v>11133</v>
      </c>
      <c r="H21" s="36">
        <f t="shared" si="4"/>
        <v>2.628132578819725</v>
      </c>
      <c r="I21" s="26">
        <v>31671</v>
      </c>
      <c r="J21" s="8">
        <v>15214</v>
      </c>
      <c r="K21" s="31">
        <v>16457</v>
      </c>
      <c r="L21" s="41">
        <f t="shared" si="2"/>
        <v>48.03763695494301</v>
      </c>
      <c r="M21" s="41">
        <f t="shared" si="3"/>
        <v>51.96236304505699</v>
      </c>
      <c r="N21" s="8">
        <v>11389</v>
      </c>
      <c r="O21" s="36">
        <f t="shared" si="5"/>
        <v>2.7808411625252436</v>
      </c>
      <c r="P21" s="9">
        <f t="shared" si="6"/>
        <v>-2412</v>
      </c>
      <c r="Q21" s="10">
        <f t="shared" si="6"/>
        <v>-1138</v>
      </c>
      <c r="R21" s="10">
        <f t="shared" si="6"/>
        <v>-1274</v>
      </c>
      <c r="S21" s="11">
        <f t="shared" si="7"/>
        <v>-256</v>
      </c>
      <c r="T21" s="18">
        <f t="shared" si="8"/>
        <v>-7.62</v>
      </c>
      <c r="U21" s="19">
        <f t="shared" si="9"/>
        <v>-7.479952675167609</v>
      </c>
      <c r="V21" s="19">
        <f t="shared" si="9"/>
        <v>-7.741386643981285</v>
      </c>
      <c r="W21" s="20">
        <f t="shared" si="10"/>
        <v>-2.2477829484590393</v>
      </c>
    </row>
    <row r="22" spans="1:23" ht="15" customHeight="1" thickBot="1">
      <c r="A22" s="17" t="s">
        <v>36</v>
      </c>
      <c r="B22" s="33">
        <v>31235</v>
      </c>
      <c r="C22" s="12">
        <v>15522</v>
      </c>
      <c r="D22" s="35">
        <v>15713</v>
      </c>
      <c r="E22" s="67">
        <f t="shared" si="0"/>
        <v>49.69425324155595</v>
      </c>
      <c r="F22" s="67">
        <f t="shared" si="1"/>
        <v>50.305746758444045</v>
      </c>
      <c r="G22" s="12">
        <v>13530</v>
      </c>
      <c r="H22" s="37">
        <f t="shared" si="4"/>
        <v>2.3085735402808574</v>
      </c>
      <c r="I22" s="33">
        <v>31124</v>
      </c>
      <c r="J22" s="12">
        <v>15426</v>
      </c>
      <c r="K22" s="35">
        <v>15698</v>
      </c>
      <c r="L22" s="67">
        <f t="shared" si="2"/>
        <v>49.56303816990104</v>
      </c>
      <c r="M22" s="67">
        <f t="shared" si="3"/>
        <v>50.43696183009896</v>
      </c>
      <c r="N22" s="12">
        <v>12789</v>
      </c>
      <c r="O22" s="37">
        <f t="shared" si="5"/>
        <v>2.4336539213386503</v>
      </c>
      <c r="P22" s="13">
        <f t="shared" si="6"/>
        <v>111</v>
      </c>
      <c r="Q22" s="14">
        <f t="shared" si="6"/>
        <v>96</v>
      </c>
      <c r="R22" s="14">
        <f t="shared" si="6"/>
        <v>15</v>
      </c>
      <c r="S22" s="15">
        <f t="shared" si="7"/>
        <v>741</v>
      </c>
      <c r="T22" s="21">
        <f t="shared" si="8"/>
        <v>0.36</v>
      </c>
      <c r="U22" s="22">
        <f t="shared" si="9"/>
        <v>0.6223259432127577</v>
      </c>
      <c r="V22" s="22">
        <f t="shared" si="9"/>
        <v>0.09555357370365652</v>
      </c>
      <c r="W22" s="23">
        <f t="shared" si="10"/>
        <v>5.794041754632888</v>
      </c>
    </row>
    <row r="23" spans="1:23" ht="15" customHeight="1">
      <c r="A23" s="44" t="s">
        <v>37</v>
      </c>
      <c r="B23" s="32">
        <v>14710</v>
      </c>
      <c r="C23" s="24">
        <v>7164</v>
      </c>
      <c r="D23" s="34">
        <v>7546</v>
      </c>
      <c r="E23" s="46">
        <f t="shared" si="0"/>
        <v>48.70156356220258</v>
      </c>
      <c r="F23" s="46">
        <f t="shared" si="1"/>
        <v>51.29843643779741</v>
      </c>
      <c r="G23" s="24">
        <v>5796</v>
      </c>
      <c r="H23" s="54">
        <f t="shared" si="4"/>
        <v>2.537957211870255</v>
      </c>
      <c r="I23" s="32">
        <v>15673</v>
      </c>
      <c r="J23" s="24">
        <v>7561</v>
      </c>
      <c r="K23" s="34">
        <v>8112</v>
      </c>
      <c r="L23" s="46">
        <f t="shared" si="2"/>
        <v>48.2421999617176</v>
      </c>
      <c r="M23" s="46">
        <f t="shared" si="3"/>
        <v>51.7578000382824</v>
      </c>
      <c r="N23" s="24">
        <v>5885</v>
      </c>
      <c r="O23" s="54">
        <f t="shared" si="5"/>
        <v>2.66321155480034</v>
      </c>
      <c r="P23" s="48">
        <f t="shared" si="6"/>
        <v>-963</v>
      </c>
      <c r="Q23" s="49">
        <f t="shared" si="6"/>
        <v>-397</v>
      </c>
      <c r="R23" s="49">
        <f t="shared" si="6"/>
        <v>-566</v>
      </c>
      <c r="S23" s="50">
        <f t="shared" si="7"/>
        <v>-89</v>
      </c>
      <c r="T23" s="51">
        <f t="shared" si="8"/>
        <v>-6.14</v>
      </c>
      <c r="U23" s="52">
        <f t="shared" si="9"/>
        <v>-5.250628223779923</v>
      </c>
      <c r="V23" s="52">
        <f t="shared" si="9"/>
        <v>-6.9773175542406305</v>
      </c>
      <c r="W23" s="53">
        <f t="shared" si="10"/>
        <v>-1.51231945624469</v>
      </c>
    </row>
    <row r="24" spans="1:23" ht="15" customHeight="1">
      <c r="A24" s="16" t="s">
        <v>0</v>
      </c>
      <c r="B24" s="32">
        <v>1098</v>
      </c>
      <c r="C24" s="24">
        <v>627</v>
      </c>
      <c r="D24" s="34">
        <v>471</v>
      </c>
      <c r="E24" s="41">
        <f t="shared" si="0"/>
        <v>57.103825136612016</v>
      </c>
      <c r="F24" s="41">
        <f t="shared" si="1"/>
        <v>42.89617486338798</v>
      </c>
      <c r="G24" s="24">
        <v>675</v>
      </c>
      <c r="H24" s="36">
        <f t="shared" si="4"/>
        <v>1.6266666666666667</v>
      </c>
      <c r="I24" s="32">
        <v>1068</v>
      </c>
      <c r="J24" s="24">
        <v>538</v>
      </c>
      <c r="K24" s="34">
        <v>530</v>
      </c>
      <c r="L24" s="41">
        <f t="shared" si="2"/>
        <v>50.37453183520599</v>
      </c>
      <c r="M24" s="41">
        <f t="shared" si="3"/>
        <v>49.62546816479401</v>
      </c>
      <c r="N24" s="24">
        <v>573</v>
      </c>
      <c r="O24" s="36">
        <f t="shared" si="5"/>
        <v>1.8638743455497382</v>
      </c>
      <c r="P24" s="9">
        <f t="shared" si="6"/>
        <v>30</v>
      </c>
      <c r="Q24" s="10">
        <f t="shared" si="6"/>
        <v>89</v>
      </c>
      <c r="R24" s="10">
        <f t="shared" si="6"/>
        <v>-59</v>
      </c>
      <c r="S24" s="11">
        <f t="shared" si="7"/>
        <v>102</v>
      </c>
      <c r="T24" s="18">
        <f t="shared" si="8"/>
        <v>2.81</v>
      </c>
      <c r="U24" s="19">
        <f t="shared" si="9"/>
        <v>16.54275092936803</v>
      </c>
      <c r="V24" s="19">
        <f t="shared" si="9"/>
        <v>-11.132075471698114</v>
      </c>
      <c r="W24" s="20">
        <f t="shared" si="10"/>
        <v>17.801047120418847</v>
      </c>
    </row>
    <row r="25" spans="1:23" ht="15" customHeight="1">
      <c r="A25" s="16" t="s">
        <v>1</v>
      </c>
      <c r="B25" s="32">
        <v>10655</v>
      </c>
      <c r="C25" s="24">
        <v>5218</v>
      </c>
      <c r="D25" s="34">
        <v>5437</v>
      </c>
      <c r="E25" s="41">
        <f t="shared" si="0"/>
        <v>48.972313467855464</v>
      </c>
      <c r="F25" s="41">
        <f t="shared" si="1"/>
        <v>51.027686532144536</v>
      </c>
      <c r="G25" s="24">
        <v>4564</v>
      </c>
      <c r="H25" s="36">
        <f t="shared" si="4"/>
        <v>2.334574934268186</v>
      </c>
      <c r="I25" s="32">
        <v>12669</v>
      </c>
      <c r="J25" s="24">
        <v>6171</v>
      </c>
      <c r="K25" s="34">
        <v>6498</v>
      </c>
      <c r="L25" s="41">
        <f t="shared" si="2"/>
        <v>48.70944825953114</v>
      </c>
      <c r="M25" s="41">
        <f t="shared" si="3"/>
        <v>51.29055174046886</v>
      </c>
      <c r="N25" s="24">
        <v>5211</v>
      </c>
      <c r="O25" s="36">
        <f t="shared" si="5"/>
        <v>2.4312032239493377</v>
      </c>
      <c r="P25" s="9">
        <f t="shared" si="6"/>
        <v>-2014</v>
      </c>
      <c r="Q25" s="10">
        <f t="shared" si="6"/>
        <v>-953</v>
      </c>
      <c r="R25" s="10">
        <f t="shared" si="6"/>
        <v>-1061</v>
      </c>
      <c r="S25" s="11">
        <f t="shared" si="7"/>
        <v>-647</v>
      </c>
      <c r="T25" s="18">
        <f t="shared" si="8"/>
        <v>-15.9</v>
      </c>
      <c r="U25" s="19">
        <f t="shared" si="9"/>
        <v>-15.443202074218117</v>
      </c>
      <c r="V25" s="19">
        <f t="shared" si="9"/>
        <v>-16.328100954139735</v>
      </c>
      <c r="W25" s="20">
        <f t="shared" si="10"/>
        <v>-12.416042985991172</v>
      </c>
    </row>
    <row r="26" spans="1:23" ht="15" customHeight="1">
      <c r="A26" s="16" t="s">
        <v>2</v>
      </c>
      <c r="B26" s="32">
        <v>7157</v>
      </c>
      <c r="C26" s="24">
        <v>3493</v>
      </c>
      <c r="D26" s="34">
        <v>3664</v>
      </c>
      <c r="E26" s="41">
        <f t="shared" si="0"/>
        <v>48.80536537655442</v>
      </c>
      <c r="F26" s="41">
        <f t="shared" si="1"/>
        <v>51.19463462344558</v>
      </c>
      <c r="G26" s="24">
        <v>2819</v>
      </c>
      <c r="H26" s="36">
        <f t="shared" si="4"/>
        <v>2.538843561546648</v>
      </c>
      <c r="I26" s="32">
        <v>8067</v>
      </c>
      <c r="J26" s="24">
        <v>3931</v>
      </c>
      <c r="K26" s="34">
        <v>4136</v>
      </c>
      <c r="L26" s="41">
        <f t="shared" si="2"/>
        <v>48.729391347464976</v>
      </c>
      <c r="M26" s="41">
        <f t="shared" si="3"/>
        <v>51.270608652535024</v>
      </c>
      <c r="N26" s="24">
        <v>3006</v>
      </c>
      <c r="O26" s="36">
        <f t="shared" si="5"/>
        <v>2.683632734530938</v>
      </c>
      <c r="P26" s="9">
        <f t="shared" si="6"/>
        <v>-910</v>
      </c>
      <c r="Q26" s="10">
        <f t="shared" si="6"/>
        <v>-438</v>
      </c>
      <c r="R26" s="10">
        <f t="shared" si="6"/>
        <v>-472</v>
      </c>
      <c r="S26" s="11">
        <f t="shared" si="7"/>
        <v>-187</v>
      </c>
      <c r="T26" s="18">
        <f>ROUND(P26/I26*100,2)</f>
        <v>-11.28</v>
      </c>
      <c r="U26" s="19">
        <f t="shared" si="9"/>
        <v>-11.142203001780718</v>
      </c>
      <c r="V26" s="19">
        <f t="shared" si="9"/>
        <v>-11.411992263056092</v>
      </c>
      <c r="W26" s="20">
        <f t="shared" si="10"/>
        <v>-6.220891550232867</v>
      </c>
    </row>
    <row r="27" spans="1:23" ht="15" customHeight="1">
      <c r="A27" s="16" t="s">
        <v>38</v>
      </c>
      <c r="B27" s="32">
        <v>14225</v>
      </c>
      <c r="C27" s="24">
        <v>6847</v>
      </c>
      <c r="D27" s="34">
        <v>7378</v>
      </c>
      <c r="E27" s="41">
        <f t="shared" si="0"/>
        <v>48.13356766256591</v>
      </c>
      <c r="F27" s="41">
        <f t="shared" si="1"/>
        <v>51.8664323374341</v>
      </c>
      <c r="G27" s="24">
        <v>5633</v>
      </c>
      <c r="H27" s="36">
        <f t="shared" si="4"/>
        <v>2.5252973548730693</v>
      </c>
      <c r="I27" s="32">
        <v>15294</v>
      </c>
      <c r="J27" s="24">
        <v>7361</v>
      </c>
      <c r="K27" s="34">
        <v>7933</v>
      </c>
      <c r="L27" s="41">
        <f t="shared" si="2"/>
        <v>48.12998561527396</v>
      </c>
      <c r="M27" s="41">
        <f t="shared" si="3"/>
        <v>51.87001438472604</v>
      </c>
      <c r="N27" s="24">
        <v>5673</v>
      </c>
      <c r="O27" s="36">
        <f t="shared" si="5"/>
        <v>2.695928080380751</v>
      </c>
      <c r="P27" s="9">
        <f t="shared" si="6"/>
        <v>-1069</v>
      </c>
      <c r="Q27" s="10">
        <f t="shared" si="6"/>
        <v>-514</v>
      </c>
      <c r="R27" s="10">
        <f t="shared" si="6"/>
        <v>-555</v>
      </c>
      <c r="S27" s="11">
        <f t="shared" si="7"/>
        <v>-40</v>
      </c>
      <c r="T27" s="18">
        <f>ROUND(P27/I27*100,2)</f>
        <v>-6.99</v>
      </c>
      <c r="U27" s="19">
        <f t="shared" si="9"/>
        <v>-6.982746909387312</v>
      </c>
      <c r="V27" s="19">
        <f t="shared" si="9"/>
        <v>-6.996092272784571</v>
      </c>
      <c r="W27" s="20">
        <f t="shared" si="10"/>
        <v>-0.7050943063634761</v>
      </c>
    </row>
    <row r="28" spans="1:23" s="5" customFormat="1" ht="15" customHeight="1">
      <c r="A28" s="16" t="s">
        <v>3</v>
      </c>
      <c r="B28" s="26">
        <v>20916</v>
      </c>
      <c r="C28" s="8">
        <v>10444</v>
      </c>
      <c r="D28" s="31">
        <v>10472</v>
      </c>
      <c r="E28" s="41">
        <f t="shared" si="0"/>
        <v>49.9330655957162</v>
      </c>
      <c r="F28" s="41">
        <f t="shared" si="1"/>
        <v>50.0669344042838</v>
      </c>
      <c r="G28" s="8">
        <v>9091</v>
      </c>
      <c r="H28" s="36">
        <f t="shared" si="4"/>
        <v>2.300736992630074</v>
      </c>
      <c r="I28" s="26">
        <v>19505</v>
      </c>
      <c r="J28" s="8">
        <v>9875</v>
      </c>
      <c r="K28" s="31">
        <v>9630</v>
      </c>
      <c r="L28" s="41">
        <f t="shared" si="2"/>
        <v>50.62804409125865</v>
      </c>
      <c r="M28" s="41">
        <f t="shared" si="3"/>
        <v>49.37195590874135</v>
      </c>
      <c r="N28" s="8">
        <v>8223</v>
      </c>
      <c r="O28" s="36">
        <f t="shared" si="5"/>
        <v>2.3720053508451904</v>
      </c>
      <c r="P28" s="9">
        <f t="shared" si="6"/>
        <v>1411</v>
      </c>
      <c r="Q28" s="10">
        <f t="shared" si="6"/>
        <v>569</v>
      </c>
      <c r="R28" s="10">
        <f t="shared" si="6"/>
        <v>842</v>
      </c>
      <c r="S28" s="11">
        <f t="shared" si="7"/>
        <v>868</v>
      </c>
      <c r="T28" s="18">
        <f>ROUND(P28/I28*100,2)</f>
        <v>7.23</v>
      </c>
      <c r="U28" s="19">
        <f t="shared" si="9"/>
        <v>5.762025316455696</v>
      </c>
      <c r="V28" s="19">
        <f t="shared" si="9"/>
        <v>8.743509865005192</v>
      </c>
      <c r="W28" s="20">
        <f t="shared" si="10"/>
        <v>10.555758239085492</v>
      </c>
    </row>
    <row r="29" spans="1:23" ht="15" customHeight="1">
      <c r="A29" s="16" t="s">
        <v>4</v>
      </c>
      <c r="B29" s="26">
        <v>1608</v>
      </c>
      <c r="C29" s="8">
        <v>811</v>
      </c>
      <c r="D29" s="31">
        <v>797</v>
      </c>
      <c r="E29" s="41">
        <f t="shared" si="0"/>
        <v>50.43532338308457</v>
      </c>
      <c r="F29" s="41">
        <f t="shared" si="1"/>
        <v>49.56467661691542</v>
      </c>
      <c r="G29" s="8">
        <v>613</v>
      </c>
      <c r="H29" s="36">
        <f t="shared" si="4"/>
        <v>2.6231647634584014</v>
      </c>
      <c r="I29" s="26">
        <v>1743</v>
      </c>
      <c r="J29" s="8">
        <v>882</v>
      </c>
      <c r="K29" s="31">
        <v>861</v>
      </c>
      <c r="L29" s="41">
        <f t="shared" si="2"/>
        <v>50.602409638554214</v>
      </c>
      <c r="M29" s="41">
        <f t="shared" si="3"/>
        <v>49.39759036144578</v>
      </c>
      <c r="N29" s="8">
        <v>591</v>
      </c>
      <c r="O29" s="36">
        <f t="shared" si="5"/>
        <v>2.949238578680203</v>
      </c>
      <c r="P29" s="9">
        <f>B29-I29</f>
        <v>-135</v>
      </c>
      <c r="Q29" s="10">
        <f t="shared" si="6"/>
        <v>-71</v>
      </c>
      <c r="R29" s="10">
        <f t="shared" si="6"/>
        <v>-64</v>
      </c>
      <c r="S29" s="11">
        <f t="shared" si="7"/>
        <v>22</v>
      </c>
      <c r="T29" s="70">
        <f>ROUND(P29/I29*100,2)+0.1</f>
        <v>-7.65</v>
      </c>
      <c r="U29" s="19">
        <f t="shared" si="9"/>
        <v>-8.049886621315192</v>
      </c>
      <c r="V29" s="19">
        <f t="shared" si="9"/>
        <v>-7.4332171893147505</v>
      </c>
      <c r="W29" s="20">
        <f t="shared" si="10"/>
        <v>3.7225042301184432</v>
      </c>
    </row>
    <row r="30" spans="1:23" ht="15" customHeight="1">
      <c r="A30" s="16" t="s">
        <v>5</v>
      </c>
      <c r="B30" s="26">
        <v>4041</v>
      </c>
      <c r="C30" s="8">
        <v>1947</v>
      </c>
      <c r="D30" s="31">
        <v>2094</v>
      </c>
      <c r="E30" s="41">
        <f t="shared" si="0"/>
        <v>48.181143281366005</v>
      </c>
      <c r="F30" s="41">
        <f t="shared" si="1"/>
        <v>51.818856718633995</v>
      </c>
      <c r="G30" s="8">
        <v>1479</v>
      </c>
      <c r="H30" s="36">
        <f t="shared" si="4"/>
        <v>2.7322515212981746</v>
      </c>
      <c r="I30" s="26">
        <v>4342</v>
      </c>
      <c r="J30" s="8">
        <v>2117</v>
      </c>
      <c r="K30" s="31">
        <v>2225</v>
      </c>
      <c r="L30" s="41">
        <f t="shared" si="2"/>
        <v>48.756333486872414</v>
      </c>
      <c r="M30" s="41">
        <f t="shared" si="3"/>
        <v>51.24366651312759</v>
      </c>
      <c r="N30" s="8">
        <v>1478</v>
      </c>
      <c r="O30" s="36">
        <f t="shared" si="5"/>
        <v>2.9377537212449254</v>
      </c>
      <c r="P30" s="9">
        <f t="shared" si="6"/>
        <v>-301</v>
      </c>
      <c r="Q30" s="10">
        <f t="shared" si="6"/>
        <v>-170</v>
      </c>
      <c r="R30" s="10">
        <f t="shared" si="6"/>
        <v>-131</v>
      </c>
      <c r="S30" s="11">
        <f t="shared" si="7"/>
        <v>1</v>
      </c>
      <c r="T30" s="18">
        <f>ROUND(P30/I30*100,2)</f>
        <v>-6.93</v>
      </c>
      <c r="U30" s="19">
        <f t="shared" si="9"/>
        <v>-8.03023145961266</v>
      </c>
      <c r="V30" s="19">
        <f t="shared" si="9"/>
        <v>-5.887640449438202</v>
      </c>
      <c r="W30" s="20">
        <f t="shared" si="10"/>
        <v>0.06765899864682003</v>
      </c>
    </row>
    <row r="31" spans="1:23" ht="15" customHeight="1">
      <c r="A31" s="16" t="s">
        <v>6</v>
      </c>
      <c r="B31" s="26">
        <v>9236</v>
      </c>
      <c r="C31" s="8">
        <v>5134</v>
      </c>
      <c r="D31" s="31">
        <v>4102</v>
      </c>
      <c r="E31" s="41">
        <f t="shared" si="0"/>
        <v>55.58683412732785</v>
      </c>
      <c r="F31" s="41">
        <f t="shared" si="1"/>
        <v>44.41316587267215</v>
      </c>
      <c r="G31" s="8">
        <v>3490</v>
      </c>
      <c r="H31" s="36">
        <f t="shared" si="4"/>
        <v>2.6464183381088824</v>
      </c>
      <c r="I31" s="26">
        <v>8968</v>
      </c>
      <c r="J31" s="8">
        <v>4852</v>
      </c>
      <c r="K31" s="31">
        <v>4116</v>
      </c>
      <c r="L31" s="41">
        <f t="shared" si="2"/>
        <v>54.103479036574484</v>
      </c>
      <c r="M31" s="41">
        <f t="shared" si="3"/>
        <v>45.896520963425516</v>
      </c>
      <c r="N31" s="8">
        <v>3034</v>
      </c>
      <c r="O31" s="36">
        <f t="shared" si="5"/>
        <v>2.955833882663151</v>
      </c>
      <c r="P31" s="9">
        <f t="shared" si="6"/>
        <v>268</v>
      </c>
      <c r="Q31" s="10">
        <f t="shared" si="6"/>
        <v>282</v>
      </c>
      <c r="R31" s="10">
        <f t="shared" si="6"/>
        <v>-14</v>
      </c>
      <c r="S31" s="11">
        <f t="shared" si="7"/>
        <v>456</v>
      </c>
      <c r="T31" s="18">
        <f t="shared" si="8"/>
        <v>2.99</v>
      </c>
      <c r="U31" s="19">
        <f t="shared" si="9"/>
        <v>5.812036273701566</v>
      </c>
      <c r="V31" s="19">
        <f t="shared" si="9"/>
        <v>-0.3401360544217687</v>
      </c>
      <c r="W31" s="20">
        <f t="shared" si="10"/>
        <v>15.029663810151614</v>
      </c>
    </row>
    <row r="32" spans="1:23" ht="15" customHeight="1">
      <c r="A32" s="16" t="s">
        <v>7</v>
      </c>
      <c r="B32" s="26">
        <v>5178</v>
      </c>
      <c r="C32" s="8">
        <v>2557</v>
      </c>
      <c r="D32" s="31">
        <v>2621</v>
      </c>
      <c r="E32" s="41">
        <f t="shared" si="0"/>
        <v>49.38200077249903</v>
      </c>
      <c r="F32" s="41">
        <f t="shared" si="1"/>
        <v>50.61799922750097</v>
      </c>
      <c r="G32" s="8">
        <v>1961</v>
      </c>
      <c r="H32" s="36">
        <f t="shared" si="4"/>
        <v>2.6404895461499236</v>
      </c>
      <c r="I32" s="26">
        <v>5208</v>
      </c>
      <c r="J32" s="8">
        <v>2559</v>
      </c>
      <c r="K32" s="31">
        <v>2649</v>
      </c>
      <c r="L32" s="41">
        <f t="shared" si="2"/>
        <v>49.13594470046083</v>
      </c>
      <c r="M32" s="41">
        <f t="shared" si="3"/>
        <v>50.86405529953917</v>
      </c>
      <c r="N32" s="8">
        <v>1855</v>
      </c>
      <c r="O32" s="36">
        <f t="shared" si="5"/>
        <v>2.8075471698113206</v>
      </c>
      <c r="P32" s="9">
        <f t="shared" si="6"/>
        <v>-30</v>
      </c>
      <c r="Q32" s="10">
        <f t="shared" si="6"/>
        <v>-2</v>
      </c>
      <c r="R32" s="10">
        <f t="shared" si="6"/>
        <v>-28</v>
      </c>
      <c r="S32" s="11">
        <f t="shared" si="7"/>
        <v>106</v>
      </c>
      <c r="T32" s="18">
        <f>ROUND(P32/I32*100,2)</f>
        <v>-0.58</v>
      </c>
      <c r="U32" s="19">
        <f t="shared" si="9"/>
        <v>-0.07815552950371239</v>
      </c>
      <c r="V32" s="19">
        <f t="shared" si="9"/>
        <v>-1.0570026425066061</v>
      </c>
      <c r="W32" s="20">
        <f t="shared" si="10"/>
        <v>5.714285714285714</v>
      </c>
    </row>
    <row r="33" spans="1:23" ht="15" customHeight="1">
      <c r="A33" s="16" t="s">
        <v>20</v>
      </c>
      <c r="B33" s="26">
        <v>2834</v>
      </c>
      <c r="C33" s="8">
        <v>1399</v>
      </c>
      <c r="D33" s="31">
        <v>1435</v>
      </c>
      <c r="E33" s="41">
        <f t="shared" si="0"/>
        <v>49.36485532815808</v>
      </c>
      <c r="F33" s="41">
        <f t="shared" si="1"/>
        <v>50.635144671841914</v>
      </c>
      <c r="G33" s="8">
        <v>1053</v>
      </c>
      <c r="H33" s="36">
        <f t="shared" si="4"/>
        <v>2.691358024691358</v>
      </c>
      <c r="I33" s="26">
        <v>2921</v>
      </c>
      <c r="J33" s="8">
        <v>1403</v>
      </c>
      <c r="K33" s="31">
        <v>1518</v>
      </c>
      <c r="L33" s="41">
        <f t="shared" si="2"/>
        <v>48.031496062992126</v>
      </c>
      <c r="M33" s="41">
        <f t="shared" si="3"/>
        <v>51.96850393700787</v>
      </c>
      <c r="N33" s="8">
        <v>1036</v>
      </c>
      <c r="O33" s="36">
        <f t="shared" si="5"/>
        <v>2.8194980694980694</v>
      </c>
      <c r="P33" s="9">
        <f t="shared" si="6"/>
        <v>-87</v>
      </c>
      <c r="Q33" s="10">
        <f t="shared" si="6"/>
        <v>-4</v>
      </c>
      <c r="R33" s="10">
        <f t="shared" si="6"/>
        <v>-83</v>
      </c>
      <c r="S33" s="11">
        <f t="shared" si="7"/>
        <v>17</v>
      </c>
      <c r="T33" s="18">
        <f t="shared" si="8"/>
        <v>-2.98</v>
      </c>
      <c r="U33" s="19">
        <f t="shared" si="9"/>
        <v>-0.2851033499643621</v>
      </c>
      <c r="V33" s="19">
        <f t="shared" si="9"/>
        <v>-5.467720685111989</v>
      </c>
      <c r="W33" s="20">
        <f t="shared" si="10"/>
        <v>1.6409266409266408</v>
      </c>
    </row>
    <row r="34" spans="1:23" ht="15" customHeight="1">
      <c r="A34" s="16" t="s">
        <v>26</v>
      </c>
      <c r="B34" s="26">
        <v>26084</v>
      </c>
      <c r="C34" s="8">
        <v>12837</v>
      </c>
      <c r="D34" s="31">
        <v>13247</v>
      </c>
      <c r="E34" s="41">
        <f t="shared" si="0"/>
        <v>49.21407759546082</v>
      </c>
      <c r="F34" s="41">
        <f t="shared" si="1"/>
        <v>50.785922404539185</v>
      </c>
      <c r="G34" s="8">
        <v>10621</v>
      </c>
      <c r="H34" s="36">
        <f t="shared" si="4"/>
        <v>2.4558892759627153</v>
      </c>
      <c r="I34" s="26">
        <v>25329</v>
      </c>
      <c r="J34" s="8">
        <v>12350</v>
      </c>
      <c r="K34" s="31">
        <v>12979</v>
      </c>
      <c r="L34" s="41">
        <f t="shared" si="2"/>
        <v>48.758340242409886</v>
      </c>
      <c r="M34" s="41">
        <f t="shared" si="3"/>
        <v>51.24165975759012</v>
      </c>
      <c r="N34" s="8">
        <v>9616</v>
      </c>
      <c r="O34" s="36">
        <f t="shared" si="5"/>
        <v>2.634047420965058</v>
      </c>
      <c r="P34" s="9">
        <f t="shared" si="6"/>
        <v>755</v>
      </c>
      <c r="Q34" s="10">
        <f t="shared" si="6"/>
        <v>487</v>
      </c>
      <c r="R34" s="10">
        <f t="shared" si="6"/>
        <v>268</v>
      </c>
      <c r="S34" s="11">
        <f t="shared" si="7"/>
        <v>1005</v>
      </c>
      <c r="T34" s="18">
        <f t="shared" si="8"/>
        <v>2.98</v>
      </c>
      <c r="U34" s="19">
        <f t="shared" si="9"/>
        <v>3.9433198380566803</v>
      </c>
      <c r="V34" s="19">
        <f t="shared" si="9"/>
        <v>2.0648740272748283</v>
      </c>
      <c r="W34" s="20">
        <f t="shared" si="10"/>
        <v>10.451331114808653</v>
      </c>
    </row>
    <row r="35" spans="1:23" ht="15" customHeight="1">
      <c r="A35" s="16" t="s">
        <v>8</v>
      </c>
      <c r="B35" s="26">
        <v>684</v>
      </c>
      <c r="C35" s="8">
        <v>344</v>
      </c>
      <c r="D35" s="31">
        <v>340</v>
      </c>
      <c r="E35" s="41">
        <f t="shared" si="0"/>
        <v>50.29239766081871</v>
      </c>
      <c r="F35" s="41">
        <f t="shared" si="1"/>
        <v>49.707602339181285</v>
      </c>
      <c r="G35" s="8">
        <v>339</v>
      </c>
      <c r="H35" s="36">
        <f t="shared" si="4"/>
        <v>2.017699115044248</v>
      </c>
      <c r="I35" s="26">
        <v>726</v>
      </c>
      <c r="J35" s="8">
        <v>353</v>
      </c>
      <c r="K35" s="31">
        <v>373</v>
      </c>
      <c r="L35" s="41">
        <f t="shared" si="2"/>
        <v>48.62258953168045</v>
      </c>
      <c r="M35" s="41">
        <f t="shared" si="3"/>
        <v>51.37741046831956</v>
      </c>
      <c r="N35" s="8">
        <v>337</v>
      </c>
      <c r="O35" s="36">
        <f t="shared" si="5"/>
        <v>2.1543026706231454</v>
      </c>
      <c r="P35" s="9">
        <f t="shared" si="6"/>
        <v>-42</v>
      </c>
      <c r="Q35" s="10">
        <f t="shared" si="6"/>
        <v>-9</v>
      </c>
      <c r="R35" s="10">
        <f t="shared" si="6"/>
        <v>-33</v>
      </c>
      <c r="S35" s="11">
        <f t="shared" si="7"/>
        <v>2</v>
      </c>
      <c r="T35" s="18">
        <f t="shared" si="8"/>
        <v>-5.79</v>
      </c>
      <c r="U35" s="19">
        <f t="shared" si="9"/>
        <v>-2.5495750708215295</v>
      </c>
      <c r="V35" s="19">
        <f t="shared" si="9"/>
        <v>-8.847184986595174</v>
      </c>
      <c r="W35" s="20">
        <f t="shared" si="10"/>
        <v>0.5934718100890208</v>
      </c>
    </row>
    <row r="36" spans="1:23" ht="15" customHeight="1" thickBot="1">
      <c r="A36" s="17" t="s">
        <v>9</v>
      </c>
      <c r="B36" s="33">
        <v>529</v>
      </c>
      <c r="C36" s="12">
        <v>270</v>
      </c>
      <c r="D36" s="35">
        <v>259</v>
      </c>
      <c r="E36" s="42">
        <f t="shared" si="0"/>
        <v>51.03969754253308</v>
      </c>
      <c r="F36" s="43">
        <f t="shared" si="1"/>
        <v>48.96030245746692</v>
      </c>
      <c r="G36" s="12">
        <v>283</v>
      </c>
      <c r="H36" s="37">
        <f t="shared" si="4"/>
        <v>1.8692579505300353</v>
      </c>
      <c r="I36" s="33">
        <v>563</v>
      </c>
      <c r="J36" s="12">
        <v>286</v>
      </c>
      <c r="K36" s="35">
        <v>277</v>
      </c>
      <c r="L36" s="42">
        <f t="shared" si="2"/>
        <v>50.799289520426285</v>
      </c>
      <c r="M36" s="43">
        <f t="shared" si="3"/>
        <v>49.200710479573715</v>
      </c>
      <c r="N36" s="12">
        <v>294</v>
      </c>
      <c r="O36" s="37">
        <f t="shared" si="5"/>
        <v>1.9149659863945578</v>
      </c>
      <c r="P36" s="13">
        <f t="shared" si="6"/>
        <v>-34</v>
      </c>
      <c r="Q36" s="14">
        <f t="shared" si="6"/>
        <v>-16</v>
      </c>
      <c r="R36" s="14">
        <f t="shared" si="6"/>
        <v>-18</v>
      </c>
      <c r="S36" s="15">
        <f t="shared" si="7"/>
        <v>-11</v>
      </c>
      <c r="T36" s="21">
        <f t="shared" si="8"/>
        <v>-6.04</v>
      </c>
      <c r="U36" s="22">
        <f t="shared" si="9"/>
        <v>-5.594405594405594</v>
      </c>
      <c r="V36" s="22">
        <f t="shared" si="9"/>
        <v>-6.4981949458483745</v>
      </c>
      <c r="W36" s="23">
        <f t="shared" si="10"/>
        <v>-3.741496598639456</v>
      </c>
    </row>
    <row r="37" spans="2:17" ht="15" customHeight="1">
      <c r="B37" s="40"/>
      <c r="D37" s="28"/>
      <c r="E37" s="28"/>
      <c r="F37" s="28"/>
      <c r="G37" s="28"/>
      <c r="N37" s="4"/>
      <c r="O37" s="4"/>
      <c r="P37" s="4"/>
      <c r="Q37" s="4"/>
    </row>
    <row r="38" spans="11:18" ht="15" customHeight="1">
      <c r="K38" s="4"/>
      <c r="L38" s="4"/>
      <c r="M38" s="4"/>
      <c r="N38" s="4"/>
      <c r="O38" s="4"/>
      <c r="P38" s="4"/>
      <c r="Q38" s="4"/>
      <c r="R38" s="4"/>
    </row>
    <row r="39" spans="2:17" ht="12">
      <c r="B39" s="28"/>
      <c r="C39" s="28"/>
      <c r="D39" s="28"/>
      <c r="E39" s="28"/>
      <c r="G39" s="28"/>
      <c r="I39" s="28"/>
      <c r="J39" s="28"/>
      <c r="K39" s="28"/>
      <c r="N39" s="29"/>
      <c r="O39" s="4"/>
      <c r="P39" s="4"/>
      <c r="Q39" s="4"/>
    </row>
    <row r="40" spans="1:17" ht="12">
      <c r="A40" s="27"/>
      <c r="B40" s="28"/>
      <c r="C40" s="28"/>
      <c r="D40" s="28"/>
      <c r="E40" s="28"/>
      <c r="G40" s="28"/>
      <c r="I40" s="28"/>
      <c r="J40" s="28"/>
      <c r="K40" s="28"/>
      <c r="N40" s="30"/>
      <c r="O40" s="4"/>
      <c r="P40" s="4"/>
      <c r="Q40" s="4"/>
    </row>
    <row r="41" spans="1:17" ht="12">
      <c r="A41" s="27"/>
      <c r="B41" s="28"/>
      <c r="C41" s="28"/>
      <c r="D41" s="28"/>
      <c r="E41" s="28"/>
      <c r="G41" s="28"/>
      <c r="I41" s="28"/>
      <c r="J41" s="28"/>
      <c r="K41" s="28"/>
      <c r="N41" s="30"/>
      <c r="O41" s="4"/>
      <c r="P41" s="4"/>
      <c r="Q41" s="4"/>
    </row>
    <row r="42" spans="1:17" ht="12">
      <c r="A42" s="27"/>
      <c r="B42" s="28"/>
      <c r="C42" s="28"/>
      <c r="D42" s="28"/>
      <c r="E42" s="28"/>
      <c r="G42" s="28"/>
      <c r="I42" s="28"/>
      <c r="J42" s="28"/>
      <c r="K42" s="28"/>
      <c r="N42" s="30"/>
      <c r="O42" s="4"/>
      <c r="P42" s="4"/>
      <c r="Q42" s="4"/>
    </row>
    <row r="43" spans="2:17" ht="12">
      <c r="B43" s="28"/>
      <c r="C43" s="28"/>
      <c r="D43" s="28"/>
      <c r="E43" s="28"/>
      <c r="G43" s="28"/>
      <c r="I43" s="28"/>
      <c r="J43" s="28"/>
      <c r="K43" s="28"/>
      <c r="N43" s="30"/>
      <c r="O43" s="4"/>
      <c r="P43" s="4"/>
      <c r="Q43" s="4"/>
    </row>
    <row r="44" spans="2:17" ht="12">
      <c r="B44" s="28"/>
      <c r="C44" s="28"/>
      <c r="D44" s="28"/>
      <c r="E44" s="28"/>
      <c r="G44" s="28"/>
      <c r="I44" s="28"/>
      <c r="J44" s="28"/>
      <c r="K44" s="28"/>
      <c r="N44" s="29"/>
      <c r="O44" s="4"/>
      <c r="P44" s="4"/>
      <c r="Q44" s="4"/>
    </row>
    <row r="45" spans="1:17" ht="12">
      <c r="A45" s="27"/>
      <c r="B45" s="28"/>
      <c r="C45" s="28"/>
      <c r="D45" s="28"/>
      <c r="E45" s="28"/>
      <c r="G45" s="28"/>
      <c r="I45" s="28"/>
      <c r="J45" s="28"/>
      <c r="K45" s="28"/>
      <c r="N45" s="30"/>
      <c r="O45" s="4"/>
      <c r="P45" s="4"/>
      <c r="Q45" s="4"/>
    </row>
    <row r="46" spans="1:17" ht="12">
      <c r="A46" s="27"/>
      <c r="B46" s="28"/>
      <c r="C46" s="28"/>
      <c r="D46" s="28"/>
      <c r="E46" s="28"/>
      <c r="G46" s="28"/>
      <c r="I46" s="28"/>
      <c r="J46" s="28"/>
      <c r="K46" s="28"/>
      <c r="N46" s="30"/>
      <c r="O46" s="4"/>
      <c r="P46" s="4"/>
      <c r="Q46" s="4"/>
    </row>
    <row r="47" spans="2:17" ht="12">
      <c r="B47" s="28"/>
      <c r="C47" s="28"/>
      <c r="D47" s="28"/>
      <c r="E47" s="28"/>
      <c r="G47" s="28"/>
      <c r="I47" s="28"/>
      <c r="J47" s="28"/>
      <c r="K47" s="28"/>
      <c r="N47" s="30"/>
      <c r="O47" s="4"/>
      <c r="P47" s="4"/>
      <c r="Q47" s="4"/>
    </row>
    <row r="48" spans="2:17" ht="12">
      <c r="B48" s="28"/>
      <c r="C48" s="28"/>
      <c r="D48" s="28"/>
      <c r="E48" s="28"/>
      <c r="G48" s="28"/>
      <c r="I48" s="28"/>
      <c r="J48" s="28"/>
      <c r="K48" s="28"/>
      <c r="N48" s="29"/>
      <c r="O48" s="4"/>
      <c r="P48" s="4"/>
      <c r="Q48" s="4"/>
    </row>
    <row r="49" spans="1:17" ht="12">
      <c r="A49" s="27"/>
      <c r="B49" s="28"/>
      <c r="C49" s="28"/>
      <c r="D49" s="28"/>
      <c r="E49" s="28"/>
      <c r="G49" s="28"/>
      <c r="I49" s="28"/>
      <c r="J49" s="28"/>
      <c r="K49" s="28"/>
      <c r="N49" s="30"/>
      <c r="O49" s="4"/>
      <c r="P49" s="4"/>
      <c r="Q49" s="4"/>
    </row>
    <row r="50" spans="1:17" ht="12">
      <c r="A50" s="27"/>
      <c r="B50" s="28"/>
      <c r="C50" s="28"/>
      <c r="D50" s="28"/>
      <c r="E50" s="28"/>
      <c r="G50" s="28"/>
      <c r="I50" s="28"/>
      <c r="J50" s="28"/>
      <c r="K50" s="28"/>
      <c r="N50" s="30"/>
      <c r="O50" s="4"/>
      <c r="P50" s="4"/>
      <c r="Q50" s="4"/>
    </row>
    <row r="51" spans="1:17" ht="12">
      <c r="A51" s="27"/>
      <c r="B51" s="28"/>
      <c r="C51" s="28"/>
      <c r="D51" s="28"/>
      <c r="E51" s="28"/>
      <c r="G51" s="28"/>
      <c r="I51" s="28"/>
      <c r="J51" s="28"/>
      <c r="K51" s="28"/>
      <c r="N51" s="30"/>
      <c r="O51" s="4"/>
      <c r="P51" s="4"/>
      <c r="Q51" s="4"/>
    </row>
    <row r="52" spans="2:17" ht="12">
      <c r="B52" s="28"/>
      <c r="C52" s="28"/>
      <c r="D52" s="28"/>
      <c r="E52" s="28"/>
      <c r="G52" s="28"/>
      <c r="I52" s="28"/>
      <c r="J52" s="28"/>
      <c r="K52" s="28"/>
      <c r="N52" s="30"/>
      <c r="O52" s="4"/>
      <c r="P52" s="4"/>
      <c r="Q52" s="4"/>
    </row>
    <row r="53" spans="2:17" ht="12">
      <c r="B53" s="28"/>
      <c r="C53" s="28"/>
      <c r="D53" s="28"/>
      <c r="E53" s="28"/>
      <c r="G53" s="28"/>
      <c r="I53" s="28"/>
      <c r="J53" s="28"/>
      <c r="K53" s="28"/>
      <c r="N53" s="29"/>
      <c r="O53" s="4"/>
      <c r="P53" s="4"/>
      <c r="Q53" s="4"/>
    </row>
    <row r="54" spans="1:14" ht="12">
      <c r="A54" s="27"/>
      <c r="B54" s="28"/>
      <c r="C54" s="28"/>
      <c r="D54" s="28"/>
      <c r="E54" s="28"/>
      <c r="G54" s="28"/>
      <c r="I54" s="28"/>
      <c r="J54" s="28"/>
      <c r="K54" s="28"/>
      <c r="N54" s="29"/>
    </row>
    <row r="55" spans="1:14" ht="12">
      <c r="A55" s="27"/>
      <c r="B55" s="28"/>
      <c r="C55" s="28"/>
      <c r="D55" s="28"/>
      <c r="E55" s="28"/>
      <c r="G55" s="28"/>
      <c r="I55" s="28"/>
      <c r="J55" s="28"/>
      <c r="K55" s="28"/>
      <c r="N55" s="29"/>
    </row>
    <row r="56" spans="1:14" ht="12">
      <c r="A56" s="27"/>
      <c r="B56" s="28"/>
      <c r="C56" s="28"/>
      <c r="D56" s="28"/>
      <c r="E56" s="28"/>
      <c r="G56" s="28"/>
      <c r="I56" s="28"/>
      <c r="J56" s="28"/>
      <c r="K56" s="28"/>
      <c r="N56" s="29"/>
    </row>
    <row r="57" spans="2:14" ht="12">
      <c r="B57" s="28"/>
      <c r="C57" s="28"/>
      <c r="D57" s="28"/>
      <c r="E57" s="28"/>
      <c r="G57" s="28"/>
      <c r="I57" s="28"/>
      <c r="J57" s="28"/>
      <c r="K57" s="28"/>
      <c r="N57" s="29"/>
    </row>
    <row r="58" spans="2:14" ht="12">
      <c r="B58" s="28"/>
      <c r="C58" s="28"/>
      <c r="D58" s="28"/>
      <c r="E58" s="28"/>
      <c r="G58" s="28"/>
      <c r="I58" s="28"/>
      <c r="J58" s="28"/>
      <c r="K58" s="28"/>
      <c r="N58" s="29"/>
    </row>
    <row r="59" spans="1:14" ht="12">
      <c r="A59" s="27"/>
      <c r="B59" s="28"/>
      <c r="C59" s="28"/>
      <c r="D59" s="28"/>
      <c r="E59" s="28"/>
      <c r="G59" s="28"/>
      <c r="I59" s="28"/>
      <c r="J59" s="28"/>
      <c r="K59" s="28"/>
      <c r="N59" s="29"/>
    </row>
    <row r="60" spans="1:14" ht="12">
      <c r="A60" s="27"/>
      <c r="B60" s="28"/>
      <c r="C60" s="28"/>
      <c r="D60" s="28"/>
      <c r="E60" s="28"/>
      <c r="G60" s="28"/>
      <c r="I60" s="28"/>
      <c r="J60" s="28"/>
      <c r="K60" s="28"/>
      <c r="N60" s="29"/>
    </row>
    <row r="61" spans="2:14" ht="12">
      <c r="B61" s="28"/>
      <c r="C61" s="28"/>
      <c r="D61" s="28"/>
      <c r="E61" s="28"/>
      <c r="G61" s="28"/>
      <c r="I61" s="28"/>
      <c r="J61" s="28"/>
      <c r="K61" s="28"/>
      <c r="N61" s="29"/>
    </row>
    <row r="62" spans="2:14" ht="12">
      <c r="B62" s="28"/>
      <c r="C62" s="28"/>
      <c r="D62" s="28"/>
      <c r="E62" s="28"/>
      <c r="G62" s="28"/>
      <c r="I62" s="28"/>
      <c r="J62" s="28"/>
      <c r="K62" s="28"/>
      <c r="N62" s="29"/>
    </row>
    <row r="63" spans="1:14" ht="12">
      <c r="A63" s="27"/>
      <c r="B63" s="28"/>
      <c r="C63" s="28"/>
      <c r="D63" s="28"/>
      <c r="E63" s="28"/>
      <c r="G63" s="28"/>
      <c r="I63" s="28"/>
      <c r="J63" s="28"/>
      <c r="K63" s="28"/>
      <c r="N63" s="29"/>
    </row>
    <row r="64" spans="1:14" ht="12">
      <c r="A64" s="27"/>
      <c r="B64" s="28"/>
      <c r="C64" s="28"/>
      <c r="D64" s="28"/>
      <c r="E64" s="28"/>
      <c r="G64" s="28"/>
      <c r="I64" s="28"/>
      <c r="J64" s="28"/>
      <c r="K64" s="28"/>
      <c r="N64" s="29"/>
    </row>
  </sheetData>
  <sheetProtection/>
  <mergeCells count="17">
    <mergeCell ref="W5:W6"/>
    <mergeCell ref="I5:K5"/>
    <mergeCell ref="L5:M5"/>
    <mergeCell ref="N5:O5"/>
    <mergeCell ref="P5:R5"/>
    <mergeCell ref="S5:S6"/>
    <mergeCell ref="T5:V5"/>
    <mergeCell ref="A2:W2"/>
    <mergeCell ref="T3:W3"/>
    <mergeCell ref="A4:A6"/>
    <mergeCell ref="B4:H4"/>
    <mergeCell ref="I4:O4"/>
    <mergeCell ref="P4:S4"/>
    <mergeCell ref="T4:W4"/>
    <mergeCell ref="B5:D5"/>
    <mergeCell ref="E5:F5"/>
    <mergeCell ref="G5:H5"/>
  </mergeCells>
  <printOptions/>
  <pageMargins left="0.5118110236220472" right="0" top="0.7874015748031497" bottom="0.7874015748031497" header="0.3937007874015748" footer="0.3937007874015748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2021-06-24T05:24:18Z</cp:lastPrinted>
  <dcterms:created xsi:type="dcterms:W3CDTF">2000-12-21T05:44:45Z</dcterms:created>
  <dcterms:modified xsi:type="dcterms:W3CDTF">2021-06-24T05:24:26Z</dcterms:modified>
  <cp:category/>
  <cp:version/>
  <cp:contentType/>
  <cp:contentStatus/>
</cp:coreProperties>
</file>