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DSFR.iad2016.local\Share$\00311812\Desktop\決算統計Hp\経営比較0219\010 上水道\"/>
    </mc:Choice>
  </mc:AlternateContent>
  <workbookProtection workbookAlgorithmName="SHA-512" workbookHashValue="n8wMu6WysY0+nb7hMvD6Qhus8uhRiWOa4E1n5e39S/CFLVIS3hOjMjqNNEmjv9nzE9Wqb+XYUglpLPxwEhN06A==" workbookSaltValue="3agTIXUpkyFp7nBK7BwIjQ==" workbookSpinCount="100000" lockStructure="1"/>
  <bookViews>
    <workbookView xWindow="0" yWindow="0" windowWidth="15360" windowHeight="763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G85" i="4"/>
  <c r="F85" i="4"/>
  <c r="E85" i="4"/>
  <c r="BB10" i="4"/>
  <c r="AT10" i="4"/>
  <c r="AL10" i="4"/>
  <c r="I10" i="4"/>
  <c r="B10" i="4"/>
  <c r="BB8" i="4"/>
  <c r="AT8" i="4"/>
  <c r="AL8" i="4"/>
  <c r="AD8" i="4"/>
  <c r="W8" i="4"/>
  <c r="P8" i="4"/>
  <c r="I8" i="4"/>
  <c r="B8" i="4"/>
  <c r="B6" i="4"/>
</calcChain>
</file>

<file path=xl/sharedStrings.xml><?xml version="1.0" encoding="utf-8"?>
<sst xmlns="http://schemas.openxmlformats.org/spreadsheetml/2006/main" count="231" uniqueCount="115">
  <si>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</si>
  <si>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</si>
  <si>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</si>
  <si>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</si>
  <si>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</si>
  <si>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</si>
  <si>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</si>
  <si>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</si>
  <si>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</si>
  <si>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</si>
  <si>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</si>
  <si>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</si>
  <si>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</si>
  <si>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</si>
  <si>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</si>
  <si>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</si>
  <si>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</si>
  <si>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</si>
  <si>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</si>
  <si>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</si>
  <si>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</si>
  <si>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</si>
  <si>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</si>
  <si>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</si>
  <si>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</si>
  <si>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</si>
  <si>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</si>
  <si>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</si>
  <si>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</si>
  <si>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</si>
  <si>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</si>
  <si>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</si>
  <si>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</si>
  <si>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</si>
  <si>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</si>
  <si>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</si>
  <si>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</si>
  <si>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</si>
  <si>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</si>
  <si>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</si>
  <si>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</si>
  <si>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</si>
  <si>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</si>
  <si>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</si>
  <si>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</si>
  <si>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</si>
  <si>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</si>
  <si>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</si>
  <si>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</si>
  <si>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</si>
  <si>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</si>
  <si>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</si>
  <si>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</si>
  <si>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</si>
  <si>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</si>
  <si>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</si>
  <si>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</si>
  <si>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</si>
  <si>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</si>
  <si>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</si>
  <si>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</si>
  <si>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</si>
  <si>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</si>
  <si>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</si>
  <si>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</si>
  <si>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</si>
  <si>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</si>
  <si>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</si>
  <si>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</si>
  <si>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</si>
  <si>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</si>
  <si>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</si>
  <si>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</si>
  <si>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</si>
  <si>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</si>
  <si>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</si>
  <si>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</si>
  <si>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</si>
  <si>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</si>
  <si>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</si>
  <si>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</si>
  <si>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</si>
  <si>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</si>
  <si>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</si>
  <si>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</si>
  <si>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</si>
  <si>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</si>
  <si>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</si>
  <si>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</si>
  <si>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</si>
  <si>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</si>
  <si>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</si>
  <si>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</si>
  <si>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東部地域広域水道企業団</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</si>
  <si>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</si>
  <si>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</si>
  <si>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</si>
  <si>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</si>
  <si>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</si>
  <si>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</si>
  <si>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</si>
  <si>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</si>
  <si>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</si>
  <si>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</si>
  <si>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</si>
  <si>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</si>
  <si>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</si>
  <si>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</si>
  <si>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</si>
  <si>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</si>
  <si>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</si>
  <si>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</si>
  <si>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平成29年4月に水道料金の改定を行ったが、効果が鈍化し経営状況は厳しい。しかしながら、これ以上の料金値上げには否定的な意見が多いため、国庫補助の活用などで収入源の確保を強化していきたい。また施設の維持管理費等の経常的な支出を削減し、構成市との連携を引き続き強化していくことで持続可能な水道事業運営に努めていきたい。</t>
    <rPh sb="1" eb="3">
      <t>ヘイセイ</t>
    </rPh>
    <rPh sb="5" eb="6">
      <t>ネン</t>
    </rPh>
    <rPh sb="7" eb="8">
      <t>ガツ</t>
    </rPh>
    <rPh sb="9" eb="13">
      <t>スイドウリョウキン</t>
    </rPh>
    <rPh sb="14" eb="16">
      <t>カイテイ</t>
    </rPh>
    <rPh sb="17" eb="18">
      <t>オコナ</t>
    </rPh>
    <rPh sb="22" eb="24">
      <t>コウカ</t>
    </rPh>
    <rPh sb="25" eb="26">
      <t>ニブ</t>
    </rPh>
    <rPh sb="26" eb="27">
      <t>カ</t>
    </rPh>
    <rPh sb="28" eb="30">
      <t>ケイエイ</t>
    </rPh>
    <rPh sb="30" eb="32">
      <t>ジョウキョウ</t>
    </rPh>
    <rPh sb="33" eb="34">
      <t>キビ</t>
    </rPh>
    <rPh sb="46" eb="48">
      <t>イジョウ</t>
    </rPh>
    <rPh sb="106" eb="108">
      <t>ケイジョウ</t>
    </rPh>
    <phoneticPr fontId="4"/>
  </si>
  <si>
    <t>　有形固定資産減価償却率は年々2％程度数値が上昇し、法定耐用年数を迎える固定資産が増加傾向にあることが分かる。管路経年化率も改善傾向にあるが、管路更新率は伸び悩み、類似団体と比較しても管路更新が遅れていることがわかる。国庫補助事業を活用し整備等のコストを抑えつつ、将来の人口を見据えた適材適所の施設整備や更新を行う。</t>
    <rPh sb="1" eb="7">
      <t>ユウケイコテイシサン</t>
    </rPh>
    <rPh sb="7" eb="9">
      <t>ゲンカ</t>
    </rPh>
    <rPh sb="9" eb="11">
      <t>ショウキャク</t>
    </rPh>
    <rPh sb="11" eb="12">
      <t>リツ</t>
    </rPh>
    <rPh sb="13" eb="15">
      <t>ネンネン</t>
    </rPh>
    <rPh sb="17" eb="19">
      <t>テイド</t>
    </rPh>
    <rPh sb="19" eb="21">
      <t>スウチ</t>
    </rPh>
    <rPh sb="22" eb="24">
      <t>ジョウショウ</t>
    </rPh>
    <rPh sb="26" eb="28">
      <t>ホウテイ</t>
    </rPh>
    <rPh sb="28" eb="32">
      <t>タイヨウネンスウ</t>
    </rPh>
    <rPh sb="33" eb="34">
      <t>ムカ</t>
    </rPh>
    <rPh sb="38" eb="40">
      <t>シサン</t>
    </rPh>
    <rPh sb="41" eb="43">
      <t>ゾウカ</t>
    </rPh>
    <rPh sb="43" eb="45">
      <t>ケイコウ</t>
    </rPh>
    <rPh sb="51" eb="52">
      <t>ワ</t>
    </rPh>
    <rPh sb="55" eb="57">
      <t>カンロ</t>
    </rPh>
    <rPh sb="57" eb="60">
      <t>ケイネンカ</t>
    </rPh>
    <rPh sb="60" eb="61">
      <t>リツ</t>
    </rPh>
    <rPh sb="62" eb="64">
      <t>カイゼン</t>
    </rPh>
    <rPh sb="64" eb="66">
      <t>ケイコウ</t>
    </rPh>
    <rPh sb="71" eb="73">
      <t>カンロ</t>
    </rPh>
    <rPh sb="73" eb="75">
      <t>コウシン</t>
    </rPh>
    <rPh sb="75" eb="76">
      <t>リツ</t>
    </rPh>
    <rPh sb="77" eb="78">
      <t>ノ</t>
    </rPh>
    <rPh sb="79" eb="80">
      <t>ナヤ</t>
    </rPh>
    <rPh sb="82" eb="86">
      <t>ルイジダンタイ</t>
    </rPh>
    <rPh sb="87" eb="89">
      <t>ヒカク</t>
    </rPh>
    <rPh sb="109" eb="111">
      <t>コッコ</t>
    </rPh>
    <rPh sb="111" eb="113">
      <t>ホジョ</t>
    </rPh>
    <rPh sb="113" eb="115">
      <t>ジギョウ</t>
    </rPh>
    <rPh sb="116" eb="118">
      <t>カツヨウ</t>
    </rPh>
    <rPh sb="119" eb="122">
      <t>セイビトウ</t>
    </rPh>
    <rPh sb="127" eb="128">
      <t>オサ</t>
    </rPh>
    <rPh sb="132" eb="134">
      <t>ショウライ</t>
    </rPh>
    <rPh sb="135" eb="137">
      <t>ジンコウ</t>
    </rPh>
    <rPh sb="138" eb="140">
      <t>ミス</t>
    </rPh>
    <rPh sb="142" eb="144">
      <t>テキザイ</t>
    </rPh>
    <rPh sb="144" eb="146">
      <t>テキショ</t>
    </rPh>
    <rPh sb="147" eb="149">
      <t>シセツ</t>
    </rPh>
    <rPh sb="149" eb="151">
      <t>セイビ</t>
    </rPh>
    <rPh sb="152" eb="154">
      <t>コウシン</t>
    </rPh>
    <rPh sb="155" eb="156">
      <t>オコナ</t>
    </rPh>
    <phoneticPr fontId="4"/>
  </si>
  <si>
    <t xml:space="preserve"> 経常収支比率は改善傾向にはあるが、単年度でみると毎年赤字が続いている。累積欠損金は平成27年度に固定資産の整理を行い、減額が図れたが年々割合が増加しており、厳しい状況である。流動比率は改善傾向にあるが、類似団体平均の約５分の１にとどまっている。
　企業債残高対給水収益比率は年々減少し、平成30年度より10年間計画の国庫補助事業が開始されたこともあり、起債額を抑えられるため次年度以降も数値の改善を見込んでいる。
　料金回収率は直近3年間では65％程度で推移しているが、類似団体平均には及ばない。構成市からの繰出基準外の繰入金により補てんをしている状況もあり、更なる経営努力が求められる。
　有収率は前年度より改善することができたが、給水原価や施設利用率は悪化した。施設のダウンサイジングを推進し、数値の改善に努める。
　</t>
    <rPh sb="1" eb="7">
      <t>ケイジョウシュウシヒリツ</t>
    </rPh>
    <rPh sb="8" eb="10">
      <t>カイゼン</t>
    </rPh>
    <rPh sb="10" eb="12">
      <t>ケイコウ</t>
    </rPh>
    <rPh sb="18" eb="21">
      <t>タンネンド</t>
    </rPh>
    <rPh sb="25" eb="27">
      <t>マイトシ</t>
    </rPh>
    <rPh sb="27" eb="29">
      <t>アカジ</t>
    </rPh>
    <rPh sb="30" eb="31">
      <t>ツヅ</t>
    </rPh>
    <rPh sb="36" eb="38">
      <t>ルイセキ</t>
    </rPh>
    <rPh sb="109" eb="110">
      <t>ヤク</t>
    </rPh>
    <rPh sb="125" eb="127">
      <t>キギョウ</t>
    </rPh>
    <rPh sb="209" eb="211">
      <t>リョウキン</t>
    </rPh>
    <rPh sb="211" eb="213">
      <t>カイシュウ</t>
    </rPh>
    <rPh sb="213" eb="214">
      <t>リツ</t>
    </rPh>
    <rPh sb="215" eb="217">
      <t>チョッキン</t>
    </rPh>
    <rPh sb="218" eb="220">
      <t>ネンカン</t>
    </rPh>
    <rPh sb="225" eb="227">
      <t>テイド</t>
    </rPh>
    <rPh sb="228" eb="230">
      <t>スイイ</t>
    </rPh>
    <rPh sb="236" eb="238">
      <t>ルイジ</t>
    </rPh>
    <rPh sb="238" eb="240">
      <t>ダンタイ</t>
    </rPh>
    <rPh sb="240" eb="242">
      <t>ヘイキン</t>
    </rPh>
    <rPh sb="244" eb="245">
      <t>オヨ</t>
    </rPh>
    <rPh sb="249" eb="252">
      <t>コウセイシ</t>
    </rPh>
    <rPh sb="281" eb="282">
      <t>サラ</t>
    </rPh>
    <rPh sb="284" eb="288">
      <t>ケイエイドリョク</t>
    </rPh>
    <rPh sb="289" eb="290">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</si>
</sst>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0.44</c:v>
                </c:pt>
                <c:pt idx="1">
                  <c:v>0.04</c:v>
                </c:pt>
                <c:pt idx="2">
                  <c:v>0.43</c:v>
                </c:pt>
                <c:pt idx="3">
                  <c:v>0.25</c:v>
                </c:pt>
                <c:pt idx="4">
                  <c:v>0.28000000000000003</c:v>
                </c:pt>
              </c:numCache>
            </c:numRef>
          </c:val>
          <c:extLst>
            <c:ext xmlns:c16="http://schemas.microsoft.com/office/drawing/2014/chart" uri="{C3380CC4-5D6E-409C-BE32-E72D297353CC}">
              <c16:uniqueId val="{00000000-9F58-415D-884D-A5E5D04BC8D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0.51</c:v>
                </c:pt>
                <c:pt idx="3">
                  <c:v>0.57999999999999996</c:v>
                </c:pt>
                <c:pt idx="4">
                  <c:v>0.54</c:v>
                </c:pt>
              </c:numCache>
            </c:numRef>
          </c:val>
          <c:smooth val="0"/>
          <c:extLst>
            <c:ext xmlns:c16="http://schemas.microsoft.com/office/drawing/2014/chart" uri="{C3380CC4-5D6E-409C-BE32-E72D297353CC}">
              <c16:uniqueId val="{00000001-9F58-415D-884D-A5E5D04BC8D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46</c:v>
                </c:pt>
                <c:pt idx="1">
                  <c:v>44.11</c:v>
                </c:pt>
                <c:pt idx="2">
                  <c:v>44.19</c:v>
                </c:pt>
                <c:pt idx="3">
                  <c:v>43.78</c:v>
                </c:pt>
                <c:pt idx="4">
                  <c:v>40.32</c:v>
                </c:pt>
              </c:numCache>
            </c:numRef>
          </c:val>
          <c:extLst>
            <c:ext xmlns:c16="http://schemas.microsoft.com/office/drawing/2014/chart" uri="{C3380CC4-5D6E-409C-BE32-E72D297353CC}">
              <c16:uniqueId val="{00000000-C4C5-4D70-9C75-F18481593F7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60.03</c:v>
                </c:pt>
                <c:pt idx="3">
                  <c:v>59.74</c:v>
                </c:pt>
                <c:pt idx="4">
                  <c:v>59.67</c:v>
                </c:pt>
              </c:numCache>
            </c:numRef>
          </c:val>
          <c:smooth val="0"/>
          <c:extLst>
            <c:ext xmlns:c16="http://schemas.microsoft.com/office/drawing/2014/chart" uri="{C3380CC4-5D6E-409C-BE32-E72D297353CC}">
              <c16:uniqueId val="{00000001-C4C5-4D70-9C75-F18481593F7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70.599999999999994</c:v>
                </c:pt>
                <c:pt idx="1">
                  <c:v>73.36</c:v>
                </c:pt>
                <c:pt idx="2">
                  <c:v>73.41</c:v>
                </c:pt>
                <c:pt idx="3">
                  <c:v>72.209999999999994</c:v>
                </c:pt>
                <c:pt idx="4">
                  <c:v>76.11</c:v>
                </c:pt>
              </c:numCache>
            </c:numRef>
          </c:val>
          <c:extLst>
            <c:ext xmlns:c16="http://schemas.microsoft.com/office/drawing/2014/chart" uri="{C3380CC4-5D6E-409C-BE32-E72D297353CC}">
              <c16:uniqueId val="{00000000-34FA-482A-A092-8B6E2771909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84.81</c:v>
                </c:pt>
                <c:pt idx="3">
                  <c:v>84.8</c:v>
                </c:pt>
                <c:pt idx="4">
                  <c:v>84.6</c:v>
                </c:pt>
              </c:numCache>
            </c:numRef>
          </c:val>
          <c:smooth val="0"/>
          <c:extLst>
            <c:ext xmlns:c16="http://schemas.microsoft.com/office/drawing/2014/chart" uri="{C3380CC4-5D6E-409C-BE32-E72D297353CC}">
              <c16:uniqueId val="{00000001-34FA-482A-A092-8B6E2771909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81.97</c:v>
                </c:pt>
                <c:pt idx="1">
                  <c:v>90.07</c:v>
                </c:pt>
                <c:pt idx="2">
                  <c:v>99.12</c:v>
                </c:pt>
                <c:pt idx="3">
                  <c:v>96.29</c:v>
                </c:pt>
                <c:pt idx="4">
                  <c:v>93.08</c:v>
                </c:pt>
              </c:numCache>
            </c:numRef>
          </c:val>
          <c:extLst>
            <c:ext xmlns:c16="http://schemas.microsoft.com/office/drawing/2014/chart" uri="{C3380CC4-5D6E-409C-BE32-E72D297353CC}">
              <c16:uniqueId val="{00000000-C10D-4FB7-8C45-34B5C8B1B62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110.68</c:v>
                </c:pt>
                <c:pt idx="3">
                  <c:v>110.66</c:v>
                </c:pt>
                <c:pt idx="4">
                  <c:v>109.01</c:v>
                </c:pt>
              </c:numCache>
            </c:numRef>
          </c:val>
          <c:smooth val="0"/>
          <c:extLst>
            <c:ext xmlns:c16="http://schemas.microsoft.com/office/drawing/2014/chart" uri="{C3380CC4-5D6E-409C-BE32-E72D297353CC}">
              <c16:uniqueId val="{00000001-C10D-4FB7-8C45-34B5C8B1B62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26.91</c:v>
                </c:pt>
                <c:pt idx="1">
                  <c:v>29.42</c:v>
                </c:pt>
                <c:pt idx="2">
                  <c:v>31.89</c:v>
                </c:pt>
                <c:pt idx="3">
                  <c:v>34.35</c:v>
                </c:pt>
                <c:pt idx="4">
                  <c:v>36.69</c:v>
                </c:pt>
              </c:numCache>
            </c:numRef>
          </c:val>
          <c:extLst>
            <c:ext xmlns:c16="http://schemas.microsoft.com/office/drawing/2014/chart" uri="{C3380CC4-5D6E-409C-BE32-E72D297353CC}">
              <c16:uniqueId val="{00000000-20AC-43C6-AE61-4C13701618C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47.28</c:v>
                </c:pt>
                <c:pt idx="3">
                  <c:v>47.66</c:v>
                </c:pt>
                <c:pt idx="4">
                  <c:v>48.17</c:v>
                </c:pt>
              </c:numCache>
            </c:numRef>
          </c:val>
          <c:smooth val="0"/>
          <c:extLst>
            <c:ext xmlns:c16="http://schemas.microsoft.com/office/drawing/2014/chart" uri="{C3380CC4-5D6E-409C-BE32-E72D297353CC}">
              <c16:uniqueId val="{00000001-20AC-43C6-AE61-4C13701618C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29.91</c:v>
                </c:pt>
                <c:pt idx="1">
                  <c:v>20.149999999999999</c:v>
                </c:pt>
                <c:pt idx="2">
                  <c:v>19.989999999999998</c:v>
                </c:pt>
                <c:pt idx="3">
                  <c:v>19.86</c:v>
                </c:pt>
                <c:pt idx="4">
                  <c:v>19.850000000000001</c:v>
                </c:pt>
              </c:numCache>
            </c:numRef>
          </c:val>
          <c:extLst>
            <c:ext xmlns:c16="http://schemas.microsoft.com/office/drawing/2014/chart" uri="{C3380CC4-5D6E-409C-BE32-E72D297353CC}">
              <c16:uniqueId val="{00000000-5EC7-4938-8208-91893FA2A64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12.19</c:v>
                </c:pt>
                <c:pt idx="3">
                  <c:v>15.1</c:v>
                </c:pt>
                <c:pt idx="4">
                  <c:v>17.12</c:v>
                </c:pt>
              </c:numCache>
            </c:numRef>
          </c:val>
          <c:smooth val="0"/>
          <c:extLst>
            <c:ext xmlns:c16="http://schemas.microsoft.com/office/drawing/2014/chart" uri="{C3380CC4-5D6E-409C-BE32-E72D297353CC}">
              <c16:uniqueId val="{00000001-5EC7-4938-8208-91893FA2A64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62.65</c:v>
                </c:pt>
                <c:pt idx="1">
                  <c:v>120.73</c:v>
                </c:pt>
                <c:pt idx="2">
                  <c:v>107.49</c:v>
                </c:pt>
                <c:pt idx="3">
                  <c:v>114.97</c:v>
                </c:pt>
                <c:pt idx="4">
                  <c:v>130.15</c:v>
                </c:pt>
              </c:numCache>
            </c:numRef>
          </c:val>
          <c:extLst>
            <c:ext xmlns:c16="http://schemas.microsoft.com/office/drawing/2014/chart" uri="{C3380CC4-5D6E-409C-BE32-E72D297353CC}">
              <c16:uniqueId val="{00000000-04B8-47CC-92F1-20FECEDA960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3.56</c:v>
                </c:pt>
                <c:pt idx="3">
                  <c:v>2.74</c:v>
                </c:pt>
                <c:pt idx="4">
                  <c:v>3.7</c:v>
                </c:pt>
              </c:numCache>
            </c:numRef>
          </c:val>
          <c:smooth val="0"/>
          <c:extLst>
            <c:ext xmlns:c16="http://schemas.microsoft.com/office/drawing/2014/chart" uri="{C3380CC4-5D6E-409C-BE32-E72D297353CC}">
              <c16:uniqueId val="{00000001-04B8-47CC-92F1-20FECEDA960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41.31</c:v>
                </c:pt>
                <c:pt idx="1">
                  <c:v>41.38</c:v>
                </c:pt>
                <c:pt idx="2">
                  <c:v>62.07</c:v>
                </c:pt>
                <c:pt idx="3">
                  <c:v>73.36</c:v>
                </c:pt>
                <c:pt idx="4">
                  <c:v>74.650000000000006</c:v>
                </c:pt>
              </c:numCache>
            </c:numRef>
          </c:val>
          <c:extLst>
            <c:ext xmlns:c16="http://schemas.microsoft.com/office/drawing/2014/chart" uri="{C3380CC4-5D6E-409C-BE32-E72D297353CC}">
              <c16:uniqueId val="{00000000-DFB1-4E15-83C3-9A7DC24B61B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357.34</c:v>
                </c:pt>
                <c:pt idx="3">
                  <c:v>366.03</c:v>
                </c:pt>
                <c:pt idx="4">
                  <c:v>365.18</c:v>
                </c:pt>
              </c:numCache>
            </c:numRef>
          </c:val>
          <c:smooth val="0"/>
          <c:extLst>
            <c:ext xmlns:c16="http://schemas.microsoft.com/office/drawing/2014/chart" uri="{C3380CC4-5D6E-409C-BE32-E72D297353CC}">
              <c16:uniqueId val="{00000001-DFB1-4E15-83C3-9A7DC24B61B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1193.1099999999999</c:v>
                </c:pt>
                <c:pt idx="1">
                  <c:v>1151.3399999999999</c:v>
                </c:pt>
                <c:pt idx="2">
                  <c:v>922.2</c:v>
                </c:pt>
                <c:pt idx="3">
                  <c:v>878.16</c:v>
                </c:pt>
                <c:pt idx="4">
                  <c:v>844.6</c:v>
                </c:pt>
              </c:numCache>
            </c:numRef>
          </c:val>
          <c:extLst>
            <c:ext xmlns:c16="http://schemas.microsoft.com/office/drawing/2014/chart" uri="{C3380CC4-5D6E-409C-BE32-E72D297353CC}">
              <c16:uniqueId val="{00000000-B562-45EC-8943-AC7D9C29BC7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373.69</c:v>
                </c:pt>
                <c:pt idx="3">
                  <c:v>370.12</c:v>
                </c:pt>
                <c:pt idx="4">
                  <c:v>371.65</c:v>
                </c:pt>
              </c:numCache>
            </c:numRef>
          </c:val>
          <c:smooth val="0"/>
          <c:extLst>
            <c:ext xmlns:c16="http://schemas.microsoft.com/office/drawing/2014/chart" uri="{C3380CC4-5D6E-409C-BE32-E72D297353CC}">
              <c16:uniqueId val="{00000001-B562-45EC-8943-AC7D9C29BC7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49.13</c:v>
                </c:pt>
                <c:pt idx="1">
                  <c:v>53.04</c:v>
                </c:pt>
                <c:pt idx="2">
                  <c:v>65.62</c:v>
                </c:pt>
                <c:pt idx="3">
                  <c:v>66.510000000000005</c:v>
                </c:pt>
                <c:pt idx="4">
                  <c:v>65.58</c:v>
                </c:pt>
              </c:numCache>
            </c:numRef>
          </c:val>
          <c:extLst>
            <c:ext xmlns:c16="http://schemas.microsoft.com/office/drawing/2014/chart" uri="{C3380CC4-5D6E-409C-BE32-E72D297353CC}">
              <c16:uniqueId val="{00000000-F564-4C04-8287-608743B3856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99.87</c:v>
                </c:pt>
                <c:pt idx="3">
                  <c:v>100.42</c:v>
                </c:pt>
                <c:pt idx="4">
                  <c:v>98.77</c:v>
                </c:pt>
              </c:numCache>
            </c:numRef>
          </c:val>
          <c:smooth val="0"/>
          <c:extLst>
            <c:ext xmlns:c16="http://schemas.microsoft.com/office/drawing/2014/chart" uri="{C3380CC4-5D6E-409C-BE32-E72D297353CC}">
              <c16:uniqueId val="{00000001-F564-4C04-8287-608743B3856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344.55</c:v>
                </c:pt>
                <c:pt idx="1">
                  <c:v>319.42</c:v>
                </c:pt>
                <c:pt idx="2">
                  <c:v>307.26</c:v>
                </c:pt>
                <c:pt idx="3">
                  <c:v>308.99</c:v>
                </c:pt>
                <c:pt idx="4">
                  <c:v>313.48</c:v>
                </c:pt>
              </c:numCache>
            </c:numRef>
          </c:val>
          <c:extLst>
            <c:ext xmlns:c16="http://schemas.microsoft.com/office/drawing/2014/chart" uri="{C3380CC4-5D6E-409C-BE32-E72D297353CC}">
              <c16:uniqueId val="{00000000-5F96-4BE4-A820-22A1596FFE7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171.81</c:v>
                </c:pt>
                <c:pt idx="3">
                  <c:v>171.67</c:v>
                </c:pt>
                <c:pt idx="4">
                  <c:v>173.67</c:v>
                </c:pt>
              </c:numCache>
            </c:numRef>
          </c:val>
          <c:smooth val="0"/>
          <c:extLst>
            <c:ext xmlns:c16="http://schemas.microsoft.com/office/drawing/2014/chart" uri="{C3380CC4-5D6E-409C-BE32-E72D297353CC}">
              <c16:uniqueId val="{00000001-5F96-4BE4-A820-22A1596FFE7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山梨県　東部地域広域水道企業団</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A5</v>
      </c>
      <c r="X8" s="60"/>
      <c r="Y8" s="60"/>
      <c r="Z8" s="60"/>
      <c r="AA8" s="60"/>
      <c r="AB8" s="60"/>
      <c r="AC8" s="60"/>
      <c r="AD8" s="60" t="str">
        <f>データ!$M$6</f>
        <v>非設置</v>
      </c>
      <c r="AE8" s="60"/>
      <c r="AF8" s="60"/>
      <c r="AG8" s="60"/>
      <c r="AH8" s="60"/>
      <c r="AI8" s="60"/>
      <c r="AJ8" s="60"/>
      <c r="AK8" s="4"/>
      <c r="AL8" s="61" t="str">
        <f>データ!$R$6</f>
        <v>-</v>
      </c>
      <c r="AM8" s="61"/>
      <c r="AN8" s="61"/>
      <c r="AO8" s="61"/>
      <c r="AP8" s="61"/>
      <c r="AQ8" s="61"/>
      <c r="AR8" s="61"/>
      <c r="AS8" s="61"/>
      <c r="AT8" s="52" t="str">
        <f>データ!$S$6</f>
        <v>-</v>
      </c>
      <c r="AU8" s="53"/>
      <c r="AV8" s="53"/>
      <c r="AW8" s="53"/>
      <c r="AX8" s="53"/>
      <c r="AY8" s="53"/>
      <c r="AZ8" s="53"/>
      <c r="BA8" s="53"/>
      <c r="BB8" s="54" t="str">
        <f>データ!$T$6</f>
        <v>-</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74.790000000000006</v>
      </c>
      <c r="J10" s="53"/>
      <c r="K10" s="53"/>
      <c r="L10" s="53"/>
      <c r="M10" s="53"/>
      <c r="N10" s="53"/>
      <c r="O10" s="64"/>
      <c r="P10" s="54">
        <f>データ!$P$6</f>
        <v>74.14</v>
      </c>
      <c r="Q10" s="54"/>
      <c r="R10" s="54"/>
      <c r="S10" s="54"/>
      <c r="T10" s="54"/>
      <c r="U10" s="54"/>
      <c r="V10" s="54"/>
      <c r="W10" s="61">
        <f>データ!$Q$6</f>
        <v>3641</v>
      </c>
      <c r="X10" s="61"/>
      <c r="Y10" s="61"/>
      <c r="Z10" s="61"/>
      <c r="AA10" s="61"/>
      <c r="AB10" s="61"/>
      <c r="AC10" s="61"/>
      <c r="AD10" s="2"/>
      <c r="AE10" s="2"/>
      <c r="AF10" s="2"/>
      <c r="AG10" s="2"/>
      <c r="AH10" s="4"/>
      <c r="AI10" s="4"/>
      <c r="AJ10" s="4"/>
      <c r="AK10" s="4"/>
      <c r="AL10" s="61">
        <f>データ!$U$6</f>
        <v>34338</v>
      </c>
      <c r="AM10" s="61"/>
      <c r="AN10" s="61"/>
      <c r="AO10" s="61"/>
      <c r="AP10" s="61"/>
      <c r="AQ10" s="61"/>
      <c r="AR10" s="61"/>
      <c r="AS10" s="61"/>
      <c r="AT10" s="52">
        <f>データ!$V$6</f>
        <v>50</v>
      </c>
      <c r="AU10" s="53"/>
      <c r="AV10" s="53"/>
      <c r="AW10" s="53"/>
      <c r="AX10" s="53"/>
      <c r="AY10" s="53"/>
      <c r="AZ10" s="53"/>
      <c r="BA10" s="53"/>
      <c r="BB10" s="54">
        <f>データ!$W$6</f>
        <v>686.76</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114</v>
      </c>
      <c r="BM16" s="74"/>
      <c r="BN16" s="74"/>
      <c r="BO16" s="74"/>
      <c r="BP16" s="74"/>
      <c r="BQ16" s="74"/>
      <c r="BR16" s="74"/>
      <c r="BS16" s="74"/>
      <c r="BT16" s="74"/>
      <c r="BU16" s="74"/>
      <c r="BV16" s="74"/>
      <c r="BW16" s="74"/>
      <c r="BX16" s="74"/>
      <c r="BY16" s="74"/>
      <c r="BZ16" s="75"/>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113</v>
      </c>
      <c r="BM47" s="74"/>
      <c r="BN47" s="74"/>
      <c r="BO47" s="74"/>
      <c r="BP47" s="74"/>
      <c r="BQ47" s="74"/>
      <c r="BR47" s="74"/>
      <c r="BS47" s="74"/>
      <c r="BT47" s="74"/>
      <c r="BU47" s="74"/>
      <c r="BV47" s="74"/>
      <c r="BW47" s="74"/>
      <c r="BX47" s="74"/>
      <c r="BY47" s="74"/>
      <c r="BZ47" s="75"/>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1LPT1lA1DHQY0iuTCHzLM20sCVUl6AYHoeVCNF03qVji2+6LSztBiSq6AHRuyibwN0Pp4BqZAh3bNH7XH5gwwQ==" saltValue="rN/M1NRwZkjeVcGqtdL4D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2019</v>
      </c>
      <c r="C6" s="34">
        <f t="shared" ref="C6:W6" si="3">C7</f>
        <v>199389</v>
      </c>
      <c r="D6" s="34">
        <f t="shared" si="3"/>
        <v>46</v>
      </c>
      <c r="E6" s="34">
        <f t="shared" si="3"/>
        <v>1</v>
      </c>
      <c r="F6" s="34">
        <f t="shared" si="3"/>
        <v>0</v>
      </c>
      <c r="G6" s="34">
        <f t="shared" si="3"/>
        <v>1</v>
      </c>
      <c r="H6" s="34" t="str">
        <f t="shared" si="3"/>
        <v>山梨県　東部地域広域水道企業団</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74.790000000000006</v>
      </c>
      <c r="P6" s="35">
        <f t="shared" si="3"/>
        <v>74.14</v>
      </c>
      <c r="Q6" s="35">
        <f t="shared" si="3"/>
        <v>3641</v>
      </c>
      <c r="R6" s="35" t="str">
        <f t="shared" si="3"/>
        <v>-</v>
      </c>
      <c r="S6" s="35" t="str">
        <f t="shared" si="3"/>
        <v>-</v>
      </c>
      <c r="T6" s="35" t="str">
        <f t="shared" si="3"/>
        <v>-</v>
      </c>
      <c r="U6" s="35">
        <f t="shared" si="3"/>
        <v>34338</v>
      </c>
      <c r="V6" s="35">
        <f t="shared" si="3"/>
        <v>50</v>
      </c>
      <c r="W6" s="35">
        <f t="shared" si="3"/>
        <v>686.76</v>
      </c>
      <c r="X6" s="36">
        <f>IF(X7="",NA(),X7)</f>
        <v>81.97</v>
      </c>
      <c r="Y6" s="36">
        <f t="shared" ref="Y6:AG6" si="4">IF(Y7="",NA(),Y7)</f>
        <v>90.07</v>
      </c>
      <c r="Z6" s="36">
        <f t="shared" si="4"/>
        <v>99.12</v>
      </c>
      <c r="AA6" s="36">
        <f t="shared" si="4"/>
        <v>96.29</v>
      </c>
      <c r="AB6" s="36">
        <f t="shared" si="4"/>
        <v>93.08</v>
      </c>
      <c r="AC6" s="36">
        <f t="shared" si="4"/>
        <v>109.64</v>
      </c>
      <c r="AD6" s="36">
        <f t="shared" si="4"/>
        <v>110.95</v>
      </c>
      <c r="AE6" s="36">
        <f t="shared" si="4"/>
        <v>110.68</v>
      </c>
      <c r="AF6" s="36">
        <f t="shared" si="4"/>
        <v>110.66</v>
      </c>
      <c r="AG6" s="36">
        <f t="shared" si="4"/>
        <v>109.01</v>
      </c>
      <c r="AH6" s="35" t="str">
        <f>IF(AH7="","",IF(AH7="-","【-】","【"&amp;SUBSTITUTE(TEXT(AH7,"#,##0.00"),"-","△")&amp;"】"))</f>
        <v>【112.01】</v>
      </c>
      <c r="AI6" s="36">
        <f>IF(AI7="",NA(),AI7)</f>
        <v>62.65</v>
      </c>
      <c r="AJ6" s="36">
        <f t="shared" ref="AJ6:AR6" si="5">IF(AJ7="",NA(),AJ7)</f>
        <v>120.73</v>
      </c>
      <c r="AK6" s="36">
        <f t="shared" si="5"/>
        <v>107.49</v>
      </c>
      <c r="AL6" s="36">
        <f t="shared" si="5"/>
        <v>114.97</v>
      </c>
      <c r="AM6" s="36">
        <f t="shared" si="5"/>
        <v>130.15</v>
      </c>
      <c r="AN6" s="36">
        <f t="shared" si="5"/>
        <v>3.62</v>
      </c>
      <c r="AO6" s="36">
        <f t="shared" si="5"/>
        <v>3.91</v>
      </c>
      <c r="AP6" s="36">
        <f t="shared" si="5"/>
        <v>3.56</v>
      </c>
      <c r="AQ6" s="36">
        <f t="shared" si="5"/>
        <v>2.74</v>
      </c>
      <c r="AR6" s="36">
        <f t="shared" si="5"/>
        <v>3.7</v>
      </c>
      <c r="AS6" s="35" t="str">
        <f>IF(AS7="","",IF(AS7="-","【-】","【"&amp;SUBSTITUTE(TEXT(AS7,"#,##0.00"),"-","△")&amp;"】"))</f>
        <v>【1.08】</v>
      </c>
      <c r="AT6" s="36">
        <f>IF(AT7="",NA(),AT7)</f>
        <v>41.31</v>
      </c>
      <c r="AU6" s="36">
        <f t="shared" ref="AU6:BC6" si="6">IF(AU7="",NA(),AU7)</f>
        <v>41.38</v>
      </c>
      <c r="AV6" s="36">
        <f t="shared" si="6"/>
        <v>62.07</v>
      </c>
      <c r="AW6" s="36">
        <f t="shared" si="6"/>
        <v>73.36</v>
      </c>
      <c r="AX6" s="36">
        <f t="shared" si="6"/>
        <v>74.650000000000006</v>
      </c>
      <c r="AY6" s="36">
        <f t="shared" si="6"/>
        <v>371.31</v>
      </c>
      <c r="AZ6" s="36">
        <f t="shared" si="6"/>
        <v>377.63</v>
      </c>
      <c r="BA6" s="36">
        <f t="shared" si="6"/>
        <v>357.34</v>
      </c>
      <c r="BB6" s="36">
        <f t="shared" si="6"/>
        <v>366.03</v>
      </c>
      <c r="BC6" s="36">
        <f t="shared" si="6"/>
        <v>365.18</v>
      </c>
      <c r="BD6" s="35" t="str">
        <f>IF(BD7="","",IF(BD7="-","【-】","【"&amp;SUBSTITUTE(TEXT(BD7,"#,##0.00"),"-","△")&amp;"】"))</f>
        <v>【264.97】</v>
      </c>
      <c r="BE6" s="36">
        <f>IF(BE7="",NA(),BE7)</f>
        <v>1193.1099999999999</v>
      </c>
      <c r="BF6" s="36">
        <f t="shared" ref="BF6:BN6" si="7">IF(BF7="",NA(),BF7)</f>
        <v>1151.3399999999999</v>
      </c>
      <c r="BG6" s="36">
        <f t="shared" si="7"/>
        <v>922.2</v>
      </c>
      <c r="BH6" s="36">
        <f t="shared" si="7"/>
        <v>878.16</v>
      </c>
      <c r="BI6" s="36">
        <f t="shared" si="7"/>
        <v>844.6</v>
      </c>
      <c r="BJ6" s="36">
        <f t="shared" si="7"/>
        <v>373.09</v>
      </c>
      <c r="BK6" s="36">
        <f t="shared" si="7"/>
        <v>364.71</v>
      </c>
      <c r="BL6" s="36">
        <f t="shared" si="7"/>
        <v>373.69</v>
      </c>
      <c r="BM6" s="36">
        <f t="shared" si="7"/>
        <v>370.12</v>
      </c>
      <c r="BN6" s="36">
        <f t="shared" si="7"/>
        <v>371.65</v>
      </c>
      <c r="BO6" s="35" t="str">
        <f>IF(BO7="","",IF(BO7="-","【-】","【"&amp;SUBSTITUTE(TEXT(BO7,"#,##0.00"),"-","△")&amp;"】"))</f>
        <v>【266.61】</v>
      </c>
      <c r="BP6" s="36">
        <f>IF(BP7="",NA(),BP7)</f>
        <v>49.13</v>
      </c>
      <c r="BQ6" s="36">
        <f t="shared" ref="BQ6:BY6" si="8">IF(BQ7="",NA(),BQ7)</f>
        <v>53.04</v>
      </c>
      <c r="BR6" s="36">
        <f t="shared" si="8"/>
        <v>65.62</v>
      </c>
      <c r="BS6" s="36">
        <f t="shared" si="8"/>
        <v>66.510000000000005</v>
      </c>
      <c r="BT6" s="36">
        <f t="shared" si="8"/>
        <v>65.58</v>
      </c>
      <c r="BU6" s="36">
        <f t="shared" si="8"/>
        <v>99.99</v>
      </c>
      <c r="BV6" s="36">
        <f t="shared" si="8"/>
        <v>100.65</v>
      </c>
      <c r="BW6" s="36">
        <f t="shared" si="8"/>
        <v>99.87</v>
      </c>
      <c r="BX6" s="36">
        <f t="shared" si="8"/>
        <v>100.42</v>
      </c>
      <c r="BY6" s="36">
        <f t="shared" si="8"/>
        <v>98.77</v>
      </c>
      <c r="BZ6" s="35" t="str">
        <f>IF(BZ7="","",IF(BZ7="-","【-】","【"&amp;SUBSTITUTE(TEXT(BZ7,"#,##0.00"),"-","△")&amp;"】"))</f>
        <v>【103.24】</v>
      </c>
      <c r="CA6" s="36">
        <f>IF(CA7="",NA(),CA7)</f>
        <v>344.55</v>
      </c>
      <c r="CB6" s="36">
        <f t="shared" ref="CB6:CJ6" si="9">IF(CB7="",NA(),CB7)</f>
        <v>319.42</v>
      </c>
      <c r="CC6" s="36">
        <f t="shared" si="9"/>
        <v>307.26</v>
      </c>
      <c r="CD6" s="36">
        <f t="shared" si="9"/>
        <v>308.99</v>
      </c>
      <c r="CE6" s="36">
        <f t="shared" si="9"/>
        <v>313.48</v>
      </c>
      <c r="CF6" s="36">
        <f t="shared" si="9"/>
        <v>171.15</v>
      </c>
      <c r="CG6" s="36">
        <f t="shared" si="9"/>
        <v>170.19</v>
      </c>
      <c r="CH6" s="36">
        <f t="shared" si="9"/>
        <v>171.81</v>
      </c>
      <c r="CI6" s="36">
        <f t="shared" si="9"/>
        <v>171.67</v>
      </c>
      <c r="CJ6" s="36">
        <f t="shared" si="9"/>
        <v>173.67</v>
      </c>
      <c r="CK6" s="35" t="str">
        <f>IF(CK7="","",IF(CK7="-","【-】","【"&amp;SUBSTITUTE(TEXT(CK7,"#,##0.00"),"-","△")&amp;"】"))</f>
        <v>【168.38】</v>
      </c>
      <c r="CL6" s="36">
        <f>IF(CL7="",NA(),CL7)</f>
        <v>46</v>
      </c>
      <c r="CM6" s="36">
        <f t="shared" ref="CM6:CU6" si="10">IF(CM7="",NA(),CM7)</f>
        <v>44.11</v>
      </c>
      <c r="CN6" s="36">
        <f t="shared" si="10"/>
        <v>44.19</v>
      </c>
      <c r="CO6" s="36">
        <f t="shared" si="10"/>
        <v>43.78</v>
      </c>
      <c r="CP6" s="36">
        <f t="shared" si="10"/>
        <v>40.32</v>
      </c>
      <c r="CQ6" s="36">
        <f t="shared" si="10"/>
        <v>58.53</v>
      </c>
      <c r="CR6" s="36">
        <f t="shared" si="10"/>
        <v>59.01</v>
      </c>
      <c r="CS6" s="36">
        <f t="shared" si="10"/>
        <v>60.03</v>
      </c>
      <c r="CT6" s="36">
        <f t="shared" si="10"/>
        <v>59.74</v>
      </c>
      <c r="CU6" s="36">
        <f t="shared" si="10"/>
        <v>59.67</v>
      </c>
      <c r="CV6" s="35" t="str">
        <f>IF(CV7="","",IF(CV7="-","【-】","【"&amp;SUBSTITUTE(TEXT(CV7,"#,##0.00"),"-","△")&amp;"】"))</f>
        <v>【60.00】</v>
      </c>
      <c r="CW6" s="36">
        <f>IF(CW7="",NA(),CW7)</f>
        <v>70.599999999999994</v>
      </c>
      <c r="CX6" s="36">
        <f t="shared" ref="CX6:DF6" si="11">IF(CX7="",NA(),CX7)</f>
        <v>73.36</v>
      </c>
      <c r="CY6" s="36">
        <f t="shared" si="11"/>
        <v>73.41</v>
      </c>
      <c r="CZ6" s="36">
        <f t="shared" si="11"/>
        <v>72.209999999999994</v>
      </c>
      <c r="DA6" s="36">
        <f t="shared" si="11"/>
        <v>76.11</v>
      </c>
      <c r="DB6" s="36">
        <f t="shared" si="11"/>
        <v>85.26</v>
      </c>
      <c r="DC6" s="36">
        <f t="shared" si="11"/>
        <v>85.37</v>
      </c>
      <c r="DD6" s="36">
        <f t="shared" si="11"/>
        <v>84.81</v>
      </c>
      <c r="DE6" s="36">
        <f t="shared" si="11"/>
        <v>84.8</v>
      </c>
      <c r="DF6" s="36">
        <f t="shared" si="11"/>
        <v>84.6</v>
      </c>
      <c r="DG6" s="35" t="str">
        <f>IF(DG7="","",IF(DG7="-","【-】","【"&amp;SUBSTITUTE(TEXT(DG7,"#,##0.00"),"-","△")&amp;"】"))</f>
        <v>【89.80】</v>
      </c>
      <c r="DH6" s="36">
        <f>IF(DH7="",NA(),DH7)</f>
        <v>26.91</v>
      </c>
      <c r="DI6" s="36">
        <f t="shared" ref="DI6:DQ6" si="12">IF(DI7="",NA(),DI7)</f>
        <v>29.42</v>
      </c>
      <c r="DJ6" s="36">
        <f t="shared" si="12"/>
        <v>31.89</v>
      </c>
      <c r="DK6" s="36">
        <f t="shared" si="12"/>
        <v>34.35</v>
      </c>
      <c r="DL6" s="36">
        <f t="shared" si="12"/>
        <v>36.69</v>
      </c>
      <c r="DM6" s="36">
        <f t="shared" si="12"/>
        <v>45.75</v>
      </c>
      <c r="DN6" s="36">
        <f t="shared" si="12"/>
        <v>46.9</v>
      </c>
      <c r="DO6" s="36">
        <f t="shared" si="12"/>
        <v>47.28</v>
      </c>
      <c r="DP6" s="36">
        <f t="shared" si="12"/>
        <v>47.66</v>
      </c>
      <c r="DQ6" s="36">
        <f t="shared" si="12"/>
        <v>48.17</v>
      </c>
      <c r="DR6" s="35" t="str">
        <f>IF(DR7="","",IF(DR7="-","【-】","【"&amp;SUBSTITUTE(TEXT(DR7,"#,##0.00"),"-","△")&amp;"】"))</f>
        <v>【49.59】</v>
      </c>
      <c r="DS6" s="36">
        <f>IF(DS7="",NA(),DS7)</f>
        <v>29.91</v>
      </c>
      <c r="DT6" s="36">
        <f t="shared" ref="DT6:EB6" si="13">IF(DT7="",NA(),DT7)</f>
        <v>20.149999999999999</v>
      </c>
      <c r="DU6" s="36">
        <f t="shared" si="13"/>
        <v>19.989999999999998</v>
      </c>
      <c r="DV6" s="36">
        <f t="shared" si="13"/>
        <v>19.86</v>
      </c>
      <c r="DW6" s="36">
        <f t="shared" si="13"/>
        <v>19.850000000000001</v>
      </c>
      <c r="DX6" s="36">
        <f t="shared" si="13"/>
        <v>10.54</v>
      </c>
      <c r="DY6" s="36">
        <f t="shared" si="13"/>
        <v>12.03</v>
      </c>
      <c r="DZ6" s="36">
        <f t="shared" si="13"/>
        <v>12.19</v>
      </c>
      <c r="EA6" s="36">
        <f t="shared" si="13"/>
        <v>15.1</v>
      </c>
      <c r="EB6" s="36">
        <f t="shared" si="13"/>
        <v>17.12</v>
      </c>
      <c r="EC6" s="35" t="str">
        <f>IF(EC7="","",IF(EC7="-","【-】","【"&amp;SUBSTITUTE(TEXT(EC7,"#,##0.00"),"-","△")&amp;"】"))</f>
        <v>【19.44】</v>
      </c>
      <c r="ED6" s="36">
        <f>IF(ED7="",NA(),ED7)</f>
        <v>0.44</v>
      </c>
      <c r="EE6" s="36">
        <f t="shared" ref="EE6:EM6" si="14">IF(EE7="",NA(),EE7)</f>
        <v>0.04</v>
      </c>
      <c r="EF6" s="36">
        <f t="shared" si="14"/>
        <v>0.43</v>
      </c>
      <c r="EG6" s="36">
        <f t="shared" si="14"/>
        <v>0.25</v>
      </c>
      <c r="EH6" s="36">
        <f t="shared" si="14"/>
        <v>0.28000000000000003</v>
      </c>
      <c r="EI6" s="36">
        <f t="shared" si="14"/>
        <v>0.56000000000000005</v>
      </c>
      <c r="EJ6" s="36">
        <f t="shared" si="14"/>
        <v>0.61</v>
      </c>
      <c r="EK6" s="36">
        <f t="shared" si="14"/>
        <v>0.51</v>
      </c>
      <c r="EL6" s="36">
        <f t="shared" si="14"/>
        <v>0.57999999999999996</v>
      </c>
      <c r="EM6" s="36">
        <f t="shared" si="14"/>
        <v>0.54</v>
      </c>
      <c r="EN6" s="35" t="str">
        <f>IF(EN7="","",IF(EN7="-","【-】","【"&amp;SUBSTITUTE(TEXT(EN7,"#,##0.00"),"-","△")&amp;"】"))</f>
        <v>【0.68】</v>
      </c>
    </row>
    <row r="7" spans="1:144" s="37" customFormat="1" x14ac:dyDescent="0.2">
      <c r="A7" s="29"/>
      <c r="B7" s="38">
        <v>2019</v>
      </c>
      <c r="C7" s="38">
        <v>199389</v>
      </c>
      <c r="D7" s="38">
        <v>46</v>
      </c>
      <c r="E7" s="38">
        <v>1</v>
      </c>
      <c r="F7" s="38">
        <v>0</v>
      </c>
      <c r="G7" s="38">
        <v>1</v>
      </c>
      <c r="H7" s="38" t="s">
        <v>93</v>
      </c>
      <c r="I7" s="38" t="s">
        <v>94</v>
      </c>
      <c r="J7" s="38" t="s">
        <v>95</v>
      </c>
      <c r="K7" s="38" t="s">
        <v>96</v>
      </c>
      <c r="L7" s="38" t="s">
        <v>97</v>
      </c>
      <c r="M7" s="38" t="s">
        <v>98</v>
      </c>
      <c r="N7" s="39" t="s">
        <v>99</v>
      </c>
      <c r="O7" s="39">
        <v>74.790000000000006</v>
      </c>
      <c r="P7" s="39">
        <v>74.14</v>
      </c>
      <c r="Q7" s="39">
        <v>3641</v>
      </c>
      <c r="R7" s="39" t="s">
        <v>99</v>
      </c>
      <c r="S7" s="39" t="s">
        <v>99</v>
      </c>
      <c r="T7" s="39" t="s">
        <v>99</v>
      </c>
      <c r="U7" s="39">
        <v>34338</v>
      </c>
      <c r="V7" s="39">
        <v>50</v>
      </c>
      <c r="W7" s="39">
        <v>686.76</v>
      </c>
      <c r="X7" s="39">
        <v>81.97</v>
      </c>
      <c r="Y7" s="39">
        <v>90.07</v>
      </c>
      <c r="Z7" s="39">
        <v>99.12</v>
      </c>
      <c r="AA7" s="39">
        <v>96.29</v>
      </c>
      <c r="AB7" s="39">
        <v>93.08</v>
      </c>
      <c r="AC7" s="39">
        <v>109.64</v>
      </c>
      <c r="AD7" s="39">
        <v>110.95</v>
      </c>
      <c r="AE7" s="39">
        <v>110.68</v>
      </c>
      <c r="AF7" s="39">
        <v>110.66</v>
      </c>
      <c r="AG7" s="39">
        <v>109.01</v>
      </c>
      <c r="AH7" s="39">
        <v>112.01</v>
      </c>
      <c r="AI7" s="39">
        <v>62.65</v>
      </c>
      <c r="AJ7" s="39">
        <v>120.73</v>
      </c>
      <c r="AK7" s="39">
        <v>107.49</v>
      </c>
      <c r="AL7" s="39">
        <v>114.97</v>
      </c>
      <c r="AM7" s="39">
        <v>130.15</v>
      </c>
      <c r="AN7" s="39">
        <v>3.62</v>
      </c>
      <c r="AO7" s="39">
        <v>3.91</v>
      </c>
      <c r="AP7" s="39">
        <v>3.56</v>
      </c>
      <c r="AQ7" s="39">
        <v>2.74</v>
      </c>
      <c r="AR7" s="39">
        <v>3.7</v>
      </c>
      <c r="AS7" s="39">
        <v>1.08</v>
      </c>
      <c r="AT7" s="39">
        <v>41.31</v>
      </c>
      <c r="AU7" s="39">
        <v>41.38</v>
      </c>
      <c r="AV7" s="39">
        <v>62.07</v>
      </c>
      <c r="AW7" s="39">
        <v>73.36</v>
      </c>
      <c r="AX7" s="39">
        <v>74.650000000000006</v>
      </c>
      <c r="AY7" s="39">
        <v>371.31</v>
      </c>
      <c r="AZ7" s="39">
        <v>377.63</v>
      </c>
      <c r="BA7" s="39">
        <v>357.34</v>
      </c>
      <c r="BB7" s="39">
        <v>366.03</v>
      </c>
      <c r="BC7" s="39">
        <v>365.18</v>
      </c>
      <c r="BD7" s="39">
        <v>264.97000000000003</v>
      </c>
      <c r="BE7" s="39">
        <v>1193.1099999999999</v>
      </c>
      <c r="BF7" s="39">
        <v>1151.3399999999999</v>
      </c>
      <c r="BG7" s="39">
        <v>922.2</v>
      </c>
      <c r="BH7" s="39">
        <v>878.16</v>
      </c>
      <c r="BI7" s="39">
        <v>844.6</v>
      </c>
      <c r="BJ7" s="39">
        <v>373.09</v>
      </c>
      <c r="BK7" s="39">
        <v>364.71</v>
      </c>
      <c r="BL7" s="39">
        <v>373.69</v>
      </c>
      <c r="BM7" s="39">
        <v>370.12</v>
      </c>
      <c r="BN7" s="39">
        <v>371.65</v>
      </c>
      <c r="BO7" s="39">
        <v>266.61</v>
      </c>
      <c r="BP7" s="39">
        <v>49.13</v>
      </c>
      <c r="BQ7" s="39">
        <v>53.04</v>
      </c>
      <c r="BR7" s="39">
        <v>65.62</v>
      </c>
      <c r="BS7" s="39">
        <v>66.510000000000005</v>
      </c>
      <c r="BT7" s="39">
        <v>65.58</v>
      </c>
      <c r="BU7" s="39">
        <v>99.99</v>
      </c>
      <c r="BV7" s="39">
        <v>100.65</v>
      </c>
      <c r="BW7" s="39">
        <v>99.87</v>
      </c>
      <c r="BX7" s="39">
        <v>100.42</v>
      </c>
      <c r="BY7" s="39">
        <v>98.77</v>
      </c>
      <c r="BZ7" s="39">
        <v>103.24</v>
      </c>
      <c r="CA7" s="39">
        <v>344.55</v>
      </c>
      <c r="CB7" s="39">
        <v>319.42</v>
      </c>
      <c r="CC7" s="39">
        <v>307.26</v>
      </c>
      <c r="CD7" s="39">
        <v>308.99</v>
      </c>
      <c r="CE7" s="39">
        <v>313.48</v>
      </c>
      <c r="CF7" s="39">
        <v>171.15</v>
      </c>
      <c r="CG7" s="39">
        <v>170.19</v>
      </c>
      <c r="CH7" s="39">
        <v>171.81</v>
      </c>
      <c r="CI7" s="39">
        <v>171.67</v>
      </c>
      <c r="CJ7" s="39">
        <v>173.67</v>
      </c>
      <c r="CK7" s="39">
        <v>168.38</v>
      </c>
      <c r="CL7" s="39">
        <v>46</v>
      </c>
      <c r="CM7" s="39">
        <v>44.11</v>
      </c>
      <c r="CN7" s="39">
        <v>44.19</v>
      </c>
      <c r="CO7" s="39">
        <v>43.78</v>
      </c>
      <c r="CP7" s="39">
        <v>40.32</v>
      </c>
      <c r="CQ7" s="39">
        <v>58.53</v>
      </c>
      <c r="CR7" s="39">
        <v>59.01</v>
      </c>
      <c r="CS7" s="39">
        <v>60.03</v>
      </c>
      <c r="CT7" s="39">
        <v>59.74</v>
      </c>
      <c r="CU7" s="39">
        <v>59.67</v>
      </c>
      <c r="CV7" s="39">
        <v>60</v>
      </c>
      <c r="CW7" s="39">
        <v>70.599999999999994</v>
      </c>
      <c r="CX7" s="39">
        <v>73.36</v>
      </c>
      <c r="CY7" s="39">
        <v>73.41</v>
      </c>
      <c r="CZ7" s="39">
        <v>72.209999999999994</v>
      </c>
      <c r="DA7" s="39">
        <v>76.11</v>
      </c>
      <c r="DB7" s="39">
        <v>85.26</v>
      </c>
      <c r="DC7" s="39">
        <v>85.37</v>
      </c>
      <c r="DD7" s="39">
        <v>84.81</v>
      </c>
      <c r="DE7" s="39">
        <v>84.8</v>
      </c>
      <c r="DF7" s="39">
        <v>84.6</v>
      </c>
      <c r="DG7" s="39">
        <v>89.8</v>
      </c>
      <c r="DH7" s="39">
        <v>26.91</v>
      </c>
      <c r="DI7" s="39">
        <v>29.42</v>
      </c>
      <c r="DJ7" s="39">
        <v>31.89</v>
      </c>
      <c r="DK7" s="39">
        <v>34.35</v>
      </c>
      <c r="DL7" s="39">
        <v>36.69</v>
      </c>
      <c r="DM7" s="39">
        <v>45.75</v>
      </c>
      <c r="DN7" s="39">
        <v>46.9</v>
      </c>
      <c r="DO7" s="39">
        <v>47.28</v>
      </c>
      <c r="DP7" s="39">
        <v>47.66</v>
      </c>
      <c r="DQ7" s="39">
        <v>48.17</v>
      </c>
      <c r="DR7" s="39">
        <v>49.59</v>
      </c>
      <c r="DS7" s="39">
        <v>29.91</v>
      </c>
      <c r="DT7" s="39">
        <v>20.149999999999999</v>
      </c>
      <c r="DU7" s="39">
        <v>19.989999999999998</v>
      </c>
      <c r="DV7" s="39">
        <v>19.86</v>
      </c>
      <c r="DW7" s="39">
        <v>19.850000000000001</v>
      </c>
      <c r="DX7" s="39">
        <v>10.54</v>
      </c>
      <c r="DY7" s="39">
        <v>12.03</v>
      </c>
      <c r="DZ7" s="39">
        <v>12.19</v>
      </c>
      <c r="EA7" s="39">
        <v>15.1</v>
      </c>
      <c r="EB7" s="39">
        <v>17.12</v>
      </c>
      <c r="EC7" s="39">
        <v>19.440000000000001</v>
      </c>
      <c r="ED7" s="39">
        <v>0.44</v>
      </c>
      <c r="EE7" s="39">
        <v>0.04</v>
      </c>
      <c r="EF7" s="39">
        <v>0.43</v>
      </c>
      <c r="EG7" s="39">
        <v>0.25</v>
      </c>
      <c r="EH7" s="39">
        <v>0.28000000000000003</v>
      </c>
      <c r="EI7" s="39">
        <v>0.56000000000000005</v>
      </c>
      <c r="EJ7" s="39">
        <v>0.61</v>
      </c>
      <c r="EK7" s="39">
        <v>0.51</v>
      </c>
      <c r="EL7" s="39">
        <v>0.57999999999999996</v>
      </c>
      <c r="EM7" s="39">
        <v>0.54</v>
      </c>
      <c r="EN7" s="39">
        <v>0.68</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2">
      <c r="B11">
        <v>4</v>
      </c>
      <c r="C11">
        <v>3</v>
      </c>
      <c r="D11">
        <v>2</v>
      </c>
      <c r="E11">
        <v>1</v>
      </c>
      <c r="F11">
        <v>0</v>
      </c>
      <c r="G11" t="s">
        <v>105</v>
      </c>
    </row>
    <row r="12" spans="1:144" x14ac:dyDescent="0.2">
      <c r="B12">
        <v>1</v>
      </c>
      <c r="C12">
        <v>1</v>
      </c>
      <c r="D12">
        <v>1</v>
      </c>
      <c r="E12">
        <v>1</v>
      </c>
      <c r="F12">
        <v>1</v>
      </c>
      <c r="G12" t="s">
        <v>106</v>
      </c>
    </row>
    <row r="13" spans="1:144" x14ac:dyDescent="0.2">
      <c r="B13" t="s">
        <v>107</v>
      </c>
      <c r="C13" t="s">
        <v>108</v>
      </c>
      <c r="D13" t="s">
        <v>109</v>
      </c>
      <c r="E13" t="s">
        <v>107</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2021-01-19T00:50:48Z</cp:lastPrinted>
  <dcterms:created xsi:type="dcterms:W3CDTF">2020-12-04T02:08:15Z</dcterms:created>
  <dcterms:modified xsi:type="dcterms:W3CDTF">2021-02-22T02:39:21Z</dcterms:modified>
  <cp:category/>
</cp:coreProperties>
</file>