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DSFR.iad2016.local\Share$\00311812\Desktop\決算統計Hp\経営比較0219\010 上水道\"/>
    </mc:Choice>
  </mc:AlternateContent>
  <workbookProtection workbookAlgorithmName="SHA-512" workbookHashValue="34cTpnzmPzPL8FUIoFNEQTlkZLsOoAaYuHgFRFFwhCVkasmhduvVOVTm4Ag8CWh/eZBzIcdeBYwwtvxACFPRoQ==" workbookSaltValue="ANVCQnKfHyX6JwITLgfUBA==" workbookSpinCount="100000" lockStructure="1"/>
  <bookViews>
    <workbookView xWindow="0" yWindow="0" windowWidth="20400" windowHeight="6780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P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<sst xmlns="http://schemas.openxmlformats.org/spreadsheetml/2006/main" count="231" uniqueCount="112">
  <si>
    <t>経営比較分析表（令和元年度決算）</t>
    <rPh sb="8" eb="10">
      <t>レイワ</t>
    </rPh>
    <rPh sb="10" eb="12">
      <t>ガンネン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</si>
  <si>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</si>
  <si>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</si>
  <si>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</si>
  <si>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</si>
  <si>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</si>
  <si>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</si>
  <si>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</si>
  <si>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</si>
  <si>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</si>
  <si>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</si>
  <si>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</si>
  <si>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</si>
  <si>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</si>
  <si>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</si>
  <si>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</si>
  <si>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</si>
  <si>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</si>
  <si>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</si>
  <si>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</si>
  <si>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</si>
  <si>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</si>
  <si>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</si>
  <si>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</si>
  <si>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</si>
  <si>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</si>
  <si>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</si>
  <si>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</si>
  <si>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</si>
  <si>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</si>
  <si>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</si>
  <si>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</si>
  <si>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</si>
  <si>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</si>
  <si>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</si>
  <si>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</si>
  <si>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</si>
  <si>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</si>
  <si>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</si>
  <si>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</si>
  <si>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</si>
  <si>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</si>
  <si>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</si>
  <si>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</si>
  <si>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</si>
  <si>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</si>
  <si>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</si>
  <si>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</si>
  <si>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</si>
  <si>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</si>
  <si>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</si>
  <si>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</si>
  <si>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</si>
  <si>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</si>
  <si>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</si>
  <si>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</si>
  <si>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</si>
  <si>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</si>
  <si>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</si>
  <si>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</si>
  <si>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</si>
  <si>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</si>
  <si>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</si>
  <si>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</si>
  <si>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</si>
  <si>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</si>
  <si>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</si>
  <si>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</si>
  <si>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</si>
  <si>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</si>
  <si>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</si>
  <si>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</si>
  <si>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</si>
  <si>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</si>
  <si>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</si>
  <si>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</si>
  <si>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</si>
  <si>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</si>
  <si>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</si>
  <si>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</si>
  <si>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</si>
  <si>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</si>
  <si>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</si>
  <si>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</si>
  <si>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</si>
  <si>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</si>
  <si>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</si>
  <si>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</si>
  <si>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</si>
  <si>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</si>
  <si>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</si>
  <si>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</si>
  <si>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山梨県　峡北地域広域水道企業団</t>
  </si>
  <si>
    <t>法適用</t>
  </si>
  <si>
    <t>水道事業</t>
  </si>
  <si>
    <t>用水供給事業</t>
  </si>
  <si>
    <t>B</t>
  </si>
  <si>
    <t>その他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</si>
  <si>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</si>
  <si>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</si>
  <si>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</si>
  <si>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</si>
  <si>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</si>
  <si>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</si>
  <si>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</si>
  <si>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</si>
  <si>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</si>
  <si>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</si>
  <si>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</si>
  <si>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現在のところ、各指標が示すとおり概ね健全な経営状態であるといえる。しかし、給水原価については、横ばいであるため、更なる費用の削減を検討していく必要がある。
　更新計画に基づき耐用年数を超過した機械･設備等の更新を計画的に実施しているが、今後の管路･施設等の大規模な更新事業に備え、財源を確保していく必要がある。
　こうした中、経営戦略の策定を行い、健全な事業運営に努めていく。</t>
    <phoneticPr fontId="4"/>
  </si>
  <si>
    <t>　有形固定資産減価償却率は、耐用年数に達した機械設備等の更新を計画に基づき行っており、類似団体平均値と比較すると低い数値となっているが、類似団体と同様に施設の老朽化は進んでいる。
　管路については、法定耐用年数（40年）に達していない状況であり、特別な事情（県道・市道の改良工事に伴う場合など。）に基づく場合の他は、管路の更新は行っていない。
　今年度については県道の改良工事・漏水復旧工事に伴い管路更新を行った。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4" eb="16">
      <t>タイヨウ</t>
    </rPh>
    <rPh sb="16" eb="18">
      <t>ネンスウ</t>
    </rPh>
    <rPh sb="19" eb="20">
      <t>タッ</t>
    </rPh>
    <rPh sb="22" eb="24">
      <t>キカイ</t>
    </rPh>
    <rPh sb="24" eb="26">
      <t>セツビ</t>
    </rPh>
    <rPh sb="26" eb="27">
      <t>トウ</t>
    </rPh>
    <rPh sb="28" eb="30">
      <t>コウシン</t>
    </rPh>
    <rPh sb="31" eb="33">
      <t>ケイカク</t>
    </rPh>
    <rPh sb="34" eb="35">
      <t>モト</t>
    </rPh>
    <rPh sb="37" eb="38">
      <t>オコナ</t>
    </rPh>
    <rPh sb="43" eb="50">
      <t>ルイジダンタイヘイキンチ</t>
    </rPh>
    <rPh sb="51" eb="53">
      <t>ヒカク</t>
    </rPh>
    <rPh sb="56" eb="57">
      <t>ヒク</t>
    </rPh>
    <rPh sb="58" eb="60">
      <t>スウチ</t>
    </rPh>
    <rPh sb="68" eb="70">
      <t>ルイジ</t>
    </rPh>
    <rPh sb="70" eb="72">
      <t>ダンタイ</t>
    </rPh>
    <rPh sb="73" eb="75">
      <t>ドウヨウ</t>
    </rPh>
    <rPh sb="76" eb="78">
      <t>シセツ</t>
    </rPh>
    <rPh sb="79" eb="82">
      <t>ロウキュウカ</t>
    </rPh>
    <rPh sb="83" eb="84">
      <t>スス</t>
    </rPh>
    <rPh sb="149" eb="150">
      <t>モト</t>
    </rPh>
    <rPh sb="152" eb="154">
      <t>バアイ</t>
    </rPh>
    <rPh sb="155" eb="156">
      <t>ホカ</t>
    </rPh>
    <rPh sb="158" eb="160">
      <t>カンロ</t>
    </rPh>
    <rPh sb="161" eb="163">
      <t>コウシン</t>
    </rPh>
    <rPh sb="164" eb="165">
      <t>オコナ</t>
    </rPh>
    <rPh sb="173" eb="176">
      <t>コンネンド</t>
    </rPh>
    <rPh sb="181" eb="183">
      <t>ケンドウ</t>
    </rPh>
    <rPh sb="184" eb="186">
      <t>カイリョウ</t>
    </rPh>
    <rPh sb="186" eb="188">
      <t>コウジ</t>
    </rPh>
    <rPh sb="189" eb="191">
      <t>ロウスイ</t>
    </rPh>
    <rPh sb="191" eb="193">
      <t>フッキュウ</t>
    </rPh>
    <rPh sb="193" eb="195">
      <t>コウジ</t>
    </rPh>
    <rPh sb="196" eb="197">
      <t>トモナ</t>
    </rPh>
    <rPh sb="198" eb="200">
      <t>カンロ</t>
    </rPh>
    <rPh sb="200" eb="202">
      <t>コウシン</t>
    </rPh>
    <rPh sb="203" eb="204">
      <t>オコナ</t>
    </rPh>
    <phoneticPr fontId="4"/>
  </si>
  <si>
    <t>　経常収支比率は100％を超え、類似団体平均値を上回っており、黒字経営を維持している。R元年度は20年経過した設備の減価償却が終了し費用が減少したため、前年より数値が高くなっている。
　流動比率は、更新工事等の未払金が多かったため前年度より減少したが、類似団体平均値と比較しても高い数値であり、短期的な債務に対する支払能力は十分である。
　企業債残高対給水収支比率は、新たな企業債の借入がないこともあり、類似団体平均値と同様に減少している。
　料金回収率は、100％を上回っており、類似団体平均値と比較しても高い数値であり、経営に必要な経費を料金で補うことができる経営状態である。
　給水原価は、類似団体平均値を上回っている状態が続いており、健全な経営を維持していくためにも、更なる経費の削減の検討が必要である。
　施設利用率は、類似団体平均値と比較しても高い数値を維持しており、施設の規模については概ね適正な規模である。
　有収率は100％である。　　　　　　　　　　</t>
    <rPh sb="24" eb="26">
      <t>ウワマワ</t>
    </rPh>
    <rPh sb="44" eb="46">
      <t>ガンネン</t>
    </rPh>
    <rPh sb="50" eb="51">
      <t>ネン</t>
    </rPh>
    <rPh sb="51" eb="53">
      <t>ケイカ</t>
    </rPh>
    <rPh sb="55" eb="57">
      <t>セツビ</t>
    </rPh>
    <rPh sb="58" eb="60">
      <t>ゲンカ</t>
    </rPh>
    <rPh sb="60" eb="62">
      <t>ショウキャク</t>
    </rPh>
    <rPh sb="63" eb="65">
      <t>シュウリョウ</t>
    </rPh>
    <rPh sb="66" eb="68">
      <t>ヒヨウ</t>
    </rPh>
    <rPh sb="69" eb="71">
      <t>ゲンショウ</t>
    </rPh>
    <rPh sb="83" eb="84">
      <t>タカ</t>
    </rPh>
    <rPh sb="99" eb="101">
      <t>コウシン</t>
    </rPh>
    <rPh sb="101" eb="103">
      <t>コウジ</t>
    </rPh>
    <rPh sb="103" eb="104">
      <t>トウ</t>
    </rPh>
    <rPh sb="105" eb="108">
      <t>ミバライキン</t>
    </rPh>
    <rPh sb="109" eb="110">
      <t>オオ</t>
    </rPh>
    <rPh sb="115" eb="116">
      <t>マエ</t>
    </rPh>
    <rPh sb="117" eb="118">
      <t>ド</t>
    </rPh>
    <rPh sb="120" eb="122">
      <t>ゲンショウ</t>
    </rPh>
    <rPh sb="383" eb="385">
      <t>イジ</t>
    </rPh>
    <rPh sb="402" eb="404">
      <t>コウセイ</t>
    </rPh>
    <rPh sb="405" eb="407">
      <t>キボ</t>
    </rPh>
    <rPh sb="407" eb="409">
      <t>ソウスイ</t>
    </rPh>
    <rPh sb="413" eb="415">
      <t>サンテイ</t>
    </rPh>
    <rPh sb="416" eb="417">
      <t>オコナ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</si>
</sst>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10" xfId="0" applyFont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6A-4005-9E4E-DA160EE5B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0.26</c:v>
                </c:pt>
                <c:pt idx="1">
                  <c:v>0.24</c:v>
                </c:pt>
                <c:pt idx="2">
                  <c:v>0.27</c:v>
                </c:pt>
                <c:pt idx="3">
                  <c:v>0.24</c:v>
                </c:pt>
                <c:pt idx="4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6A-4005-9E4E-DA160EE5B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78.19</c:v>
                </c:pt>
                <c:pt idx="1">
                  <c:v>78.290000000000006</c:v>
                </c:pt>
                <c:pt idx="2">
                  <c:v>77.42</c:v>
                </c:pt>
                <c:pt idx="3">
                  <c:v>74.45</c:v>
                </c:pt>
                <c:pt idx="4">
                  <c:v>73.83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9F-40AB-968E-B08414EBF1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61.82</c:v>
                </c:pt>
                <c:pt idx="1">
                  <c:v>61.66</c:v>
                </c:pt>
                <c:pt idx="2">
                  <c:v>62.19</c:v>
                </c:pt>
                <c:pt idx="3">
                  <c:v>61.77</c:v>
                </c:pt>
                <c:pt idx="4">
                  <c:v>61.69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9F-40AB-968E-B08414EBF1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AB-4663-B070-E804844F66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100.03</c:v>
                </c:pt>
                <c:pt idx="1">
                  <c:v>100.05</c:v>
                </c:pt>
                <c:pt idx="2">
                  <c:v>100.05</c:v>
                </c:pt>
                <c:pt idx="3">
                  <c:v>100.08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AB-4663-B070-E804844F66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117.67</c:v>
                </c:pt>
                <c:pt idx="1">
                  <c:v>118.64</c:v>
                </c:pt>
                <c:pt idx="2">
                  <c:v>120.38</c:v>
                </c:pt>
                <c:pt idx="3">
                  <c:v>115.07</c:v>
                </c:pt>
                <c:pt idx="4">
                  <c:v>122.04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B1-45DF-B5A5-706E00AAC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113.33</c:v>
                </c:pt>
                <c:pt idx="1">
                  <c:v>114.05</c:v>
                </c:pt>
                <c:pt idx="2">
                  <c:v>114.26</c:v>
                </c:pt>
                <c:pt idx="3">
                  <c:v>112.98</c:v>
                </c:pt>
                <c:pt idx="4">
                  <c:v>112.91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B1-45DF-B5A5-706E00AAC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39.200000000000003</c:v>
                </c:pt>
                <c:pt idx="1">
                  <c:v>40.659999999999997</c:v>
                </c:pt>
                <c:pt idx="2">
                  <c:v>42.3</c:v>
                </c:pt>
                <c:pt idx="3">
                  <c:v>44.03</c:v>
                </c:pt>
                <c:pt idx="4">
                  <c:v>44.8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25-4B6F-BDFA-3CA339DA73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52.4</c:v>
                </c:pt>
                <c:pt idx="1">
                  <c:v>53.56</c:v>
                </c:pt>
                <c:pt idx="2">
                  <c:v>54.73</c:v>
                </c:pt>
                <c:pt idx="3">
                  <c:v>55.77</c:v>
                </c:pt>
                <c:pt idx="4">
                  <c:v>56.48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25-4B6F-BDFA-3CA339DA73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5-4511-ACD3-5ECE4B152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18.05</c:v>
                </c:pt>
                <c:pt idx="1">
                  <c:v>19.440000000000001</c:v>
                </c:pt>
                <c:pt idx="2">
                  <c:v>22.46</c:v>
                </c:pt>
                <c:pt idx="3">
                  <c:v>25.84</c:v>
                </c:pt>
                <c:pt idx="4">
                  <c:v>27.61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D5-4511-ACD3-5ECE4B152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05-443E-BC89-B2B2E016A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17.39</c:v>
                </c:pt>
                <c:pt idx="1">
                  <c:v>12.65</c:v>
                </c:pt>
                <c:pt idx="2">
                  <c:v>10.58</c:v>
                </c:pt>
                <c:pt idx="3">
                  <c:v>10.49</c:v>
                </c:pt>
                <c:pt idx="4">
                  <c:v>9.92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05-443E-BC89-B2B2E016A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470.1</c:v>
                </c:pt>
                <c:pt idx="1">
                  <c:v>674.71</c:v>
                </c:pt>
                <c:pt idx="2">
                  <c:v>488.32</c:v>
                </c:pt>
                <c:pt idx="3">
                  <c:v>618.77</c:v>
                </c:pt>
                <c:pt idx="4">
                  <c:v>400.61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8A-4120-8BBA-9A3179308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212.95</c:v>
                </c:pt>
                <c:pt idx="1">
                  <c:v>224.41</c:v>
                </c:pt>
                <c:pt idx="2">
                  <c:v>243.44</c:v>
                </c:pt>
                <c:pt idx="3">
                  <c:v>258.49</c:v>
                </c:pt>
                <c:pt idx="4">
                  <c:v>271.10000000000002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8A-4120-8BBA-9A3179308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136.30000000000001</c:v>
                </c:pt>
                <c:pt idx="1">
                  <c:v>118.75</c:v>
                </c:pt>
                <c:pt idx="2">
                  <c:v>105.17</c:v>
                </c:pt>
                <c:pt idx="3">
                  <c:v>90.29</c:v>
                </c:pt>
                <c:pt idx="4">
                  <c:v>76.75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A9-4D77-AD13-1B0E97405A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333.48</c:v>
                </c:pt>
                <c:pt idx="1">
                  <c:v>320.31</c:v>
                </c:pt>
                <c:pt idx="2">
                  <c:v>303.26</c:v>
                </c:pt>
                <c:pt idx="3">
                  <c:v>290.31</c:v>
                </c:pt>
                <c:pt idx="4">
                  <c:v>272.95999999999998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A9-4D77-AD13-1B0E97405A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123.85</c:v>
                </c:pt>
                <c:pt idx="1">
                  <c:v>125.63</c:v>
                </c:pt>
                <c:pt idx="2">
                  <c:v>127.53</c:v>
                </c:pt>
                <c:pt idx="3">
                  <c:v>120.56</c:v>
                </c:pt>
                <c:pt idx="4">
                  <c:v>126.19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C5-4463-9CF5-2BFD13F598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112.81</c:v>
                </c:pt>
                <c:pt idx="1">
                  <c:v>113.88</c:v>
                </c:pt>
                <c:pt idx="2">
                  <c:v>114.14</c:v>
                </c:pt>
                <c:pt idx="3">
                  <c:v>112.83</c:v>
                </c:pt>
                <c:pt idx="4">
                  <c:v>112.84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C5-4463-9CF5-2BFD13F598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103.27</c:v>
                </c:pt>
                <c:pt idx="1">
                  <c:v>101.67</c:v>
                </c:pt>
                <c:pt idx="2">
                  <c:v>99.25</c:v>
                </c:pt>
                <c:pt idx="3">
                  <c:v>109.18</c:v>
                </c:pt>
                <c:pt idx="4">
                  <c:v>105.18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22-45F8-9ACC-2A690DC3C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75.3</c:v>
                </c:pt>
                <c:pt idx="1">
                  <c:v>74.02</c:v>
                </c:pt>
                <c:pt idx="2">
                  <c:v>73.03</c:v>
                </c:pt>
                <c:pt idx="3">
                  <c:v>73.86</c:v>
                </c:pt>
                <c:pt idx="4">
                  <c:v>73.849999999999994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22-45F8-9ACC-2A690DC3C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【271.10】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【272.96】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【56.48】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BD1" zoomScaleNormal="100" workbookViewId="0">
      <selection activeCell="CL17" sqref="CL17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</row>
    <row r="3" spans="1:78" ht="9.75" customHeight="1" x14ac:dyDescent="0.2">
      <c r="A3" s="2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</row>
    <row r="4" spans="1:78" ht="9.75" customHeight="1" x14ac:dyDescent="0.2">
      <c r="A4" s="2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46" t="str">
        <f>データ!H6</f>
        <v>山梨県　峡北地域広域水道企業団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7"/>
      <c r="AE6" s="47"/>
      <c r="AF6" s="47"/>
      <c r="AG6" s="47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48" t="s">
        <v>1</v>
      </c>
      <c r="C7" s="49"/>
      <c r="D7" s="49"/>
      <c r="E7" s="49"/>
      <c r="F7" s="49"/>
      <c r="G7" s="49"/>
      <c r="H7" s="49"/>
      <c r="I7" s="48" t="s">
        <v>2</v>
      </c>
      <c r="J7" s="49"/>
      <c r="K7" s="49"/>
      <c r="L7" s="49"/>
      <c r="M7" s="49"/>
      <c r="N7" s="49"/>
      <c r="O7" s="50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4"/>
      <c r="AL7" s="51" t="s">
        <v>6</v>
      </c>
      <c r="AM7" s="51"/>
      <c r="AN7" s="51"/>
      <c r="AO7" s="51"/>
      <c r="AP7" s="51"/>
      <c r="AQ7" s="51"/>
      <c r="AR7" s="51"/>
      <c r="AS7" s="51"/>
      <c r="AT7" s="48" t="s">
        <v>7</v>
      </c>
      <c r="AU7" s="49"/>
      <c r="AV7" s="49"/>
      <c r="AW7" s="49"/>
      <c r="AX7" s="49"/>
      <c r="AY7" s="49"/>
      <c r="AZ7" s="49"/>
      <c r="BA7" s="49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2">
      <c r="A8" s="2"/>
      <c r="B8" s="57" t="str">
        <f>データ!$I$6</f>
        <v>法適用</v>
      </c>
      <c r="C8" s="58"/>
      <c r="D8" s="58"/>
      <c r="E8" s="58"/>
      <c r="F8" s="58"/>
      <c r="G8" s="58"/>
      <c r="H8" s="58"/>
      <c r="I8" s="57" t="str">
        <f>データ!$J$6</f>
        <v>水道事業</v>
      </c>
      <c r="J8" s="58"/>
      <c r="K8" s="58"/>
      <c r="L8" s="58"/>
      <c r="M8" s="58"/>
      <c r="N8" s="58"/>
      <c r="O8" s="59"/>
      <c r="P8" s="60" t="str">
        <f>データ!$K$6</f>
        <v>用水供給事業</v>
      </c>
      <c r="Q8" s="60"/>
      <c r="R8" s="60"/>
      <c r="S8" s="60"/>
      <c r="T8" s="60"/>
      <c r="U8" s="60"/>
      <c r="V8" s="60"/>
      <c r="W8" s="60" t="str">
        <f>データ!$L$6</f>
        <v>B</v>
      </c>
      <c r="X8" s="60"/>
      <c r="Y8" s="60"/>
      <c r="Z8" s="60"/>
      <c r="AA8" s="60"/>
      <c r="AB8" s="60"/>
      <c r="AC8" s="60"/>
      <c r="AD8" s="60" t="str">
        <f>データ!$M$6</f>
        <v>その他</v>
      </c>
      <c r="AE8" s="60"/>
      <c r="AF8" s="60"/>
      <c r="AG8" s="60"/>
      <c r="AH8" s="60"/>
      <c r="AI8" s="60"/>
      <c r="AJ8" s="60"/>
      <c r="AK8" s="4"/>
      <c r="AL8" s="61" t="str">
        <f>データ!$R$6</f>
        <v>-</v>
      </c>
      <c r="AM8" s="61"/>
      <c r="AN8" s="61"/>
      <c r="AO8" s="61"/>
      <c r="AP8" s="61"/>
      <c r="AQ8" s="61"/>
      <c r="AR8" s="61"/>
      <c r="AS8" s="61"/>
      <c r="AT8" s="52" t="str">
        <f>データ!$S$6</f>
        <v>-</v>
      </c>
      <c r="AU8" s="53"/>
      <c r="AV8" s="53"/>
      <c r="AW8" s="53"/>
      <c r="AX8" s="53"/>
      <c r="AY8" s="53"/>
      <c r="AZ8" s="53"/>
      <c r="BA8" s="53"/>
      <c r="BB8" s="54" t="str">
        <f>データ!$T$6</f>
        <v>-</v>
      </c>
      <c r="BC8" s="54"/>
      <c r="BD8" s="54"/>
      <c r="BE8" s="54"/>
      <c r="BF8" s="54"/>
      <c r="BG8" s="54"/>
      <c r="BH8" s="54"/>
      <c r="BI8" s="54"/>
      <c r="BJ8" s="3"/>
      <c r="BK8" s="3"/>
      <c r="BL8" s="55" t="s">
        <v>10</v>
      </c>
      <c r="BM8" s="56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2">
      <c r="A9" s="2"/>
      <c r="B9" s="48" t="s">
        <v>12</v>
      </c>
      <c r="C9" s="49"/>
      <c r="D9" s="49"/>
      <c r="E9" s="49"/>
      <c r="F9" s="49"/>
      <c r="G9" s="49"/>
      <c r="H9" s="49"/>
      <c r="I9" s="48" t="s">
        <v>13</v>
      </c>
      <c r="J9" s="49"/>
      <c r="K9" s="49"/>
      <c r="L9" s="49"/>
      <c r="M9" s="49"/>
      <c r="N9" s="49"/>
      <c r="O9" s="50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2"/>
      <c r="AE9" s="2"/>
      <c r="AF9" s="2"/>
      <c r="AG9" s="2"/>
      <c r="AH9" s="4"/>
      <c r="AI9" s="4"/>
      <c r="AJ9" s="4"/>
      <c r="AK9" s="4"/>
      <c r="AL9" s="51" t="s">
        <v>16</v>
      </c>
      <c r="AM9" s="51"/>
      <c r="AN9" s="51"/>
      <c r="AO9" s="51"/>
      <c r="AP9" s="51"/>
      <c r="AQ9" s="51"/>
      <c r="AR9" s="51"/>
      <c r="AS9" s="51"/>
      <c r="AT9" s="48" t="s">
        <v>17</v>
      </c>
      <c r="AU9" s="49"/>
      <c r="AV9" s="49"/>
      <c r="AW9" s="49"/>
      <c r="AX9" s="49"/>
      <c r="AY9" s="49"/>
      <c r="AZ9" s="49"/>
      <c r="BA9" s="49"/>
      <c r="BB9" s="51" t="s">
        <v>18</v>
      </c>
      <c r="BC9" s="51"/>
      <c r="BD9" s="51"/>
      <c r="BE9" s="51"/>
      <c r="BF9" s="51"/>
      <c r="BG9" s="51"/>
      <c r="BH9" s="51"/>
      <c r="BI9" s="51"/>
      <c r="BJ9" s="3"/>
      <c r="BK9" s="3"/>
      <c r="BL9" s="62" t="s">
        <v>19</v>
      </c>
      <c r="BM9" s="63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2">
      <c r="A10" s="2"/>
      <c r="B10" s="52" t="str">
        <f>データ!$N$6</f>
        <v>-</v>
      </c>
      <c r="C10" s="53"/>
      <c r="D10" s="53"/>
      <c r="E10" s="53"/>
      <c r="F10" s="53"/>
      <c r="G10" s="53"/>
      <c r="H10" s="53"/>
      <c r="I10" s="52">
        <f>データ!$O$6</f>
        <v>94.18</v>
      </c>
      <c r="J10" s="53"/>
      <c r="K10" s="53"/>
      <c r="L10" s="53"/>
      <c r="M10" s="53"/>
      <c r="N10" s="53"/>
      <c r="O10" s="64"/>
      <c r="P10" s="54">
        <f>データ!$P$6</f>
        <v>38.76</v>
      </c>
      <c r="Q10" s="54"/>
      <c r="R10" s="54"/>
      <c r="S10" s="54"/>
      <c r="T10" s="54"/>
      <c r="U10" s="54"/>
      <c r="V10" s="54"/>
      <c r="W10" s="61">
        <f>データ!$Q$6</f>
        <v>0</v>
      </c>
      <c r="X10" s="61"/>
      <c r="Y10" s="61"/>
      <c r="Z10" s="61"/>
      <c r="AA10" s="61"/>
      <c r="AB10" s="61"/>
      <c r="AC10" s="61"/>
      <c r="AD10" s="2"/>
      <c r="AE10" s="2"/>
      <c r="AF10" s="2"/>
      <c r="AG10" s="2"/>
      <c r="AH10" s="4"/>
      <c r="AI10" s="4"/>
      <c r="AJ10" s="4"/>
      <c r="AK10" s="4"/>
      <c r="AL10" s="61">
        <f>データ!$U$6</f>
        <v>58573</v>
      </c>
      <c r="AM10" s="61"/>
      <c r="AN10" s="61"/>
      <c r="AO10" s="61"/>
      <c r="AP10" s="61"/>
      <c r="AQ10" s="61"/>
      <c r="AR10" s="61"/>
      <c r="AS10" s="61"/>
      <c r="AT10" s="52">
        <f>データ!$V$6</f>
        <v>567.9</v>
      </c>
      <c r="AU10" s="53"/>
      <c r="AV10" s="53"/>
      <c r="AW10" s="53"/>
      <c r="AX10" s="53"/>
      <c r="AY10" s="53"/>
      <c r="AZ10" s="53"/>
      <c r="BA10" s="53"/>
      <c r="BB10" s="54">
        <f>データ!$W$6</f>
        <v>103.14</v>
      </c>
      <c r="BC10" s="54"/>
      <c r="BD10" s="54"/>
      <c r="BE10" s="54"/>
      <c r="BF10" s="54"/>
      <c r="BG10" s="54"/>
      <c r="BH10" s="54"/>
      <c r="BI10" s="54"/>
      <c r="BJ10" s="2"/>
      <c r="BK10" s="2"/>
      <c r="BL10" s="65" t="s">
        <v>21</v>
      </c>
      <c r="BM10" s="66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9" t="s">
        <v>23</v>
      </c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</row>
    <row r="14" spans="1:78" ht="13.5" customHeight="1" x14ac:dyDescent="0.2">
      <c r="A14" s="2"/>
      <c r="B14" s="81" t="s">
        <v>24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3"/>
      <c r="BK14" s="2"/>
      <c r="BL14" s="67" t="s">
        <v>25</v>
      </c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9"/>
    </row>
    <row r="15" spans="1:78" ht="13.5" customHeight="1" x14ac:dyDescent="0.2">
      <c r="A15" s="2"/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6"/>
      <c r="BK15" s="2"/>
      <c r="BL15" s="70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2"/>
    </row>
    <row r="16" spans="1:78" ht="13.5" customHeight="1" x14ac:dyDescent="0.2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95" t="s">
        <v>111</v>
      </c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7"/>
    </row>
    <row r="17" spans="1:78" ht="13.5" customHeight="1" x14ac:dyDescent="0.2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95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7"/>
    </row>
    <row r="18" spans="1:78" ht="13.5" customHeight="1" x14ac:dyDescent="0.2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95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7"/>
    </row>
    <row r="19" spans="1:78" ht="13.5" customHeight="1" x14ac:dyDescent="0.2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95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7"/>
    </row>
    <row r="20" spans="1:78" ht="13.5" customHeight="1" x14ac:dyDescent="0.2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95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7"/>
    </row>
    <row r="21" spans="1:78" ht="13.5" customHeight="1" x14ac:dyDescent="0.2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95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7"/>
    </row>
    <row r="22" spans="1:78" ht="13.5" customHeight="1" x14ac:dyDescent="0.2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95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7"/>
    </row>
    <row r="23" spans="1:78" ht="13.5" customHeight="1" x14ac:dyDescent="0.2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95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7"/>
    </row>
    <row r="24" spans="1:78" ht="13.5" customHeight="1" x14ac:dyDescent="0.2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95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7"/>
    </row>
    <row r="25" spans="1:78" ht="13.5" customHeight="1" x14ac:dyDescent="0.2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95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7"/>
    </row>
    <row r="26" spans="1:78" ht="13.5" customHeight="1" x14ac:dyDescent="0.2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95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7"/>
    </row>
    <row r="27" spans="1:78" ht="13.5" customHeight="1" x14ac:dyDescent="0.2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95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7"/>
    </row>
    <row r="28" spans="1:78" ht="13.5" customHeight="1" x14ac:dyDescent="0.2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95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7"/>
    </row>
    <row r="29" spans="1:78" ht="13.5" customHeight="1" x14ac:dyDescent="0.2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95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7"/>
    </row>
    <row r="30" spans="1:78" ht="13.5" customHeight="1" x14ac:dyDescent="0.2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95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7"/>
    </row>
    <row r="31" spans="1:78" ht="13.5" customHeight="1" x14ac:dyDescent="0.2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95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7"/>
    </row>
    <row r="32" spans="1:78" ht="13.5" customHeight="1" x14ac:dyDescent="0.2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95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7"/>
    </row>
    <row r="33" spans="1:78" ht="13.5" customHeight="1" x14ac:dyDescent="0.2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95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7"/>
    </row>
    <row r="34" spans="1:78" ht="13.5" customHeight="1" x14ac:dyDescent="0.2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95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7"/>
    </row>
    <row r="35" spans="1:78" ht="13.5" customHeight="1" x14ac:dyDescent="0.2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95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7"/>
    </row>
    <row r="36" spans="1:78" ht="13.5" customHeight="1" x14ac:dyDescent="0.2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95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7"/>
    </row>
    <row r="37" spans="1:78" ht="13.5" customHeight="1" x14ac:dyDescent="0.2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95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7"/>
    </row>
    <row r="38" spans="1:78" ht="13.5" customHeight="1" x14ac:dyDescent="0.2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95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7"/>
    </row>
    <row r="39" spans="1:78" ht="13.5" customHeight="1" x14ac:dyDescent="0.2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95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7"/>
    </row>
    <row r="40" spans="1:78" ht="13.5" customHeight="1" x14ac:dyDescent="0.2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95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7"/>
    </row>
    <row r="41" spans="1:78" ht="13.5" customHeight="1" x14ac:dyDescent="0.2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95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7"/>
    </row>
    <row r="42" spans="1:78" ht="13.5" customHeight="1" x14ac:dyDescent="0.2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95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7"/>
    </row>
    <row r="43" spans="1:78" ht="13.5" customHeight="1" x14ac:dyDescent="0.2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95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7"/>
    </row>
    <row r="44" spans="1:78" ht="13.5" customHeight="1" x14ac:dyDescent="0.2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95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7"/>
    </row>
    <row r="45" spans="1:78" ht="13.5" customHeight="1" x14ac:dyDescent="0.2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67" t="s">
        <v>26</v>
      </c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9"/>
    </row>
    <row r="46" spans="1:78" ht="13.5" customHeight="1" x14ac:dyDescent="0.2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70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2"/>
    </row>
    <row r="47" spans="1:78" ht="13.5" customHeight="1" x14ac:dyDescent="0.2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73" t="s">
        <v>110</v>
      </c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5"/>
    </row>
    <row r="48" spans="1:78" ht="13.5" customHeight="1" x14ac:dyDescent="0.2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73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5"/>
    </row>
    <row r="49" spans="1:78" ht="13.5" customHeight="1" x14ac:dyDescent="0.2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73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5"/>
    </row>
    <row r="50" spans="1:78" ht="13.5" customHeight="1" x14ac:dyDescent="0.2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73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5"/>
    </row>
    <row r="51" spans="1:78" ht="13.5" customHeight="1" x14ac:dyDescent="0.2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73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5"/>
    </row>
    <row r="52" spans="1:78" ht="13.5" customHeight="1" x14ac:dyDescent="0.2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73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5"/>
    </row>
    <row r="53" spans="1:78" ht="13.5" customHeight="1" x14ac:dyDescent="0.2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73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5"/>
    </row>
    <row r="54" spans="1:78" ht="13.5" customHeight="1" x14ac:dyDescent="0.2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73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5"/>
    </row>
    <row r="55" spans="1:78" ht="13.5" customHeight="1" x14ac:dyDescent="0.2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73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5"/>
    </row>
    <row r="56" spans="1:78" ht="13.5" customHeight="1" x14ac:dyDescent="0.2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73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5"/>
    </row>
    <row r="57" spans="1:78" ht="13.5" customHeight="1" x14ac:dyDescent="0.2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73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5"/>
    </row>
    <row r="58" spans="1:78" ht="13.5" customHeight="1" x14ac:dyDescent="0.2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73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5"/>
    </row>
    <row r="59" spans="1:78" ht="13.5" customHeight="1" x14ac:dyDescent="0.2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3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5"/>
    </row>
    <row r="60" spans="1:78" ht="13.5" customHeight="1" x14ac:dyDescent="0.2">
      <c r="A60" s="2"/>
      <c r="B60" s="84" t="s">
        <v>27</v>
      </c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6"/>
      <c r="BK60" s="2"/>
      <c r="BL60" s="73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5"/>
    </row>
    <row r="61" spans="1:78" ht="13.5" customHeight="1" x14ac:dyDescent="0.2">
      <c r="A61" s="2"/>
      <c r="B61" s="84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6"/>
      <c r="BK61" s="2"/>
      <c r="BL61" s="73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5"/>
    </row>
    <row r="62" spans="1:78" ht="13.5" customHeight="1" x14ac:dyDescent="0.2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73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5"/>
    </row>
    <row r="63" spans="1:78" ht="13.5" customHeight="1" x14ac:dyDescent="0.2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76"/>
      <c r="BM63" s="77"/>
      <c r="BN63" s="77"/>
      <c r="BO63" s="77"/>
      <c r="BP63" s="77"/>
      <c r="BQ63" s="77"/>
      <c r="BR63" s="77"/>
      <c r="BS63" s="77"/>
      <c r="BT63" s="77"/>
      <c r="BU63" s="77"/>
      <c r="BV63" s="77"/>
      <c r="BW63" s="77"/>
      <c r="BX63" s="77"/>
      <c r="BY63" s="77"/>
      <c r="BZ63" s="78"/>
    </row>
    <row r="64" spans="1:78" ht="13.5" customHeight="1" x14ac:dyDescent="0.2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67" t="s">
        <v>28</v>
      </c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9"/>
    </row>
    <row r="65" spans="1:78" ht="13.5" customHeight="1" x14ac:dyDescent="0.2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70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2"/>
    </row>
    <row r="66" spans="1:78" ht="13.5" customHeight="1" x14ac:dyDescent="0.2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73" t="s">
        <v>109</v>
      </c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5"/>
    </row>
    <row r="67" spans="1:78" ht="13.5" customHeight="1" x14ac:dyDescent="0.2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73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5"/>
    </row>
    <row r="68" spans="1:78" ht="13.5" customHeight="1" x14ac:dyDescent="0.2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73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5"/>
    </row>
    <row r="69" spans="1:78" ht="13.5" customHeight="1" x14ac:dyDescent="0.2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73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5"/>
    </row>
    <row r="70" spans="1:78" ht="13.5" customHeight="1" x14ac:dyDescent="0.2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73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5"/>
    </row>
    <row r="71" spans="1:78" ht="13.5" customHeight="1" x14ac:dyDescent="0.2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73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5"/>
    </row>
    <row r="72" spans="1:78" ht="13.5" customHeight="1" x14ac:dyDescent="0.2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73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5"/>
    </row>
    <row r="73" spans="1:78" ht="13.5" customHeight="1" x14ac:dyDescent="0.2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73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5"/>
    </row>
    <row r="74" spans="1:78" ht="13.5" customHeight="1" x14ac:dyDescent="0.2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73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5"/>
    </row>
    <row r="75" spans="1:78" ht="13.5" customHeight="1" x14ac:dyDescent="0.2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73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5"/>
    </row>
    <row r="76" spans="1:78" ht="13.5" customHeight="1" x14ac:dyDescent="0.2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73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5"/>
    </row>
    <row r="77" spans="1:78" ht="13.5" customHeight="1" x14ac:dyDescent="0.2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73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5"/>
    </row>
    <row r="78" spans="1:78" ht="13.5" customHeight="1" x14ac:dyDescent="0.2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73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5"/>
    </row>
    <row r="79" spans="1:78" ht="13.5" customHeight="1" x14ac:dyDescent="0.2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73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5"/>
    </row>
    <row r="80" spans="1:78" ht="13.5" customHeight="1" x14ac:dyDescent="0.2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73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5"/>
    </row>
    <row r="81" spans="1:78" ht="13.5" customHeight="1" x14ac:dyDescent="0.2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73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5"/>
    </row>
    <row r="82" spans="1:78" ht="13.5" customHeight="1" x14ac:dyDescent="0.2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6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8"/>
    </row>
    <row r="83" spans="1:78" x14ac:dyDescent="0.2">
      <c r="C83" s="26"/>
    </row>
    <row r="84" spans="1:78" hidden="1" x14ac:dyDescent="0.2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2">
      <c r="B85" s="27"/>
      <c r="C85" s="27"/>
      <c r="D85" s="27"/>
      <c r="E85" s="27" t="str">
        <f>データ!AH6</f>
        <v>【112.91】</v>
      </c>
      <c r="F85" s="27" t="str">
        <f>データ!AS6</f>
        <v>【9.92】</v>
      </c>
      <c r="G85" s="27" t="str">
        <f>データ!BD6</f>
        <v>【271.10】</v>
      </c>
      <c r="H85" s="27" t="str">
        <f>データ!BO6</f>
        <v>【272.96】</v>
      </c>
      <c r="I85" s="27" t="str">
        <f>データ!BZ6</f>
        <v>【112.84】</v>
      </c>
      <c r="J85" s="27" t="str">
        <f>データ!CK6</f>
        <v>【73.85】</v>
      </c>
      <c r="K85" s="27" t="str">
        <f>データ!CV6</f>
        <v>【61.69】</v>
      </c>
      <c r="L85" s="27" t="str">
        <f>データ!DG6</f>
        <v>【100.00】</v>
      </c>
      <c r="M85" s="27" t="str">
        <f>データ!DR6</f>
        <v>【56.48】</v>
      </c>
      <c r="N85" s="27" t="str">
        <f>データ!EC6</f>
        <v>【27.61】</v>
      </c>
      <c r="O85" s="27" t="str">
        <f>データ!EN6</f>
        <v>【0.20】</v>
      </c>
    </row>
  </sheetData>
  <sheetProtection algorithmName="SHA-512" hashValue="T5NTXDwVAhS2JnfMs2yduRFl0/HnZdo0RrSojs/SXaYGQi3FHp0/u2iHULMtbGTYBY4quvBAVjSyUbD5IeYHYg==" saltValue="5aMSKv6FvKM+xVTda6U3kw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4" x14ac:dyDescent="0.2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2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2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8" t="s">
        <v>50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90"/>
      <c r="X3" s="94" t="s">
        <v>51</v>
      </c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 t="s">
        <v>27</v>
      </c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</row>
    <row r="4" spans="1:144" x14ac:dyDescent="0.2">
      <c r="A4" s="29" t="s">
        <v>52</v>
      </c>
      <c r="B4" s="31"/>
      <c r="C4" s="31"/>
      <c r="D4" s="31"/>
      <c r="E4" s="31"/>
      <c r="F4" s="31"/>
      <c r="G4" s="31"/>
      <c r="H4" s="91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3"/>
      <c r="X4" s="87" t="s">
        <v>53</v>
      </c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 t="s">
        <v>54</v>
      </c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 t="s">
        <v>55</v>
      </c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 t="s">
        <v>56</v>
      </c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 t="s">
        <v>57</v>
      </c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 t="s">
        <v>58</v>
      </c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 t="s">
        <v>59</v>
      </c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 t="s">
        <v>60</v>
      </c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 t="s">
        <v>61</v>
      </c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 t="s">
        <v>62</v>
      </c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 t="s">
        <v>63</v>
      </c>
      <c r="EE4" s="87"/>
      <c r="EF4" s="87"/>
      <c r="EG4" s="87"/>
      <c r="EH4" s="87"/>
      <c r="EI4" s="87"/>
      <c r="EJ4" s="87"/>
      <c r="EK4" s="87"/>
      <c r="EL4" s="87"/>
      <c r="EM4" s="87"/>
      <c r="EN4" s="87"/>
    </row>
    <row r="5" spans="1:144" x14ac:dyDescent="0.2">
      <c r="A5" s="29" t="s">
        <v>64</v>
      </c>
      <c r="B5" s="32"/>
      <c r="C5" s="32"/>
      <c r="D5" s="32"/>
      <c r="E5" s="32"/>
      <c r="F5" s="32"/>
      <c r="G5" s="32"/>
      <c r="H5" s="33" t="s">
        <v>65</v>
      </c>
      <c r="I5" s="33" t="s">
        <v>66</v>
      </c>
      <c r="J5" s="33" t="s">
        <v>67</v>
      </c>
      <c r="K5" s="33" t="s">
        <v>68</v>
      </c>
      <c r="L5" s="33" t="s">
        <v>69</v>
      </c>
      <c r="M5" s="33" t="s">
        <v>5</v>
      </c>
      <c r="N5" s="33" t="s">
        <v>70</v>
      </c>
      <c r="O5" s="33" t="s">
        <v>71</v>
      </c>
      <c r="P5" s="33" t="s">
        <v>72</v>
      </c>
      <c r="Q5" s="33" t="s">
        <v>73</v>
      </c>
      <c r="R5" s="33" t="s">
        <v>74</v>
      </c>
      <c r="S5" s="33" t="s">
        <v>75</v>
      </c>
      <c r="T5" s="33" t="s">
        <v>76</v>
      </c>
      <c r="U5" s="33" t="s">
        <v>77</v>
      </c>
      <c r="V5" s="33" t="s">
        <v>78</v>
      </c>
      <c r="W5" s="33" t="s">
        <v>79</v>
      </c>
      <c r="X5" s="33" t="s">
        <v>80</v>
      </c>
      <c r="Y5" s="33" t="s">
        <v>81</v>
      </c>
      <c r="Z5" s="33" t="s">
        <v>82</v>
      </c>
      <c r="AA5" s="33" t="s">
        <v>83</v>
      </c>
      <c r="AB5" s="33" t="s">
        <v>84</v>
      </c>
      <c r="AC5" s="33" t="s">
        <v>85</v>
      </c>
      <c r="AD5" s="33" t="s">
        <v>86</v>
      </c>
      <c r="AE5" s="33" t="s">
        <v>87</v>
      </c>
      <c r="AF5" s="33" t="s">
        <v>88</v>
      </c>
      <c r="AG5" s="33" t="s">
        <v>89</v>
      </c>
      <c r="AH5" s="33" t="s">
        <v>29</v>
      </c>
      <c r="AI5" s="33" t="s">
        <v>80</v>
      </c>
      <c r="AJ5" s="33" t="s">
        <v>81</v>
      </c>
      <c r="AK5" s="33" t="s">
        <v>82</v>
      </c>
      <c r="AL5" s="33" t="s">
        <v>83</v>
      </c>
      <c r="AM5" s="33" t="s">
        <v>84</v>
      </c>
      <c r="AN5" s="33" t="s">
        <v>85</v>
      </c>
      <c r="AO5" s="33" t="s">
        <v>86</v>
      </c>
      <c r="AP5" s="33" t="s">
        <v>87</v>
      </c>
      <c r="AQ5" s="33" t="s">
        <v>88</v>
      </c>
      <c r="AR5" s="33" t="s">
        <v>89</v>
      </c>
      <c r="AS5" s="33" t="s">
        <v>90</v>
      </c>
      <c r="AT5" s="33" t="s">
        <v>80</v>
      </c>
      <c r="AU5" s="33" t="s">
        <v>81</v>
      </c>
      <c r="AV5" s="33" t="s">
        <v>82</v>
      </c>
      <c r="AW5" s="33" t="s">
        <v>83</v>
      </c>
      <c r="AX5" s="33" t="s">
        <v>84</v>
      </c>
      <c r="AY5" s="33" t="s">
        <v>85</v>
      </c>
      <c r="AZ5" s="33" t="s">
        <v>86</v>
      </c>
      <c r="BA5" s="33" t="s">
        <v>87</v>
      </c>
      <c r="BB5" s="33" t="s">
        <v>88</v>
      </c>
      <c r="BC5" s="33" t="s">
        <v>89</v>
      </c>
      <c r="BD5" s="33" t="s">
        <v>90</v>
      </c>
      <c r="BE5" s="33" t="s">
        <v>80</v>
      </c>
      <c r="BF5" s="33" t="s">
        <v>81</v>
      </c>
      <c r="BG5" s="33" t="s">
        <v>82</v>
      </c>
      <c r="BH5" s="33" t="s">
        <v>83</v>
      </c>
      <c r="BI5" s="33" t="s">
        <v>84</v>
      </c>
      <c r="BJ5" s="33" t="s">
        <v>85</v>
      </c>
      <c r="BK5" s="33" t="s">
        <v>86</v>
      </c>
      <c r="BL5" s="33" t="s">
        <v>87</v>
      </c>
      <c r="BM5" s="33" t="s">
        <v>88</v>
      </c>
      <c r="BN5" s="33" t="s">
        <v>89</v>
      </c>
      <c r="BO5" s="33" t="s">
        <v>90</v>
      </c>
      <c r="BP5" s="33" t="s">
        <v>80</v>
      </c>
      <c r="BQ5" s="33" t="s">
        <v>81</v>
      </c>
      <c r="BR5" s="33" t="s">
        <v>82</v>
      </c>
      <c r="BS5" s="33" t="s">
        <v>83</v>
      </c>
      <c r="BT5" s="33" t="s">
        <v>84</v>
      </c>
      <c r="BU5" s="33" t="s">
        <v>85</v>
      </c>
      <c r="BV5" s="33" t="s">
        <v>86</v>
      </c>
      <c r="BW5" s="33" t="s">
        <v>87</v>
      </c>
      <c r="BX5" s="33" t="s">
        <v>88</v>
      </c>
      <c r="BY5" s="33" t="s">
        <v>89</v>
      </c>
      <c r="BZ5" s="33" t="s">
        <v>90</v>
      </c>
      <c r="CA5" s="33" t="s">
        <v>80</v>
      </c>
      <c r="CB5" s="33" t="s">
        <v>81</v>
      </c>
      <c r="CC5" s="33" t="s">
        <v>82</v>
      </c>
      <c r="CD5" s="33" t="s">
        <v>83</v>
      </c>
      <c r="CE5" s="33" t="s">
        <v>84</v>
      </c>
      <c r="CF5" s="33" t="s">
        <v>85</v>
      </c>
      <c r="CG5" s="33" t="s">
        <v>86</v>
      </c>
      <c r="CH5" s="33" t="s">
        <v>87</v>
      </c>
      <c r="CI5" s="33" t="s">
        <v>88</v>
      </c>
      <c r="CJ5" s="33" t="s">
        <v>89</v>
      </c>
      <c r="CK5" s="33" t="s">
        <v>90</v>
      </c>
      <c r="CL5" s="33" t="s">
        <v>80</v>
      </c>
      <c r="CM5" s="33" t="s">
        <v>81</v>
      </c>
      <c r="CN5" s="33" t="s">
        <v>82</v>
      </c>
      <c r="CO5" s="33" t="s">
        <v>83</v>
      </c>
      <c r="CP5" s="33" t="s">
        <v>84</v>
      </c>
      <c r="CQ5" s="33" t="s">
        <v>85</v>
      </c>
      <c r="CR5" s="33" t="s">
        <v>86</v>
      </c>
      <c r="CS5" s="33" t="s">
        <v>87</v>
      </c>
      <c r="CT5" s="33" t="s">
        <v>88</v>
      </c>
      <c r="CU5" s="33" t="s">
        <v>89</v>
      </c>
      <c r="CV5" s="33" t="s">
        <v>90</v>
      </c>
      <c r="CW5" s="33" t="s">
        <v>80</v>
      </c>
      <c r="CX5" s="33" t="s">
        <v>81</v>
      </c>
      <c r="CY5" s="33" t="s">
        <v>82</v>
      </c>
      <c r="CZ5" s="33" t="s">
        <v>83</v>
      </c>
      <c r="DA5" s="33" t="s">
        <v>84</v>
      </c>
      <c r="DB5" s="33" t="s">
        <v>85</v>
      </c>
      <c r="DC5" s="33" t="s">
        <v>86</v>
      </c>
      <c r="DD5" s="33" t="s">
        <v>87</v>
      </c>
      <c r="DE5" s="33" t="s">
        <v>88</v>
      </c>
      <c r="DF5" s="33" t="s">
        <v>89</v>
      </c>
      <c r="DG5" s="33" t="s">
        <v>90</v>
      </c>
      <c r="DH5" s="33" t="s">
        <v>80</v>
      </c>
      <c r="DI5" s="33" t="s">
        <v>81</v>
      </c>
      <c r="DJ5" s="33" t="s">
        <v>82</v>
      </c>
      <c r="DK5" s="33" t="s">
        <v>83</v>
      </c>
      <c r="DL5" s="33" t="s">
        <v>84</v>
      </c>
      <c r="DM5" s="33" t="s">
        <v>85</v>
      </c>
      <c r="DN5" s="33" t="s">
        <v>86</v>
      </c>
      <c r="DO5" s="33" t="s">
        <v>87</v>
      </c>
      <c r="DP5" s="33" t="s">
        <v>88</v>
      </c>
      <c r="DQ5" s="33" t="s">
        <v>89</v>
      </c>
      <c r="DR5" s="33" t="s">
        <v>90</v>
      </c>
      <c r="DS5" s="33" t="s">
        <v>80</v>
      </c>
      <c r="DT5" s="33" t="s">
        <v>81</v>
      </c>
      <c r="DU5" s="33" t="s">
        <v>82</v>
      </c>
      <c r="DV5" s="33" t="s">
        <v>83</v>
      </c>
      <c r="DW5" s="33" t="s">
        <v>84</v>
      </c>
      <c r="DX5" s="33" t="s">
        <v>85</v>
      </c>
      <c r="DY5" s="33" t="s">
        <v>86</v>
      </c>
      <c r="DZ5" s="33" t="s">
        <v>87</v>
      </c>
      <c r="EA5" s="33" t="s">
        <v>88</v>
      </c>
      <c r="EB5" s="33" t="s">
        <v>89</v>
      </c>
      <c r="EC5" s="33" t="s">
        <v>90</v>
      </c>
      <c r="ED5" s="33" t="s">
        <v>80</v>
      </c>
      <c r="EE5" s="33" t="s">
        <v>81</v>
      </c>
      <c r="EF5" s="33" t="s">
        <v>82</v>
      </c>
      <c r="EG5" s="33" t="s">
        <v>83</v>
      </c>
      <c r="EH5" s="33" t="s">
        <v>84</v>
      </c>
      <c r="EI5" s="33" t="s">
        <v>85</v>
      </c>
      <c r="EJ5" s="33" t="s">
        <v>86</v>
      </c>
      <c r="EK5" s="33" t="s">
        <v>87</v>
      </c>
      <c r="EL5" s="33" t="s">
        <v>88</v>
      </c>
      <c r="EM5" s="33" t="s">
        <v>89</v>
      </c>
      <c r="EN5" s="33" t="s">
        <v>90</v>
      </c>
    </row>
    <row r="6" spans="1:144" s="37" customFormat="1" x14ac:dyDescent="0.2">
      <c r="A6" s="29" t="s">
        <v>91</v>
      </c>
      <c r="B6" s="34">
        <f>B7</f>
        <v>2019</v>
      </c>
      <c r="C6" s="34">
        <f t="shared" ref="C6:W6" si="3">C7</f>
        <v>199290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2</v>
      </c>
      <c r="H6" s="34" t="str">
        <f t="shared" si="3"/>
        <v>山梨県　峡北地域広域水道企業団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用水供給事業</v>
      </c>
      <c r="L6" s="34" t="str">
        <f t="shared" si="3"/>
        <v>B</v>
      </c>
      <c r="M6" s="34" t="str">
        <f t="shared" si="3"/>
        <v>その他</v>
      </c>
      <c r="N6" s="35" t="str">
        <f t="shared" si="3"/>
        <v>-</v>
      </c>
      <c r="O6" s="35">
        <f t="shared" si="3"/>
        <v>94.18</v>
      </c>
      <c r="P6" s="35">
        <f t="shared" si="3"/>
        <v>38.76</v>
      </c>
      <c r="Q6" s="35">
        <f t="shared" si="3"/>
        <v>0</v>
      </c>
      <c r="R6" s="35" t="str">
        <f t="shared" si="3"/>
        <v>-</v>
      </c>
      <c r="S6" s="35" t="str">
        <f t="shared" si="3"/>
        <v>-</v>
      </c>
      <c r="T6" s="35" t="str">
        <f t="shared" si="3"/>
        <v>-</v>
      </c>
      <c r="U6" s="35">
        <f t="shared" si="3"/>
        <v>58573</v>
      </c>
      <c r="V6" s="35">
        <f t="shared" si="3"/>
        <v>567.9</v>
      </c>
      <c r="W6" s="35">
        <f t="shared" si="3"/>
        <v>103.14</v>
      </c>
      <c r="X6" s="36">
        <f>IF(X7="",NA(),X7)</f>
        <v>117.67</v>
      </c>
      <c r="Y6" s="36">
        <f t="shared" ref="Y6:AG6" si="4">IF(Y7="",NA(),Y7)</f>
        <v>118.64</v>
      </c>
      <c r="Z6" s="36">
        <f t="shared" si="4"/>
        <v>120.38</v>
      </c>
      <c r="AA6" s="36">
        <f t="shared" si="4"/>
        <v>115.07</v>
      </c>
      <c r="AB6" s="36">
        <f t="shared" si="4"/>
        <v>122.04</v>
      </c>
      <c r="AC6" s="36">
        <f t="shared" si="4"/>
        <v>113.33</v>
      </c>
      <c r="AD6" s="36">
        <f t="shared" si="4"/>
        <v>114.05</v>
      </c>
      <c r="AE6" s="36">
        <f t="shared" si="4"/>
        <v>114.26</v>
      </c>
      <c r="AF6" s="36">
        <f t="shared" si="4"/>
        <v>112.98</v>
      </c>
      <c r="AG6" s="36">
        <f t="shared" si="4"/>
        <v>112.91</v>
      </c>
      <c r="AH6" s="35" t="str">
        <f>IF(AH7="","",IF(AH7="-","【-】","【"&amp;SUBSTITUTE(TEXT(AH7,"#,##0.00"),"-","△")&amp;"】"))</f>
        <v>【112.91】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17.39</v>
      </c>
      <c r="AO6" s="36">
        <f t="shared" si="5"/>
        <v>12.65</v>
      </c>
      <c r="AP6" s="36">
        <f t="shared" si="5"/>
        <v>10.58</v>
      </c>
      <c r="AQ6" s="36">
        <f t="shared" si="5"/>
        <v>10.49</v>
      </c>
      <c r="AR6" s="36">
        <f t="shared" si="5"/>
        <v>9.92</v>
      </c>
      <c r="AS6" s="35" t="str">
        <f>IF(AS7="","",IF(AS7="-","【-】","【"&amp;SUBSTITUTE(TEXT(AS7,"#,##0.00"),"-","△")&amp;"】"))</f>
        <v>【9.92】</v>
      </c>
      <c r="AT6" s="36">
        <f>IF(AT7="",NA(),AT7)</f>
        <v>470.1</v>
      </c>
      <c r="AU6" s="36">
        <f t="shared" ref="AU6:BC6" si="6">IF(AU7="",NA(),AU7)</f>
        <v>674.71</v>
      </c>
      <c r="AV6" s="36">
        <f t="shared" si="6"/>
        <v>488.32</v>
      </c>
      <c r="AW6" s="36">
        <f t="shared" si="6"/>
        <v>618.77</v>
      </c>
      <c r="AX6" s="36">
        <f t="shared" si="6"/>
        <v>400.61</v>
      </c>
      <c r="AY6" s="36">
        <f t="shared" si="6"/>
        <v>212.95</v>
      </c>
      <c r="AZ6" s="36">
        <f t="shared" si="6"/>
        <v>224.41</v>
      </c>
      <c r="BA6" s="36">
        <f t="shared" si="6"/>
        <v>243.44</v>
      </c>
      <c r="BB6" s="36">
        <f t="shared" si="6"/>
        <v>258.49</v>
      </c>
      <c r="BC6" s="36">
        <f t="shared" si="6"/>
        <v>271.10000000000002</v>
      </c>
      <c r="BD6" s="35" t="str">
        <f>IF(BD7="","",IF(BD7="-","【-】","【"&amp;SUBSTITUTE(TEXT(BD7,"#,##0.00"),"-","△")&amp;"】"))</f>
        <v>【271.10】</v>
      </c>
      <c r="BE6" s="36">
        <f>IF(BE7="",NA(),BE7)</f>
        <v>136.30000000000001</v>
      </c>
      <c r="BF6" s="36">
        <f t="shared" ref="BF6:BN6" si="7">IF(BF7="",NA(),BF7)</f>
        <v>118.75</v>
      </c>
      <c r="BG6" s="36">
        <f t="shared" si="7"/>
        <v>105.17</v>
      </c>
      <c r="BH6" s="36">
        <f t="shared" si="7"/>
        <v>90.29</v>
      </c>
      <c r="BI6" s="36">
        <f t="shared" si="7"/>
        <v>76.75</v>
      </c>
      <c r="BJ6" s="36">
        <f t="shared" si="7"/>
        <v>333.48</v>
      </c>
      <c r="BK6" s="36">
        <f t="shared" si="7"/>
        <v>320.31</v>
      </c>
      <c r="BL6" s="36">
        <f t="shared" si="7"/>
        <v>303.26</v>
      </c>
      <c r="BM6" s="36">
        <f t="shared" si="7"/>
        <v>290.31</v>
      </c>
      <c r="BN6" s="36">
        <f t="shared" si="7"/>
        <v>272.95999999999998</v>
      </c>
      <c r="BO6" s="35" t="str">
        <f>IF(BO7="","",IF(BO7="-","【-】","【"&amp;SUBSTITUTE(TEXT(BO7,"#,##0.00"),"-","△")&amp;"】"))</f>
        <v>【272.96】</v>
      </c>
      <c r="BP6" s="36">
        <f>IF(BP7="",NA(),BP7)</f>
        <v>123.85</v>
      </c>
      <c r="BQ6" s="36">
        <f t="shared" ref="BQ6:BY6" si="8">IF(BQ7="",NA(),BQ7)</f>
        <v>125.63</v>
      </c>
      <c r="BR6" s="36">
        <f t="shared" si="8"/>
        <v>127.53</v>
      </c>
      <c r="BS6" s="36">
        <f t="shared" si="8"/>
        <v>120.56</v>
      </c>
      <c r="BT6" s="36">
        <f t="shared" si="8"/>
        <v>126.19</v>
      </c>
      <c r="BU6" s="36">
        <f t="shared" si="8"/>
        <v>112.81</v>
      </c>
      <c r="BV6" s="36">
        <f t="shared" si="8"/>
        <v>113.88</v>
      </c>
      <c r="BW6" s="36">
        <f t="shared" si="8"/>
        <v>114.14</v>
      </c>
      <c r="BX6" s="36">
        <f t="shared" si="8"/>
        <v>112.83</v>
      </c>
      <c r="BY6" s="36">
        <f t="shared" si="8"/>
        <v>112.84</v>
      </c>
      <c r="BZ6" s="35" t="str">
        <f>IF(BZ7="","",IF(BZ7="-","【-】","【"&amp;SUBSTITUTE(TEXT(BZ7,"#,##0.00"),"-","△")&amp;"】"))</f>
        <v>【112.84】</v>
      </c>
      <c r="CA6" s="36">
        <f>IF(CA7="",NA(),CA7)</f>
        <v>103.27</v>
      </c>
      <c r="CB6" s="36">
        <f t="shared" ref="CB6:CJ6" si="9">IF(CB7="",NA(),CB7)</f>
        <v>101.67</v>
      </c>
      <c r="CC6" s="36">
        <f t="shared" si="9"/>
        <v>99.25</v>
      </c>
      <c r="CD6" s="36">
        <f t="shared" si="9"/>
        <v>109.18</v>
      </c>
      <c r="CE6" s="36">
        <f t="shared" si="9"/>
        <v>105.18</v>
      </c>
      <c r="CF6" s="36">
        <f t="shared" si="9"/>
        <v>75.3</v>
      </c>
      <c r="CG6" s="36">
        <f t="shared" si="9"/>
        <v>74.02</v>
      </c>
      <c r="CH6" s="36">
        <f t="shared" si="9"/>
        <v>73.03</v>
      </c>
      <c r="CI6" s="36">
        <f t="shared" si="9"/>
        <v>73.86</v>
      </c>
      <c r="CJ6" s="36">
        <f t="shared" si="9"/>
        <v>73.849999999999994</v>
      </c>
      <c r="CK6" s="35" t="str">
        <f>IF(CK7="","",IF(CK7="-","【-】","【"&amp;SUBSTITUTE(TEXT(CK7,"#,##0.00"),"-","△")&amp;"】"))</f>
        <v>【73.85】</v>
      </c>
      <c r="CL6" s="36">
        <f>IF(CL7="",NA(),CL7)</f>
        <v>78.19</v>
      </c>
      <c r="CM6" s="36">
        <f t="shared" ref="CM6:CU6" si="10">IF(CM7="",NA(),CM7)</f>
        <v>78.290000000000006</v>
      </c>
      <c r="CN6" s="36">
        <f t="shared" si="10"/>
        <v>77.42</v>
      </c>
      <c r="CO6" s="36">
        <f t="shared" si="10"/>
        <v>74.45</v>
      </c>
      <c r="CP6" s="36">
        <f t="shared" si="10"/>
        <v>73.83</v>
      </c>
      <c r="CQ6" s="36">
        <f t="shared" si="10"/>
        <v>61.82</v>
      </c>
      <c r="CR6" s="36">
        <f t="shared" si="10"/>
        <v>61.66</v>
      </c>
      <c r="CS6" s="36">
        <f t="shared" si="10"/>
        <v>62.19</v>
      </c>
      <c r="CT6" s="36">
        <f t="shared" si="10"/>
        <v>61.77</v>
      </c>
      <c r="CU6" s="36">
        <f t="shared" si="10"/>
        <v>61.69</v>
      </c>
      <c r="CV6" s="35" t="str">
        <f>IF(CV7="","",IF(CV7="-","【-】","【"&amp;SUBSTITUTE(TEXT(CV7,"#,##0.00"),"-","△")&amp;"】"))</f>
        <v>【61.69】</v>
      </c>
      <c r="CW6" s="36">
        <f>IF(CW7="",NA(),CW7)</f>
        <v>100</v>
      </c>
      <c r="CX6" s="36">
        <f t="shared" ref="CX6:DF6" si="11">IF(CX7="",NA(),CX7)</f>
        <v>100</v>
      </c>
      <c r="CY6" s="36">
        <f t="shared" si="11"/>
        <v>100</v>
      </c>
      <c r="CZ6" s="36">
        <f t="shared" si="11"/>
        <v>100</v>
      </c>
      <c r="DA6" s="36">
        <f t="shared" si="11"/>
        <v>100</v>
      </c>
      <c r="DB6" s="36">
        <f t="shared" si="11"/>
        <v>100.03</v>
      </c>
      <c r="DC6" s="36">
        <f t="shared" si="11"/>
        <v>100.05</v>
      </c>
      <c r="DD6" s="36">
        <f t="shared" si="11"/>
        <v>100.05</v>
      </c>
      <c r="DE6" s="36">
        <f t="shared" si="11"/>
        <v>100.08</v>
      </c>
      <c r="DF6" s="36">
        <f t="shared" si="11"/>
        <v>100</v>
      </c>
      <c r="DG6" s="35" t="str">
        <f>IF(DG7="","",IF(DG7="-","【-】","【"&amp;SUBSTITUTE(TEXT(DG7,"#,##0.00"),"-","△")&amp;"】"))</f>
        <v>【100.00】</v>
      </c>
      <c r="DH6" s="36">
        <f>IF(DH7="",NA(),DH7)</f>
        <v>39.200000000000003</v>
      </c>
      <c r="DI6" s="36">
        <f t="shared" ref="DI6:DQ6" si="12">IF(DI7="",NA(),DI7)</f>
        <v>40.659999999999997</v>
      </c>
      <c r="DJ6" s="36">
        <f t="shared" si="12"/>
        <v>42.3</v>
      </c>
      <c r="DK6" s="36">
        <f t="shared" si="12"/>
        <v>44.03</v>
      </c>
      <c r="DL6" s="36">
        <f t="shared" si="12"/>
        <v>44.8</v>
      </c>
      <c r="DM6" s="36">
        <f t="shared" si="12"/>
        <v>52.4</v>
      </c>
      <c r="DN6" s="36">
        <f t="shared" si="12"/>
        <v>53.56</v>
      </c>
      <c r="DO6" s="36">
        <f t="shared" si="12"/>
        <v>54.73</v>
      </c>
      <c r="DP6" s="36">
        <f t="shared" si="12"/>
        <v>55.77</v>
      </c>
      <c r="DQ6" s="36">
        <f t="shared" si="12"/>
        <v>56.48</v>
      </c>
      <c r="DR6" s="35" t="str">
        <f>IF(DR7="","",IF(DR7="-","【-】","【"&amp;SUBSTITUTE(TEXT(DR7,"#,##0.00"),"-","△")&amp;"】"))</f>
        <v>【56.48】</v>
      </c>
      <c r="DS6" s="35">
        <f>IF(DS7="",NA(),DS7)</f>
        <v>0</v>
      </c>
      <c r="DT6" s="35">
        <f t="shared" ref="DT6:EB6" si="13">IF(DT7="",NA(),DT7)</f>
        <v>0</v>
      </c>
      <c r="DU6" s="35">
        <f t="shared" si="13"/>
        <v>0</v>
      </c>
      <c r="DV6" s="35">
        <f t="shared" si="13"/>
        <v>0</v>
      </c>
      <c r="DW6" s="35">
        <f t="shared" si="13"/>
        <v>0</v>
      </c>
      <c r="DX6" s="36">
        <f t="shared" si="13"/>
        <v>18.05</v>
      </c>
      <c r="DY6" s="36">
        <f t="shared" si="13"/>
        <v>19.440000000000001</v>
      </c>
      <c r="DZ6" s="36">
        <f t="shared" si="13"/>
        <v>22.46</v>
      </c>
      <c r="EA6" s="36">
        <f t="shared" si="13"/>
        <v>25.84</v>
      </c>
      <c r="EB6" s="36">
        <f t="shared" si="13"/>
        <v>27.61</v>
      </c>
      <c r="EC6" s="35" t="str">
        <f>IF(EC7="","",IF(EC7="-","【-】","【"&amp;SUBSTITUTE(TEXT(EC7,"#,##0.00"),"-","△")&amp;"】"))</f>
        <v>【27.61】</v>
      </c>
      <c r="ED6" s="35">
        <f>IF(ED7="",NA(),ED7)</f>
        <v>0</v>
      </c>
      <c r="EE6" s="35">
        <f t="shared" ref="EE6:EM6" si="14">IF(EE7="",NA(),EE7)</f>
        <v>0</v>
      </c>
      <c r="EF6" s="35">
        <f t="shared" si="14"/>
        <v>0</v>
      </c>
      <c r="EG6" s="35">
        <f t="shared" si="14"/>
        <v>0</v>
      </c>
      <c r="EH6" s="36">
        <f t="shared" si="14"/>
        <v>0.09</v>
      </c>
      <c r="EI6" s="36">
        <f t="shared" si="14"/>
        <v>0.26</v>
      </c>
      <c r="EJ6" s="36">
        <f t="shared" si="14"/>
        <v>0.24</v>
      </c>
      <c r="EK6" s="36">
        <f t="shared" si="14"/>
        <v>0.27</v>
      </c>
      <c r="EL6" s="36">
        <f t="shared" si="14"/>
        <v>0.24</v>
      </c>
      <c r="EM6" s="36">
        <f t="shared" si="14"/>
        <v>0.2</v>
      </c>
      <c r="EN6" s="35" t="str">
        <f>IF(EN7="","",IF(EN7="-","【-】","【"&amp;SUBSTITUTE(TEXT(EN7,"#,##0.00"),"-","△")&amp;"】"))</f>
        <v>【0.20】</v>
      </c>
    </row>
    <row r="7" spans="1:144" s="37" customFormat="1" x14ac:dyDescent="0.2">
      <c r="A7" s="29"/>
      <c r="B7" s="38">
        <v>2019</v>
      </c>
      <c r="C7" s="38">
        <v>199290</v>
      </c>
      <c r="D7" s="38">
        <v>46</v>
      </c>
      <c r="E7" s="38">
        <v>1</v>
      </c>
      <c r="F7" s="38">
        <v>0</v>
      </c>
      <c r="G7" s="38">
        <v>2</v>
      </c>
      <c r="H7" s="38" t="s">
        <v>92</v>
      </c>
      <c r="I7" s="38" t="s">
        <v>93</v>
      </c>
      <c r="J7" s="38" t="s">
        <v>94</v>
      </c>
      <c r="K7" s="38" t="s">
        <v>95</v>
      </c>
      <c r="L7" s="38" t="s">
        <v>96</v>
      </c>
      <c r="M7" s="38" t="s">
        <v>97</v>
      </c>
      <c r="N7" s="39" t="s">
        <v>98</v>
      </c>
      <c r="O7" s="39">
        <v>94.18</v>
      </c>
      <c r="P7" s="39">
        <v>38.76</v>
      </c>
      <c r="Q7" s="39">
        <v>0</v>
      </c>
      <c r="R7" s="39" t="s">
        <v>98</v>
      </c>
      <c r="S7" s="39" t="s">
        <v>98</v>
      </c>
      <c r="T7" s="39" t="s">
        <v>98</v>
      </c>
      <c r="U7" s="39">
        <v>58573</v>
      </c>
      <c r="V7" s="39">
        <v>567.9</v>
      </c>
      <c r="W7" s="39">
        <v>103.14</v>
      </c>
      <c r="X7" s="39">
        <v>117.67</v>
      </c>
      <c r="Y7" s="39">
        <v>118.64</v>
      </c>
      <c r="Z7" s="39">
        <v>120.38</v>
      </c>
      <c r="AA7" s="39">
        <v>115.07</v>
      </c>
      <c r="AB7" s="39">
        <v>122.04</v>
      </c>
      <c r="AC7" s="39">
        <v>113.33</v>
      </c>
      <c r="AD7" s="39">
        <v>114.05</v>
      </c>
      <c r="AE7" s="39">
        <v>114.26</v>
      </c>
      <c r="AF7" s="39">
        <v>112.98</v>
      </c>
      <c r="AG7" s="39">
        <v>112.91</v>
      </c>
      <c r="AH7" s="39">
        <v>112.91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17.39</v>
      </c>
      <c r="AO7" s="39">
        <v>12.65</v>
      </c>
      <c r="AP7" s="39">
        <v>10.58</v>
      </c>
      <c r="AQ7" s="39">
        <v>10.49</v>
      </c>
      <c r="AR7" s="39">
        <v>9.92</v>
      </c>
      <c r="AS7" s="39">
        <v>9.92</v>
      </c>
      <c r="AT7" s="39">
        <v>470.1</v>
      </c>
      <c r="AU7" s="39">
        <v>674.71</v>
      </c>
      <c r="AV7" s="39">
        <v>488.32</v>
      </c>
      <c r="AW7" s="39">
        <v>618.77</v>
      </c>
      <c r="AX7" s="39">
        <v>400.61</v>
      </c>
      <c r="AY7" s="39">
        <v>212.95</v>
      </c>
      <c r="AZ7" s="39">
        <v>224.41</v>
      </c>
      <c r="BA7" s="39">
        <v>243.44</v>
      </c>
      <c r="BB7" s="39">
        <v>258.49</v>
      </c>
      <c r="BC7" s="39">
        <v>271.10000000000002</v>
      </c>
      <c r="BD7" s="39">
        <v>271.10000000000002</v>
      </c>
      <c r="BE7" s="39">
        <v>136.30000000000001</v>
      </c>
      <c r="BF7" s="39">
        <v>118.75</v>
      </c>
      <c r="BG7" s="39">
        <v>105.17</v>
      </c>
      <c r="BH7" s="39">
        <v>90.29</v>
      </c>
      <c r="BI7" s="39">
        <v>76.75</v>
      </c>
      <c r="BJ7" s="39">
        <v>333.48</v>
      </c>
      <c r="BK7" s="39">
        <v>320.31</v>
      </c>
      <c r="BL7" s="39">
        <v>303.26</v>
      </c>
      <c r="BM7" s="39">
        <v>290.31</v>
      </c>
      <c r="BN7" s="39">
        <v>272.95999999999998</v>
      </c>
      <c r="BO7" s="39">
        <v>272.95999999999998</v>
      </c>
      <c r="BP7" s="39">
        <v>123.85</v>
      </c>
      <c r="BQ7" s="39">
        <v>125.63</v>
      </c>
      <c r="BR7" s="39">
        <v>127.53</v>
      </c>
      <c r="BS7" s="39">
        <v>120.56</v>
      </c>
      <c r="BT7" s="39">
        <v>126.19</v>
      </c>
      <c r="BU7" s="39">
        <v>112.81</v>
      </c>
      <c r="BV7" s="39">
        <v>113.88</v>
      </c>
      <c r="BW7" s="39">
        <v>114.14</v>
      </c>
      <c r="BX7" s="39">
        <v>112.83</v>
      </c>
      <c r="BY7" s="39">
        <v>112.84</v>
      </c>
      <c r="BZ7" s="39">
        <v>112.84</v>
      </c>
      <c r="CA7" s="39">
        <v>103.27</v>
      </c>
      <c r="CB7" s="39">
        <v>101.67</v>
      </c>
      <c r="CC7" s="39">
        <v>99.25</v>
      </c>
      <c r="CD7" s="39">
        <v>109.18</v>
      </c>
      <c r="CE7" s="39">
        <v>105.18</v>
      </c>
      <c r="CF7" s="39">
        <v>75.3</v>
      </c>
      <c r="CG7" s="39">
        <v>74.02</v>
      </c>
      <c r="CH7" s="39">
        <v>73.03</v>
      </c>
      <c r="CI7" s="39">
        <v>73.86</v>
      </c>
      <c r="CJ7" s="39">
        <v>73.849999999999994</v>
      </c>
      <c r="CK7" s="39">
        <v>73.849999999999994</v>
      </c>
      <c r="CL7" s="39">
        <v>78.19</v>
      </c>
      <c r="CM7" s="39">
        <v>78.290000000000006</v>
      </c>
      <c r="CN7" s="39">
        <v>77.42</v>
      </c>
      <c r="CO7" s="39">
        <v>74.45</v>
      </c>
      <c r="CP7" s="39">
        <v>73.83</v>
      </c>
      <c r="CQ7" s="39">
        <v>61.82</v>
      </c>
      <c r="CR7" s="39">
        <v>61.66</v>
      </c>
      <c r="CS7" s="39">
        <v>62.19</v>
      </c>
      <c r="CT7" s="39">
        <v>61.77</v>
      </c>
      <c r="CU7" s="39">
        <v>61.69</v>
      </c>
      <c r="CV7" s="39">
        <v>61.69</v>
      </c>
      <c r="CW7" s="39">
        <v>100</v>
      </c>
      <c r="CX7" s="39">
        <v>100</v>
      </c>
      <c r="CY7" s="39">
        <v>100</v>
      </c>
      <c r="CZ7" s="39">
        <v>100</v>
      </c>
      <c r="DA7" s="39">
        <v>100</v>
      </c>
      <c r="DB7" s="39">
        <v>100.03</v>
      </c>
      <c r="DC7" s="39">
        <v>100.05</v>
      </c>
      <c r="DD7" s="39">
        <v>100.05</v>
      </c>
      <c r="DE7" s="39">
        <v>100.08</v>
      </c>
      <c r="DF7" s="39">
        <v>100</v>
      </c>
      <c r="DG7" s="39">
        <v>100</v>
      </c>
      <c r="DH7" s="39">
        <v>39.200000000000003</v>
      </c>
      <c r="DI7" s="39">
        <v>40.659999999999997</v>
      </c>
      <c r="DJ7" s="39">
        <v>42.3</v>
      </c>
      <c r="DK7" s="39">
        <v>44.03</v>
      </c>
      <c r="DL7" s="39">
        <v>44.8</v>
      </c>
      <c r="DM7" s="39">
        <v>52.4</v>
      </c>
      <c r="DN7" s="39">
        <v>53.56</v>
      </c>
      <c r="DO7" s="39">
        <v>54.73</v>
      </c>
      <c r="DP7" s="39">
        <v>55.77</v>
      </c>
      <c r="DQ7" s="39">
        <v>56.48</v>
      </c>
      <c r="DR7" s="39">
        <v>56.48</v>
      </c>
      <c r="DS7" s="39">
        <v>0</v>
      </c>
      <c r="DT7" s="39">
        <v>0</v>
      </c>
      <c r="DU7" s="39">
        <v>0</v>
      </c>
      <c r="DV7" s="39">
        <v>0</v>
      </c>
      <c r="DW7" s="39">
        <v>0</v>
      </c>
      <c r="DX7" s="39">
        <v>18.05</v>
      </c>
      <c r="DY7" s="39">
        <v>19.440000000000001</v>
      </c>
      <c r="DZ7" s="39">
        <v>22.46</v>
      </c>
      <c r="EA7" s="39">
        <v>25.84</v>
      </c>
      <c r="EB7" s="39">
        <v>27.61</v>
      </c>
      <c r="EC7" s="39">
        <v>27.61</v>
      </c>
      <c r="ED7" s="39">
        <v>0</v>
      </c>
      <c r="EE7" s="39">
        <v>0</v>
      </c>
      <c r="EF7" s="39">
        <v>0</v>
      </c>
      <c r="EG7" s="39">
        <v>0</v>
      </c>
      <c r="EH7" s="39">
        <v>0.09</v>
      </c>
      <c r="EI7" s="39">
        <v>0.26</v>
      </c>
      <c r="EJ7" s="39">
        <v>0.24</v>
      </c>
      <c r="EK7" s="39">
        <v>0.27</v>
      </c>
      <c r="EL7" s="39">
        <v>0.24</v>
      </c>
      <c r="EM7" s="39">
        <v>0.2</v>
      </c>
      <c r="EN7" s="39">
        <v>0.2</v>
      </c>
    </row>
    <row r="8" spans="1:144" x14ac:dyDescent="0.2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2">
      <c r="A9" s="42"/>
      <c r="B9" s="42" t="s">
        <v>99</v>
      </c>
      <c r="C9" s="42" t="s">
        <v>100</v>
      </c>
      <c r="D9" s="42" t="s">
        <v>101</v>
      </c>
      <c r="E9" s="42" t="s">
        <v>102</v>
      </c>
      <c r="F9" s="42" t="s">
        <v>103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2">
      <c r="A10" s="42" t="s">
        <v>44</v>
      </c>
      <c r="B10" s="43">
        <f t="shared" ref="B10:E10" si="15">DATEVALUE($B7+12-B11&amp;"/1/"&amp;B12)</f>
        <v>46388</v>
      </c>
      <c r="C10" s="43">
        <f t="shared" si="15"/>
        <v>46753</v>
      </c>
      <c r="D10" s="43">
        <f t="shared" si="15"/>
        <v>47119</v>
      </c>
      <c r="E10" s="43">
        <f t="shared" si="15"/>
        <v>47484</v>
      </c>
      <c r="F10" s="44">
        <f>DATEVALUE($B7+12-F11&amp;"/1/"&amp;F12)</f>
        <v>47849</v>
      </c>
    </row>
    <row r="11" spans="1:144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104</v>
      </c>
    </row>
    <row r="12" spans="1:144" x14ac:dyDescent="0.2">
      <c r="B12">
        <v>1</v>
      </c>
      <c r="C12">
        <v>1</v>
      </c>
      <c r="D12">
        <v>1</v>
      </c>
      <c r="E12">
        <v>1</v>
      </c>
      <c r="F12">
        <v>1</v>
      </c>
      <c r="G12" t="s">
        <v>105</v>
      </c>
    </row>
    <row r="13" spans="1:144" x14ac:dyDescent="0.2">
      <c r="B13" t="s">
        <v>106</v>
      </c>
      <c r="C13" t="s">
        <v>106</v>
      </c>
      <c r="D13" t="s">
        <v>106</v>
      </c>
      <c r="E13" t="s">
        <v>106</v>
      </c>
      <c r="F13" t="s">
        <v>107</v>
      </c>
      <c r="G13" t="s">
        <v>108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山梨県</cp:lastModifiedBy>
  <cp:lastPrinted>2021-01-13T01:49:05Z</cp:lastPrinted>
  <dcterms:created xsi:type="dcterms:W3CDTF">2020-12-04T02:08:14Z</dcterms:created>
  <dcterms:modified xsi:type="dcterms:W3CDTF">2021-02-24T04:30:32Z</dcterms:modified>
  <cp:category/>
</cp:coreProperties>
</file>