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2決算統計（公営企業）\12 ★経営比較分析表★\02　R1決算分\03市町村等→県\病院事業\"/>
    </mc:Choice>
  </mc:AlternateContent>
  <workbookProtection workbookAlgorithmName="SHA-512" workbookHashValue="6x0iNxADE7vunyu5OQCo4YwpS7RreZdNyJbZBW3RCn+M+NDRNZqPm9qZ5qOmIAsuKgMkAKZdPvkW7wm+RKuyFw==" workbookSaltValue="fOwVvnOIgR5tWvzXeWsSYg==" workbookSpinCount="100000" lockStructure="1"/>
  <bookViews>
    <workbookView xWindow="0" yWindow="0" windowWidth="23040" windowHeight="909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FZ10" i="4" s="1"/>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EG10" i="4"/>
  <c r="CN10" i="4"/>
  <c r="AU10" i="4"/>
  <c r="B10" i="4"/>
  <c r="LP8" i="4"/>
  <c r="JW8" i="4"/>
  <c r="ID8" i="4"/>
  <c r="FZ8" i="4"/>
  <c r="EG8" i="4"/>
  <c r="CN8" i="4"/>
  <c r="B8" i="4"/>
  <c r="B6" i="4"/>
  <c r="MN54" i="4" l="1"/>
  <c r="MN32" i="4"/>
  <c r="FL32" i="4"/>
  <c r="MH78" i="4"/>
  <c r="IZ54" i="4"/>
  <c r="IZ32" i="4"/>
  <c r="HM78" i="4"/>
  <c r="FL54" i="4"/>
  <c r="CS78" i="4"/>
  <c r="BX54" i="4"/>
  <c r="BX32" i="4"/>
  <c r="C11" i="5"/>
  <c r="D11" i="5"/>
  <c r="E11" i="5"/>
  <c r="B11" i="5"/>
  <c r="KC78" i="4" l="1"/>
  <c r="HG54" i="4"/>
  <c r="HG32" i="4"/>
  <c r="AN78" i="4"/>
  <c r="AE54" i="4"/>
  <c r="AE32" i="4"/>
  <c r="FH78" i="4"/>
  <c r="DS54" i="4"/>
  <c r="DS32" i="4"/>
  <c r="KU54" i="4"/>
  <c r="KU32" i="4"/>
  <c r="KF54" i="4"/>
  <c r="KF32" i="4"/>
  <c r="JJ78" i="4"/>
  <c r="GR54" i="4"/>
  <c r="GR32" i="4"/>
  <c r="DD54" i="4"/>
  <c r="DD32" i="4"/>
  <c r="U78" i="4"/>
  <c r="P54" i="4"/>
  <c r="P32" i="4"/>
  <c r="EO78" i="4"/>
  <c r="BZ78" i="4"/>
  <c r="BI54" i="4"/>
  <c r="BI32" i="4"/>
  <c r="IK54" i="4"/>
  <c r="LY54" i="4"/>
  <c r="LY32" i="4"/>
  <c r="IK32" i="4"/>
  <c r="GT78" i="4"/>
  <c r="EW54" i="4"/>
  <c r="EW32" i="4"/>
  <c r="LO78" i="4"/>
  <c r="GA78" i="4"/>
  <c r="EH54" i="4"/>
  <c r="EH32" i="4"/>
  <c r="LJ54" i="4"/>
  <c r="LJ32" i="4"/>
  <c r="BG78" i="4"/>
  <c r="AT54" i="4"/>
  <c r="AT32" i="4"/>
  <c r="KV78" i="4"/>
  <c r="HV54" i="4"/>
  <c r="HV32" i="4"/>
</calcChain>
</file>

<file path=xl/sharedStrings.xml><?xml version="1.0" encoding="utf-8"?>
<sst xmlns="http://schemas.openxmlformats.org/spreadsheetml/2006/main" count="408" uniqueCount="211">
  <si>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</si>
  <si>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</si>
  <si>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</si>
  <si>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</si>
  <si>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</si>
  <si>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</si>
  <si>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</si>
  <si>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</si>
  <si>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</si>
  <si>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</si>
  <si>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</si>
  <si>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</si>
  <si>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</si>
  <si>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</si>
  <si>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</si>
  <si>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</si>
  <si>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</si>
  <si>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</si>
  <si>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</si>
  <si>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</si>
  <si>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</si>
  <si>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</si>
  <si>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</si>
  <si>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</si>
  <si>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</si>
  <si>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</si>
  <si>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</si>
  <si>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</si>
  <si>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</si>
  <si>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</si>
  <si>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</si>
  <si>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</si>
  <si>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</si>
  <si>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</si>
  <si>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</si>
  <si>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</si>
  <si>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</si>
  <si>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</si>
  <si>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</si>
  <si>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</si>
  <si>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</si>
  <si>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</si>
  <si>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</si>
  <si>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</si>
  <si>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</si>
  <si>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</si>
  <si>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</si>
  <si>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</si>
  <si>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</si>
  <si>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</si>
  <si>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</si>
  <si>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</si>
  <si>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</si>
  <si>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</si>
  <si>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</si>
  <si>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</si>
  <si>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</si>
  <si>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</si>
  <si>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</si>
  <si>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</si>
  <si>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</si>
  <si>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</si>
  <si>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</si>
  <si>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</si>
  <si>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</si>
  <si>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</si>
  <si>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</si>
  <si>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</si>
  <si>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</si>
  <si>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</si>
  <si>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</si>
  <si>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</si>
  <si>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</si>
  <si>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</si>
  <si>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</si>
  <si>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</si>
  <si>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</si>
  <si>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</si>
  <si>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</si>
  <si>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</si>
  <si>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</si>
  <si>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</si>
  <si>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</si>
  <si>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</si>
  <si>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</si>
  <si>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</si>
  <si>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</si>
  <si>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</si>
  <si>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</si>
  <si>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</si>
  <si>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</si>
  <si>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</si>
  <si>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</si>
  <si>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</si>
  <si>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</si>
  <si>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</si>
  <si>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</si>
  <si>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</si>
  <si>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</si>
  <si>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</si>
  <si>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</si>
  <si>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</si>
  <si>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</si>
  <si>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</si>
  <si>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</si>
  <si>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</si>
  <si>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</si>
  <si>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</si>
  <si>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</si>
  <si>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</si>
  <si>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</si>
  <si>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</si>
  <si>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</si>
  <si>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</si>
  <si>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</si>
  <si>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</si>
  <si>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</si>
  <si>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</si>
  <si>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</si>
  <si>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</si>
  <si>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</si>
  <si>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</si>
  <si>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</si>
  <si>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</si>
  <si>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</si>
  <si>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</si>
  <si>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</si>
  <si>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</si>
  <si>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</si>
  <si>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</si>
  <si>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</si>
  <si>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</si>
  <si>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</si>
  <si>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</si>
  <si>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</si>
  <si>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</si>
  <si>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</si>
  <si>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</si>
  <si>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</si>
  <si>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</si>
  <si>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</si>
  <si>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</si>
  <si>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</si>
  <si>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</si>
  <si>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</si>
  <si>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</si>
  <si>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</si>
  <si>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</si>
  <si>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</si>
  <si>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</si>
  <si>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</si>
  <si>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</si>
  <si>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</si>
  <si>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</si>
  <si>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</si>
  <si>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</si>
  <si>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</si>
  <si>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</si>
  <si>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</si>
  <si>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</si>
  <si>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</si>
  <si>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</si>
  <si>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</si>
  <si>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</si>
  <si>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</si>
  <si>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</si>
  <si>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</si>
  <si>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</si>
  <si>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</si>
  <si>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</si>
  <si>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</si>
  <si>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</si>
  <si>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</si>
  <si>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</si>
  <si>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</si>
  <si>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</si>
  <si>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</si>
  <si>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t>
    <phoneticPr fontId="5"/>
  </si>
  <si>
    <t>当該値(N-3)</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</si>
  <si>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</si>
  <si>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</si>
  <si>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</si>
  <si>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</si>
  <si>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</si>
  <si>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当該値(N-3)</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</si>
  <si>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</si>
  <si>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</si>
  <si>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</si>
  <si>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</si>
  <si>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</si>
  <si>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山梨県</t>
  </si>
  <si>
    <t>地方独立行政法人大月市立中央病院</t>
  </si>
  <si>
    <t>地方独立行政法人</t>
  </si>
  <si>
    <t>病院事業</t>
  </si>
  <si>
    <t>一般病院</t>
  </si>
  <si>
    <t>100床以上～200床未満</t>
  </si>
  <si>
    <t>非設置</t>
  </si>
  <si>
    <t>直営</t>
  </si>
  <si>
    <t>ド 透 訓</t>
  </si>
  <si>
    <t>救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</si>
  <si>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</si>
  <si>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</si>
  <si>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</si>
  <si>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</si>
  <si>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</si>
  <si>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</si>
  <si>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</si>
  <si>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梨県の富士・東部医療圏において二次救急医療機関として、一般の医療施設では困難な救急・急性期医療を提供していくことに加え、医療資源が不足する地域への診療の提供を効果的に行うことで、市民の健康を守りながら地域医療の向上に努め、公立病院としての役割を担っている。
将来にわたり地域医療の確保・継続が可能な体制を構築することを基本として、山梨県が示す地域医療構想や地域医療構想調整会議での合意事項との整合性を図ると共に、医師や看護師等の確保を一層進めながら、市民に質の高い適切な医療を安定的に提供していくために取り組んでいる。</t>
    <phoneticPr fontId="5"/>
  </si>
  <si>
    <t>●器械備品減価償却率
平成31年4月地方独立行政法人への移行に伴い、老朽化の著しい資産について整理した。そのため以降前より44.7ﾎﾟｲﾝﾄ減少（改善）された。
今後は、更新計画を立て、更新投資時には既存設備の性能を将来需要の予測を踏まえて、過大な投資とならないよう機種選定をすすめていく。</t>
    <rPh sb="11" eb="13">
      <t>ヘイセイ</t>
    </rPh>
    <rPh sb="15" eb="16">
      <t>ネン</t>
    </rPh>
    <rPh sb="17" eb="18">
      <t>ツキ</t>
    </rPh>
    <rPh sb="18" eb="20">
      <t>チホウ</t>
    </rPh>
    <rPh sb="20" eb="22">
      <t>ドクリツ</t>
    </rPh>
    <rPh sb="22" eb="24">
      <t>ギョウセイ</t>
    </rPh>
    <rPh sb="24" eb="26">
      <t>ホウジン</t>
    </rPh>
    <rPh sb="28" eb="30">
      <t>イコウ</t>
    </rPh>
    <rPh sb="31" eb="32">
      <t>トモナ</t>
    </rPh>
    <rPh sb="34" eb="37">
      <t>ロウキュウカ</t>
    </rPh>
    <rPh sb="38" eb="39">
      <t>イチジル</t>
    </rPh>
    <rPh sb="41" eb="43">
      <t>シサン</t>
    </rPh>
    <rPh sb="47" eb="49">
      <t>セイリ</t>
    </rPh>
    <rPh sb="56" eb="58">
      <t>イコウ</t>
    </rPh>
    <rPh sb="58" eb="59">
      <t>マエ</t>
    </rPh>
    <rPh sb="70" eb="72">
      <t>ゲンショウ</t>
    </rPh>
    <rPh sb="73" eb="75">
      <t>カイゼン</t>
    </rPh>
    <rPh sb="81" eb="83">
      <t>コンゴ</t>
    </rPh>
    <phoneticPr fontId="5"/>
  </si>
  <si>
    <t xml:space="preserve">●経常収支比率・医業収支比率・病床利用率
経常収支比率は昨年度より4.1ﾎﾟｲﾝﾄ低下したが100％を超え、類似病院平均値を上回っている。医業収支比率・病床利用率は、類似病院平均値を下回っており、他会計からの繰入金に依存している。看護師確保が厳しい状況の中で地域の状況にあった病院規模・病床数とし経費の削減に努め、中期計画の目標数値を上回ることができた。今後もこれを維持できるよう健全な運営に努めたい。
●材料費対医業収益比率
材料費対医業収益比率について昨年度より5ﾎﾟｲﾝﾄ低下し改善が見られた。医薬品の薬価や、医療材料の償還価格の適正な算定に努め、調達に係る費用削減のための取組を継続していく。
●職員給与費対医業収益比率
職員数は減少しているが、職員給与費用は前年度より（臨時職員賃金）増額しているため、前年度より0.9ﾎﾟｲﾝﾄ上昇した。
</t>
    <rPh sb="28" eb="31">
      <t>サクネンド</t>
    </rPh>
    <rPh sb="41" eb="43">
      <t>テイカ</t>
    </rPh>
    <rPh sb="51" eb="52">
      <t>コ</t>
    </rPh>
    <rPh sb="54" eb="55">
      <t>ルイ</t>
    </rPh>
    <rPh sb="56" eb="58">
      <t>ビョウイン</t>
    </rPh>
    <rPh sb="58" eb="60">
      <t>ヘイキン</t>
    </rPh>
    <rPh sb="60" eb="61">
      <t>チ</t>
    </rPh>
    <rPh sb="62" eb="64">
      <t>ウワマワ</t>
    </rPh>
    <rPh sb="69" eb="70">
      <t>イ</t>
    </rPh>
    <rPh sb="115" eb="118">
      <t>カンゴシ</t>
    </rPh>
    <rPh sb="118" eb="120">
      <t>カクホ</t>
    </rPh>
    <rPh sb="148" eb="150">
      <t>ケイヒ</t>
    </rPh>
    <rPh sb="151" eb="153">
      <t>サクゲン</t>
    </rPh>
    <rPh sb="154" eb="155">
      <t>ツト</t>
    </rPh>
    <rPh sb="157" eb="159">
      <t>チュウキ</t>
    </rPh>
    <rPh sb="159" eb="161">
      <t>ケイカク</t>
    </rPh>
    <rPh sb="162" eb="164">
      <t>モクヒョウ</t>
    </rPh>
    <rPh sb="164" eb="166">
      <t>スウチ</t>
    </rPh>
    <rPh sb="167" eb="169">
      <t>ウワマワ</t>
    </rPh>
    <rPh sb="228" eb="231">
      <t>サクネンド</t>
    </rPh>
    <rPh sb="239" eb="241">
      <t>テイカ</t>
    </rPh>
    <rPh sb="327" eb="329">
      <t>ショクイン</t>
    </rPh>
    <rPh sb="329" eb="331">
      <t>キュウヨ</t>
    </rPh>
    <rPh sb="331" eb="333">
      <t>ヒヨウ</t>
    </rPh>
    <rPh sb="334" eb="337">
      <t>ゼンネンド</t>
    </rPh>
    <rPh sb="340" eb="342">
      <t>リンジ</t>
    </rPh>
    <rPh sb="342" eb="344">
      <t>ショクイン</t>
    </rPh>
    <rPh sb="344" eb="346">
      <t>チンギン</t>
    </rPh>
    <rPh sb="347" eb="349">
      <t>ゾウガク</t>
    </rPh>
    <rPh sb="356" eb="359">
      <t>ゼンネンド</t>
    </rPh>
    <rPh sb="369" eb="371">
      <t>ジョウショウ</t>
    </rPh>
    <phoneticPr fontId="5"/>
  </si>
  <si>
    <t>平成31年4月1日に地方独立行政法人（非公務員型）へ移行し、初めての決算であった。収入においては、常勤医師や看護師確保が進まず、病棟数を削減したため、収入減となったが、費用について、契約の見直し、薬品、診療材料の調達コストの見直し、在庫管理を適正に実施し、後発医薬品を積極的に採用するなど経費の削減に努めた。この結果、収支においては、中期計画の目標数値を上回ることができた。　　　　　　　
今後は、地方独立行政法人大月市立中央病院として、地方独立行政法人制度の特長である自主性・自律性を最大限に発揮し、市民の医療需要の変化に的確に対応し、二次救急医療をはじめ市民が求める地域に根ざした医療の提供を目指す。</t>
    <rPh sb="30" eb="31">
      <t>ハジ</t>
    </rPh>
    <rPh sb="34" eb="36">
      <t>ケッサン</t>
    </rPh>
    <rPh sb="41" eb="43">
      <t>シュウニュウ</t>
    </rPh>
    <rPh sb="49" eb="51">
      <t>ジョウキン</t>
    </rPh>
    <rPh sb="51" eb="53">
      <t>イシ</t>
    </rPh>
    <rPh sb="54" eb="57">
      <t>カンゴシ</t>
    </rPh>
    <rPh sb="57" eb="59">
      <t>カクホ</t>
    </rPh>
    <rPh sb="60" eb="61">
      <t>スス</t>
    </rPh>
    <rPh sb="64" eb="66">
      <t>ビョウトウ</t>
    </rPh>
    <rPh sb="66" eb="67">
      <t>スウ</t>
    </rPh>
    <rPh sb="68" eb="70">
      <t>サクゲン</t>
    </rPh>
    <rPh sb="75" eb="77">
      <t>シュウニュウ</t>
    </rPh>
    <rPh sb="77" eb="78">
      <t>ゲン</t>
    </rPh>
    <rPh sb="84" eb="86">
      <t>ヒヨウ</t>
    </rPh>
    <rPh sb="91" eb="93">
      <t>ケイヤク</t>
    </rPh>
    <rPh sb="94" eb="96">
      <t>ミナオ</t>
    </rPh>
    <rPh sb="98" eb="100">
      <t>ヤクヒン</t>
    </rPh>
    <rPh sb="101" eb="103">
      <t>シンリョウ</t>
    </rPh>
    <rPh sb="103" eb="105">
      <t>ザイリョウ</t>
    </rPh>
    <rPh sb="106" eb="108">
      <t>チョウタツ</t>
    </rPh>
    <rPh sb="112" eb="114">
      <t>ミナオ</t>
    </rPh>
    <rPh sb="116" eb="118">
      <t>ザイコ</t>
    </rPh>
    <rPh sb="118" eb="120">
      <t>カンリ</t>
    </rPh>
    <rPh sb="121" eb="123">
      <t>テキセイ</t>
    </rPh>
    <rPh sb="124" eb="126">
      <t>ジッシ</t>
    </rPh>
    <rPh sb="128" eb="130">
      <t>コウハツ</t>
    </rPh>
    <rPh sb="130" eb="133">
      <t>イヤクヒン</t>
    </rPh>
    <rPh sb="134" eb="137">
      <t>セッキョクテキ</t>
    </rPh>
    <rPh sb="138" eb="140">
      <t>サイヨウ</t>
    </rPh>
    <rPh sb="144" eb="146">
      <t>ケイヒ</t>
    </rPh>
    <rPh sb="147" eb="149">
      <t>サクゲン</t>
    </rPh>
    <rPh sb="150" eb="151">
      <t>ツト</t>
    </rPh>
    <rPh sb="156" eb="158">
      <t>ケッカ</t>
    </rPh>
    <rPh sb="159" eb="161">
      <t>シュウシ</t>
    </rPh>
    <rPh sb="167" eb="169">
      <t>チュウキ</t>
    </rPh>
    <rPh sb="169" eb="171">
      <t>ケイカク</t>
    </rPh>
    <rPh sb="172" eb="174">
      <t>モクヒョウ</t>
    </rPh>
    <rPh sb="174" eb="176">
      <t>スウチ</t>
    </rPh>
    <rPh sb="177" eb="179">
      <t>ウワマワ</t>
    </rPh>
    <rPh sb="195" eb="19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</si>
</sst>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#N/A</c:v>
                </c:pt>
                <c:pt idx="4">
                  <c:v>37.1</c:v>
                </c:pt>
              </c:numCache>
            </c:numRef>
          </c:val>
          <c:extLst>
            <c:ext xmlns:c16="http://schemas.microsoft.com/office/drawing/2014/chart" uri="{C3380CC4-5D6E-409C-BE32-E72D297353CC}">
              <c16:uniqueId val="{00000000-98F6-4E4F-8A24-7523971F620B}"/>
            </c:ext>
          </c:extLst>
        </c:ser>
        <c:dLbls>
          <c:showLegendKey val="0"/>
          <c:showVal val="0"/>
          <c:showCatName val="0"/>
          <c:showSerName val="0"/>
          <c:showPercent val="0"/>
          <c:showBubbleSize val="0"/>
        </c:dLbls>
        <c:gapWidth val="150"/>
        <c:axId val="105900672"/>
        <c:axId val="1058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70.400000000000006</c:v>
                </c:pt>
              </c:numCache>
            </c:numRef>
          </c:val>
          <c:smooth val="0"/>
          <c:extLst>
            <c:ext xmlns:c16="http://schemas.microsoft.com/office/drawing/2014/chart" uri="{C3380CC4-5D6E-409C-BE32-E72D297353CC}">
              <c16:uniqueId val="{00000001-98F6-4E4F-8A24-7523971F620B}"/>
            </c:ext>
          </c:extLst>
        </c:ser>
        <c:dLbls>
          <c:showLegendKey val="0"/>
          <c:showVal val="0"/>
          <c:showCatName val="0"/>
          <c:showSerName val="0"/>
          <c:showPercent val="0"/>
          <c:showBubbleSize val="0"/>
        </c:dLbls>
        <c:marker val="1"/>
        <c:smooth val="0"/>
        <c:axId val="105900672"/>
        <c:axId val="105808256"/>
      </c:lineChart>
      <c:catAx>
        <c:axId val="105900672"/>
        <c:scaling>
          <c:orientation val="minMax"/>
        </c:scaling>
        <c:delete val="1"/>
        <c:axPos val="b"/>
        <c:numFmt formatCode="General" sourceLinked="1"/>
        <c:majorTickMark val="none"/>
        <c:minorTickMark val="none"/>
        <c:tickLblPos val="none"/>
        <c:crossAx val="105808256"/>
        <c:crosses val="autoZero"/>
        <c:auto val="1"/>
        <c:lblAlgn val="ctr"/>
        <c:lblOffset val="100"/>
        <c:noMultiLvlLbl val="1"/>
      </c:catAx>
      <c:valAx>
        <c:axId val="10580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9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FCDE-4C93-A3D0-0868F86374AA}"/>
            </c:ext>
          </c:extLst>
        </c:ser>
        <c:dLbls>
          <c:showLegendKey val="0"/>
          <c:showVal val="0"/>
          <c:showCatName val="0"/>
          <c:showSerName val="0"/>
          <c:showPercent val="0"/>
          <c:showBubbleSize val="0"/>
        </c:dLbls>
        <c:gapWidth val="150"/>
        <c:axId val="107825024"/>
        <c:axId val="1078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120.5</c:v>
                </c:pt>
              </c:numCache>
            </c:numRef>
          </c:val>
          <c:smooth val="0"/>
          <c:extLst>
            <c:ext xmlns:c16="http://schemas.microsoft.com/office/drawing/2014/chart" uri="{C3380CC4-5D6E-409C-BE32-E72D297353CC}">
              <c16:uniqueId val="{00000001-FCDE-4C93-A3D0-0868F86374AA}"/>
            </c:ext>
          </c:extLst>
        </c:ser>
        <c:dLbls>
          <c:showLegendKey val="0"/>
          <c:showVal val="0"/>
          <c:showCatName val="0"/>
          <c:showSerName val="0"/>
          <c:showPercent val="0"/>
          <c:showBubbleSize val="0"/>
        </c:dLbls>
        <c:marker val="1"/>
        <c:smooth val="0"/>
        <c:axId val="107825024"/>
        <c:axId val="107831296"/>
      </c:lineChart>
      <c:catAx>
        <c:axId val="107825024"/>
        <c:scaling>
          <c:orientation val="minMax"/>
        </c:scaling>
        <c:delete val="1"/>
        <c:axPos val="b"/>
        <c:numFmt formatCode="General" sourceLinked="1"/>
        <c:majorTickMark val="none"/>
        <c:minorTickMark val="none"/>
        <c:tickLblPos val="none"/>
        <c:crossAx val="107831296"/>
        <c:crosses val="autoZero"/>
        <c:auto val="1"/>
        <c:lblAlgn val="ctr"/>
        <c:lblOffset val="100"/>
        <c:noMultiLvlLbl val="1"/>
      </c:catAx>
      <c:valAx>
        <c:axId val="10783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82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#N/A</c:v>
                </c:pt>
                <c:pt idx="4">
                  <c:v>79.8</c:v>
                </c:pt>
              </c:numCache>
            </c:numRef>
          </c:val>
          <c:extLst>
            <c:ext xmlns:c16="http://schemas.microsoft.com/office/drawing/2014/chart" uri="{C3380CC4-5D6E-409C-BE32-E72D297353CC}">
              <c16:uniqueId val="{00000000-7854-4CCD-BDB5-F57598B29E09}"/>
            </c:ext>
          </c:extLst>
        </c:ser>
        <c:dLbls>
          <c:showLegendKey val="0"/>
          <c:showVal val="0"/>
          <c:showCatName val="0"/>
          <c:showSerName val="0"/>
          <c:showPercent val="0"/>
          <c:showBubbleSize val="0"/>
        </c:dLbls>
        <c:gapWidth val="150"/>
        <c:axId val="107873792"/>
        <c:axId val="1078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84.3</c:v>
                </c:pt>
              </c:numCache>
            </c:numRef>
          </c:val>
          <c:smooth val="0"/>
          <c:extLst>
            <c:ext xmlns:c16="http://schemas.microsoft.com/office/drawing/2014/chart" uri="{C3380CC4-5D6E-409C-BE32-E72D297353CC}">
              <c16:uniqueId val="{00000001-7854-4CCD-BDB5-F57598B29E09}"/>
            </c:ext>
          </c:extLst>
        </c:ser>
        <c:dLbls>
          <c:showLegendKey val="0"/>
          <c:showVal val="0"/>
          <c:showCatName val="0"/>
          <c:showSerName val="0"/>
          <c:showPercent val="0"/>
          <c:showBubbleSize val="0"/>
        </c:dLbls>
        <c:marker val="1"/>
        <c:smooth val="0"/>
        <c:axId val="107873792"/>
        <c:axId val="107875712"/>
      </c:lineChart>
      <c:catAx>
        <c:axId val="107873792"/>
        <c:scaling>
          <c:orientation val="minMax"/>
        </c:scaling>
        <c:delete val="1"/>
        <c:axPos val="b"/>
        <c:numFmt formatCode="General" sourceLinked="1"/>
        <c:majorTickMark val="none"/>
        <c:minorTickMark val="none"/>
        <c:tickLblPos val="none"/>
        <c:crossAx val="107875712"/>
        <c:crosses val="autoZero"/>
        <c:auto val="1"/>
        <c:lblAlgn val="ctr"/>
        <c:lblOffset val="100"/>
        <c:noMultiLvlLbl val="1"/>
      </c:catAx>
      <c:valAx>
        <c:axId val="1078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8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#N/A</c:v>
                </c:pt>
                <c:pt idx="4">
                  <c:v>102.7</c:v>
                </c:pt>
              </c:numCache>
            </c:numRef>
          </c:val>
          <c:extLst>
            <c:ext xmlns:c16="http://schemas.microsoft.com/office/drawing/2014/chart" uri="{C3380CC4-5D6E-409C-BE32-E72D297353CC}">
              <c16:uniqueId val="{00000000-8B61-45AD-AB2E-98C2A97C5004}"/>
            </c:ext>
          </c:extLst>
        </c:ser>
        <c:dLbls>
          <c:showLegendKey val="0"/>
          <c:showVal val="0"/>
          <c:showCatName val="0"/>
          <c:showSerName val="0"/>
          <c:showPercent val="0"/>
          <c:showBubbleSize val="0"/>
        </c:dLbls>
        <c:gapWidth val="150"/>
        <c:axId val="107920000"/>
        <c:axId val="1079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96.9</c:v>
                </c:pt>
              </c:numCache>
            </c:numRef>
          </c:val>
          <c:smooth val="0"/>
          <c:extLst>
            <c:ext xmlns:c16="http://schemas.microsoft.com/office/drawing/2014/chart" uri="{C3380CC4-5D6E-409C-BE32-E72D297353CC}">
              <c16:uniqueId val="{00000001-8B61-45AD-AB2E-98C2A97C5004}"/>
            </c:ext>
          </c:extLst>
        </c:ser>
        <c:dLbls>
          <c:showLegendKey val="0"/>
          <c:showVal val="0"/>
          <c:showCatName val="0"/>
          <c:showSerName val="0"/>
          <c:showPercent val="0"/>
          <c:showBubbleSize val="0"/>
        </c:dLbls>
        <c:marker val="1"/>
        <c:smooth val="0"/>
        <c:axId val="107920000"/>
        <c:axId val="107922176"/>
      </c:lineChart>
      <c:catAx>
        <c:axId val="107920000"/>
        <c:scaling>
          <c:orientation val="minMax"/>
        </c:scaling>
        <c:delete val="1"/>
        <c:axPos val="b"/>
        <c:numFmt formatCode="General" sourceLinked="1"/>
        <c:majorTickMark val="none"/>
        <c:minorTickMark val="none"/>
        <c:tickLblPos val="none"/>
        <c:crossAx val="107922176"/>
        <c:crosses val="autoZero"/>
        <c:auto val="1"/>
        <c:lblAlgn val="ctr"/>
        <c:lblOffset val="100"/>
        <c:noMultiLvlLbl val="1"/>
      </c:catAx>
      <c:valAx>
        <c:axId val="10792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792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#N/A</c:v>
                </c:pt>
                <c:pt idx="4">
                  <c:v>7.9</c:v>
                </c:pt>
              </c:numCache>
            </c:numRef>
          </c:val>
          <c:extLst>
            <c:ext xmlns:c16="http://schemas.microsoft.com/office/drawing/2014/chart" uri="{C3380CC4-5D6E-409C-BE32-E72D297353CC}">
              <c16:uniqueId val="{00000000-30FA-4C40-8BC0-F0298BD1798A}"/>
            </c:ext>
          </c:extLst>
        </c:ser>
        <c:dLbls>
          <c:showLegendKey val="0"/>
          <c:showVal val="0"/>
          <c:showCatName val="0"/>
          <c:showSerName val="0"/>
          <c:showPercent val="0"/>
          <c:showBubbleSize val="0"/>
        </c:dLbls>
        <c:gapWidth val="150"/>
        <c:axId val="107965056"/>
        <c:axId val="1079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54.6</c:v>
                </c:pt>
              </c:numCache>
            </c:numRef>
          </c:val>
          <c:smooth val="0"/>
          <c:extLst>
            <c:ext xmlns:c16="http://schemas.microsoft.com/office/drawing/2014/chart" uri="{C3380CC4-5D6E-409C-BE32-E72D297353CC}">
              <c16:uniqueId val="{00000001-30FA-4C40-8BC0-F0298BD1798A}"/>
            </c:ext>
          </c:extLst>
        </c:ser>
        <c:dLbls>
          <c:showLegendKey val="0"/>
          <c:showVal val="0"/>
          <c:showCatName val="0"/>
          <c:showSerName val="0"/>
          <c:showPercent val="0"/>
          <c:showBubbleSize val="0"/>
        </c:dLbls>
        <c:marker val="1"/>
        <c:smooth val="0"/>
        <c:axId val="107965056"/>
        <c:axId val="107979520"/>
      </c:lineChart>
      <c:catAx>
        <c:axId val="107965056"/>
        <c:scaling>
          <c:orientation val="minMax"/>
        </c:scaling>
        <c:delete val="1"/>
        <c:axPos val="b"/>
        <c:numFmt formatCode="General" sourceLinked="1"/>
        <c:majorTickMark val="none"/>
        <c:minorTickMark val="none"/>
        <c:tickLblPos val="none"/>
        <c:crossAx val="107979520"/>
        <c:crosses val="autoZero"/>
        <c:auto val="1"/>
        <c:lblAlgn val="ctr"/>
        <c:lblOffset val="100"/>
        <c:noMultiLvlLbl val="1"/>
      </c:catAx>
      <c:valAx>
        <c:axId val="10797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96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#N/A</c:v>
                </c:pt>
                <c:pt idx="4">
                  <c:v>37.200000000000003</c:v>
                </c:pt>
              </c:numCache>
            </c:numRef>
          </c:val>
          <c:extLst>
            <c:ext xmlns:c16="http://schemas.microsoft.com/office/drawing/2014/chart" uri="{C3380CC4-5D6E-409C-BE32-E72D297353CC}">
              <c16:uniqueId val="{00000000-87FA-4778-87E7-1EE8497E8DA7}"/>
            </c:ext>
          </c:extLst>
        </c:ser>
        <c:dLbls>
          <c:showLegendKey val="0"/>
          <c:showVal val="0"/>
          <c:showCatName val="0"/>
          <c:showSerName val="0"/>
          <c:showPercent val="0"/>
          <c:showBubbleSize val="0"/>
        </c:dLbls>
        <c:gapWidth val="150"/>
        <c:axId val="109132032"/>
        <c:axId val="1091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71.7</c:v>
                </c:pt>
              </c:numCache>
            </c:numRef>
          </c:val>
          <c:smooth val="0"/>
          <c:extLst>
            <c:ext xmlns:c16="http://schemas.microsoft.com/office/drawing/2014/chart" uri="{C3380CC4-5D6E-409C-BE32-E72D297353CC}">
              <c16:uniqueId val="{00000001-87FA-4778-87E7-1EE8497E8DA7}"/>
            </c:ext>
          </c:extLst>
        </c:ser>
        <c:dLbls>
          <c:showLegendKey val="0"/>
          <c:showVal val="0"/>
          <c:showCatName val="0"/>
          <c:showSerName val="0"/>
          <c:showPercent val="0"/>
          <c:showBubbleSize val="0"/>
        </c:dLbls>
        <c:marker val="1"/>
        <c:smooth val="0"/>
        <c:axId val="109132032"/>
        <c:axId val="109138304"/>
      </c:lineChart>
      <c:catAx>
        <c:axId val="109132032"/>
        <c:scaling>
          <c:orientation val="minMax"/>
        </c:scaling>
        <c:delete val="1"/>
        <c:axPos val="b"/>
        <c:numFmt formatCode="General" sourceLinked="1"/>
        <c:majorTickMark val="none"/>
        <c:minorTickMark val="none"/>
        <c:tickLblPos val="none"/>
        <c:crossAx val="109138304"/>
        <c:crosses val="autoZero"/>
        <c:auto val="1"/>
        <c:lblAlgn val="ctr"/>
        <c:lblOffset val="100"/>
        <c:noMultiLvlLbl val="1"/>
      </c:catAx>
      <c:valAx>
        <c:axId val="10913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13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#N/A</c:v>
                </c:pt>
                <c:pt idx="4">
                  <c:v>17596279</c:v>
                </c:pt>
              </c:numCache>
            </c:numRef>
          </c:val>
          <c:extLst>
            <c:ext xmlns:c16="http://schemas.microsoft.com/office/drawing/2014/chart" uri="{C3380CC4-5D6E-409C-BE32-E72D297353CC}">
              <c16:uniqueId val="{00000000-0818-4909-A5BF-07A2067AB954}"/>
            </c:ext>
          </c:extLst>
        </c:ser>
        <c:dLbls>
          <c:showLegendKey val="0"/>
          <c:showVal val="0"/>
          <c:showCatName val="0"/>
          <c:showSerName val="0"/>
          <c:showPercent val="0"/>
          <c:showBubbleSize val="0"/>
        </c:dLbls>
        <c:gapWidth val="150"/>
        <c:axId val="109164416"/>
        <c:axId val="1091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41891213</c:v>
                </c:pt>
              </c:numCache>
            </c:numRef>
          </c:val>
          <c:smooth val="0"/>
          <c:extLst>
            <c:ext xmlns:c16="http://schemas.microsoft.com/office/drawing/2014/chart" uri="{C3380CC4-5D6E-409C-BE32-E72D297353CC}">
              <c16:uniqueId val="{00000001-0818-4909-A5BF-07A2067AB954}"/>
            </c:ext>
          </c:extLst>
        </c:ser>
        <c:dLbls>
          <c:showLegendKey val="0"/>
          <c:showVal val="0"/>
          <c:showCatName val="0"/>
          <c:showSerName val="0"/>
          <c:showPercent val="0"/>
          <c:showBubbleSize val="0"/>
        </c:dLbls>
        <c:marker val="1"/>
        <c:smooth val="0"/>
        <c:axId val="109164416"/>
        <c:axId val="109174784"/>
      </c:lineChart>
      <c:catAx>
        <c:axId val="109164416"/>
        <c:scaling>
          <c:orientation val="minMax"/>
        </c:scaling>
        <c:delete val="1"/>
        <c:axPos val="b"/>
        <c:numFmt formatCode="General" sourceLinked="1"/>
        <c:majorTickMark val="none"/>
        <c:minorTickMark val="none"/>
        <c:tickLblPos val="none"/>
        <c:crossAx val="109174784"/>
        <c:crosses val="autoZero"/>
        <c:auto val="1"/>
        <c:lblAlgn val="ctr"/>
        <c:lblOffset val="100"/>
        <c:noMultiLvlLbl val="1"/>
      </c:catAx>
      <c:valAx>
        <c:axId val="10917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16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#N/A</c:v>
                </c:pt>
                <c:pt idx="4">
                  <c:v>13.5</c:v>
                </c:pt>
              </c:numCache>
            </c:numRef>
          </c:val>
          <c:extLst>
            <c:ext xmlns:c16="http://schemas.microsoft.com/office/drawing/2014/chart" uri="{C3380CC4-5D6E-409C-BE32-E72D297353CC}">
              <c16:uniqueId val="{00000000-C948-4CA7-AB45-2F7D12448689}"/>
            </c:ext>
          </c:extLst>
        </c:ser>
        <c:dLbls>
          <c:showLegendKey val="0"/>
          <c:showVal val="0"/>
          <c:showCatName val="0"/>
          <c:showSerName val="0"/>
          <c:showPercent val="0"/>
          <c:showBubbleSize val="0"/>
        </c:dLbls>
        <c:gapWidth val="150"/>
        <c:axId val="109215104"/>
        <c:axId val="1092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17.5</c:v>
                </c:pt>
              </c:numCache>
            </c:numRef>
          </c:val>
          <c:smooth val="0"/>
          <c:extLst>
            <c:ext xmlns:c16="http://schemas.microsoft.com/office/drawing/2014/chart" uri="{C3380CC4-5D6E-409C-BE32-E72D297353CC}">
              <c16:uniqueId val="{00000001-C948-4CA7-AB45-2F7D12448689}"/>
            </c:ext>
          </c:extLst>
        </c:ser>
        <c:dLbls>
          <c:showLegendKey val="0"/>
          <c:showVal val="0"/>
          <c:showCatName val="0"/>
          <c:showSerName val="0"/>
          <c:showPercent val="0"/>
          <c:showBubbleSize val="0"/>
        </c:dLbls>
        <c:marker val="1"/>
        <c:smooth val="0"/>
        <c:axId val="109215104"/>
        <c:axId val="109221376"/>
      </c:lineChart>
      <c:catAx>
        <c:axId val="109215104"/>
        <c:scaling>
          <c:orientation val="minMax"/>
        </c:scaling>
        <c:delete val="1"/>
        <c:axPos val="b"/>
        <c:numFmt formatCode="General" sourceLinked="1"/>
        <c:majorTickMark val="none"/>
        <c:minorTickMark val="none"/>
        <c:tickLblPos val="none"/>
        <c:crossAx val="109221376"/>
        <c:crosses val="autoZero"/>
        <c:auto val="1"/>
        <c:lblAlgn val="ctr"/>
        <c:lblOffset val="100"/>
        <c:noMultiLvlLbl val="1"/>
      </c:catAx>
      <c:valAx>
        <c:axId val="10922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1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#N/A</c:v>
                </c:pt>
                <c:pt idx="4">
                  <c:v>58.8</c:v>
                </c:pt>
              </c:numCache>
            </c:numRef>
          </c:val>
          <c:extLst>
            <c:ext xmlns:c16="http://schemas.microsoft.com/office/drawing/2014/chart" uri="{C3380CC4-5D6E-409C-BE32-E72D297353CC}">
              <c16:uniqueId val="{00000000-D15F-4CF7-ADE2-3E7985AAF115}"/>
            </c:ext>
          </c:extLst>
        </c:ser>
        <c:dLbls>
          <c:showLegendKey val="0"/>
          <c:showVal val="0"/>
          <c:showCatName val="0"/>
          <c:showSerName val="0"/>
          <c:showPercent val="0"/>
          <c:showBubbleSize val="0"/>
        </c:dLbls>
        <c:gapWidth val="150"/>
        <c:axId val="109329408"/>
        <c:axId val="10933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63.3</c:v>
                </c:pt>
              </c:numCache>
            </c:numRef>
          </c:val>
          <c:smooth val="0"/>
          <c:extLst>
            <c:ext xmlns:c16="http://schemas.microsoft.com/office/drawing/2014/chart" uri="{C3380CC4-5D6E-409C-BE32-E72D297353CC}">
              <c16:uniqueId val="{00000001-D15F-4CF7-ADE2-3E7985AAF115}"/>
            </c:ext>
          </c:extLst>
        </c:ser>
        <c:dLbls>
          <c:showLegendKey val="0"/>
          <c:showVal val="0"/>
          <c:showCatName val="0"/>
          <c:showSerName val="0"/>
          <c:showPercent val="0"/>
          <c:showBubbleSize val="0"/>
        </c:dLbls>
        <c:marker val="1"/>
        <c:smooth val="0"/>
        <c:axId val="109329408"/>
        <c:axId val="109335680"/>
      </c:lineChart>
      <c:catAx>
        <c:axId val="109329408"/>
        <c:scaling>
          <c:orientation val="minMax"/>
        </c:scaling>
        <c:delete val="1"/>
        <c:axPos val="b"/>
        <c:numFmt formatCode="General" sourceLinked="1"/>
        <c:majorTickMark val="none"/>
        <c:minorTickMark val="none"/>
        <c:tickLblPos val="none"/>
        <c:crossAx val="109335680"/>
        <c:crosses val="autoZero"/>
        <c:auto val="1"/>
        <c:lblAlgn val="ctr"/>
        <c:lblOffset val="100"/>
        <c:noMultiLvlLbl val="1"/>
      </c:catAx>
      <c:valAx>
        <c:axId val="10933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2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#N/A</c:v>
                </c:pt>
                <c:pt idx="4">
                  <c:v>12352</c:v>
                </c:pt>
              </c:numCache>
            </c:numRef>
          </c:val>
          <c:extLst>
            <c:ext xmlns:c16="http://schemas.microsoft.com/office/drawing/2014/chart" uri="{C3380CC4-5D6E-409C-BE32-E72D297353CC}">
              <c16:uniqueId val="{00000000-665C-4337-9DAB-F077A9934F01}"/>
            </c:ext>
          </c:extLst>
        </c:ser>
        <c:dLbls>
          <c:showLegendKey val="0"/>
          <c:showVal val="0"/>
          <c:showCatName val="0"/>
          <c:showSerName val="0"/>
          <c:showPercent val="0"/>
          <c:showBubbleSize val="0"/>
        </c:dLbls>
        <c:gapWidth val="150"/>
        <c:axId val="109374080"/>
        <c:axId val="1094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10602</c:v>
                </c:pt>
              </c:numCache>
            </c:numRef>
          </c:val>
          <c:smooth val="0"/>
          <c:extLst>
            <c:ext xmlns:c16="http://schemas.microsoft.com/office/drawing/2014/chart" uri="{C3380CC4-5D6E-409C-BE32-E72D297353CC}">
              <c16:uniqueId val="{00000001-665C-4337-9DAB-F077A9934F01}"/>
            </c:ext>
          </c:extLst>
        </c:ser>
        <c:dLbls>
          <c:showLegendKey val="0"/>
          <c:showVal val="0"/>
          <c:showCatName val="0"/>
          <c:showSerName val="0"/>
          <c:showPercent val="0"/>
          <c:showBubbleSize val="0"/>
        </c:dLbls>
        <c:marker val="1"/>
        <c:smooth val="0"/>
        <c:axId val="109374080"/>
        <c:axId val="109454080"/>
      </c:lineChart>
      <c:catAx>
        <c:axId val="109374080"/>
        <c:scaling>
          <c:orientation val="minMax"/>
        </c:scaling>
        <c:delete val="1"/>
        <c:axPos val="b"/>
        <c:numFmt formatCode="General" sourceLinked="1"/>
        <c:majorTickMark val="none"/>
        <c:minorTickMark val="none"/>
        <c:tickLblPos val="none"/>
        <c:crossAx val="109454080"/>
        <c:crosses val="autoZero"/>
        <c:auto val="1"/>
        <c:lblAlgn val="ctr"/>
        <c:lblOffset val="100"/>
        <c:noMultiLvlLbl val="1"/>
      </c:catAx>
      <c:valAx>
        <c:axId val="109454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37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32612</c:v>
                </c:pt>
              </c:numCache>
            </c:numRef>
          </c:val>
          <c:extLst>
            <c:ext xmlns:c16="http://schemas.microsoft.com/office/drawing/2014/chart" uri="{C3380CC4-5D6E-409C-BE32-E72D297353CC}">
              <c16:uniqueId val="{00000000-EAB4-4638-85D2-02D484028466}"/>
            </c:ext>
          </c:extLst>
        </c:ser>
        <c:dLbls>
          <c:showLegendKey val="0"/>
          <c:showVal val="0"/>
          <c:showCatName val="0"/>
          <c:showSerName val="0"/>
          <c:showPercent val="0"/>
          <c:showBubbleSize val="0"/>
        </c:dLbls>
        <c:gapWidth val="150"/>
        <c:axId val="109496576"/>
        <c:axId val="1095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35788</c:v>
                </c:pt>
              </c:numCache>
            </c:numRef>
          </c:val>
          <c:smooth val="0"/>
          <c:extLst>
            <c:ext xmlns:c16="http://schemas.microsoft.com/office/drawing/2014/chart" uri="{C3380CC4-5D6E-409C-BE32-E72D297353CC}">
              <c16:uniqueId val="{00000001-EAB4-4638-85D2-02D484028466}"/>
            </c:ext>
          </c:extLst>
        </c:ser>
        <c:dLbls>
          <c:showLegendKey val="0"/>
          <c:showVal val="0"/>
          <c:showCatName val="0"/>
          <c:showSerName val="0"/>
          <c:showPercent val="0"/>
          <c:showBubbleSize val="0"/>
        </c:dLbls>
        <c:marker val="1"/>
        <c:smooth val="0"/>
        <c:axId val="109496576"/>
        <c:axId val="109502848"/>
      </c:lineChart>
      <c:catAx>
        <c:axId val="109496576"/>
        <c:scaling>
          <c:orientation val="minMax"/>
        </c:scaling>
        <c:delete val="1"/>
        <c:axPos val="b"/>
        <c:numFmt formatCode="General" sourceLinked="1"/>
        <c:majorTickMark val="none"/>
        <c:minorTickMark val="none"/>
        <c:tickLblPos val="none"/>
        <c:crossAx val="109502848"/>
        <c:crosses val="autoZero"/>
        <c:auto val="1"/>
        <c:lblAlgn val="ctr"/>
        <c:lblOffset val="100"/>
        <c:noMultiLvlLbl val="1"/>
      </c:catAx>
      <c:valAx>
        <c:axId val="109502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49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H1" zoomScale="85" zoomScaleNormal="85" zoomScaleSheetLayoutView="70" workbookViewId="0">
      <selection activeCell="KI5" sqref="KI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山梨県　地方独立行政法人大月市立中央病院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151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42</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感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197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14987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42</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84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207</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t="str">
        <f>データ!AJ7</f>
        <v>-</v>
      </c>
      <c r="AU33" s="86"/>
      <c r="AV33" s="86"/>
      <c r="AW33" s="86"/>
      <c r="AX33" s="86"/>
      <c r="AY33" s="86"/>
      <c r="AZ33" s="86"/>
      <c r="BA33" s="86"/>
      <c r="BB33" s="86"/>
      <c r="BC33" s="86"/>
      <c r="BD33" s="86"/>
      <c r="BE33" s="86"/>
      <c r="BF33" s="86"/>
      <c r="BG33" s="86"/>
      <c r="BH33" s="87"/>
      <c r="BI33" s="85" t="str">
        <f>データ!AK7</f>
        <v>-</v>
      </c>
      <c r="BJ33" s="86"/>
      <c r="BK33" s="86"/>
      <c r="BL33" s="86"/>
      <c r="BM33" s="86"/>
      <c r="BN33" s="86"/>
      <c r="BO33" s="86"/>
      <c r="BP33" s="86"/>
      <c r="BQ33" s="86"/>
      <c r="BR33" s="86"/>
      <c r="BS33" s="86"/>
      <c r="BT33" s="86"/>
      <c r="BU33" s="86"/>
      <c r="BV33" s="86"/>
      <c r="BW33" s="87"/>
      <c r="BX33" s="85">
        <f>データ!AL7</f>
        <v>102.7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t="str">
        <f>データ!AU7</f>
        <v>-</v>
      </c>
      <c r="EI33" s="86"/>
      <c r="EJ33" s="86"/>
      <c r="EK33" s="86"/>
      <c r="EL33" s="86"/>
      <c r="EM33" s="86"/>
      <c r="EN33" s="86"/>
      <c r="EO33" s="86"/>
      <c r="EP33" s="86"/>
      <c r="EQ33" s="86"/>
      <c r="ER33" s="86"/>
      <c r="ES33" s="86"/>
      <c r="ET33" s="86"/>
      <c r="EU33" s="86"/>
      <c r="EV33" s="87"/>
      <c r="EW33" s="85" t="str">
        <f>データ!AV7</f>
        <v>-</v>
      </c>
      <c r="EX33" s="86"/>
      <c r="EY33" s="86"/>
      <c r="EZ33" s="86"/>
      <c r="FA33" s="86"/>
      <c r="FB33" s="86"/>
      <c r="FC33" s="86"/>
      <c r="FD33" s="86"/>
      <c r="FE33" s="86"/>
      <c r="FF33" s="86"/>
      <c r="FG33" s="86"/>
      <c r="FH33" s="86"/>
      <c r="FI33" s="86"/>
      <c r="FJ33" s="86"/>
      <c r="FK33" s="87"/>
      <c r="FL33" s="85">
        <f>データ!AW7</f>
        <v>79.8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t="str">
        <f>データ!BF7</f>
        <v>-</v>
      </c>
      <c r="HW33" s="86"/>
      <c r="HX33" s="86"/>
      <c r="HY33" s="86"/>
      <c r="HZ33" s="86"/>
      <c r="IA33" s="86"/>
      <c r="IB33" s="86"/>
      <c r="IC33" s="86"/>
      <c r="ID33" s="86"/>
      <c r="IE33" s="86"/>
      <c r="IF33" s="86"/>
      <c r="IG33" s="86"/>
      <c r="IH33" s="86"/>
      <c r="II33" s="86"/>
      <c r="IJ33" s="87"/>
      <c r="IK33" s="85" t="str">
        <f>データ!BG7</f>
        <v>-</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t="str">
        <f>データ!BQ7</f>
        <v>-</v>
      </c>
      <c r="LK33" s="86"/>
      <c r="LL33" s="86"/>
      <c r="LM33" s="86"/>
      <c r="LN33" s="86"/>
      <c r="LO33" s="86"/>
      <c r="LP33" s="86"/>
      <c r="LQ33" s="86"/>
      <c r="LR33" s="86"/>
      <c r="LS33" s="86"/>
      <c r="LT33" s="86"/>
      <c r="LU33" s="86"/>
      <c r="LV33" s="86"/>
      <c r="LW33" s="86"/>
      <c r="LX33" s="87"/>
      <c r="LY33" s="85" t="str">
        <f>データ!BR7</f>
        <v>-</v>
      </c>
      <c r="LZ33" s="86"/>
      <c r="MA33" s="86"/>
      <c r="MB33" s="86"/>
      <c r="MC33" s="86"/>
      <c r="MD33" s="86"/>
      <c r="ME33" s="86"/>
      <c r="MF33" s="86"/>
      <c r="MG33" s="86"/>
      <c r="MH33" s="86"/>
      <c r="MI33" s="86"/>
      <c r="MJ33" s="86"/>
      <c r="MK33" s="86"/>
      <c r="ML33" s="86"/>
      <c r="MM33" s="87"/>
      <c r="MN33" s="85">
        <f>データ!BS7</f>
        <v>37.1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t="str">
        <f>データ!AO7</f>
        <v>-</v>
      </c>
      <c r="AU34" s="86"/>
      <c r="AV34" s="86"/>
      <c r="AW34" s="86"/>
      <c r="AX34" s="86"/>
      <c r="AY34" s="86"/>
      <c r="AZ34" s="86"/>
      <c r="BA34" s="86"/>
      <c r="BB34" s="86"/>
      <c r="BC34" s="86"/>
      <c r="BD34" s="86"/>
      <c r="BE34" s="86"/>
      <c r="BF34" s="86"/>
      <c r="BG34" s="86"/>
      <c r="BH34" s="87"/>
      <c r="BI34" s="85" t="str">
        <f>データ!AP7</f>
        <v>-</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t="str">
        <f>データ!AZ7</f>
        <v>-</v>
      </c>
      <c r="EI34" s="86"/>
      <c r="EJ34" s="86"/>
      <c r="EK34" s="86"/>
      <c r="EL34" s="86"/>
      <c r="EM34" s="86"/>
      <c r="EN34" s="86"/>
      <c r="EO34" s="86"/>
      <c r="EP34" s="86"/>
      <c r="EQ34" s="86"/>
      <c r="ER34" s="86"/>
      <c r="ES34" s="86"/>
      <c r="ET34" s="86"/>
      <c r="EU34" s="86"/>
      <c r="EV34" s="87"/>
      <c r="EW34" s="85" t="str">
        <f>データ!BA7</f>
        <v>-</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t="str">
        <f>データ!BK7</f>
        <v>-</v>
      </c>
      <c r="HW34" s="86"/>
      <c r="HX34" s="86"/>
      <c r="HY34" s="86"/>
      <c r="HZ34" s="86"/>
      <c r="IA34" s="86"/>
      <c r="IB34" s="86"/>
      <c r="IC34" s="86"/>
      <c r="ID34" s="86"/>
      <c r="IE34" s="86"/>
      <c r="IF34" s="86"/>
      <c r="IG34" s="86"/>
      <c r="IH34" s="86"/>
      <c r="II34" s="86"/>
      <c r="IJ34" s="87"/>
      <c r="IK34" s="85" t="str">
        <f>データ!BL7</f>
        <v>-</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t="str">
        <f>データ!BV7</f>
        <v>-</v>
      </c>
      <c r="LK34" s="86"/>
      <c r="LL34" s="86"/>
      <c r="LM34" s="86"/>
      <c r="LN34" s="86"/>
      <c r="LO34" s="86"/>
      <c r="LP34" s="86"/>
      <c r="LQ34" s="86"/>
      <c r="LR34" s="86"/>
      <c r="LS34" s="86"/>
      <c r="LT34" s="86"/>
      <c r="LU34" s="86"/>
      <c r="LV34" s="86"/>
      <c r="LW34" s="86"/>
      <c r="LX34" s="87"/>
      <c r="LY34" s="85" t="str">
        <f>データ!BW7</f>
        <v>-</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209</v>
      </c>
      <c r="NK39" s="162"/>
      <c r="NL39" s="162"/>
      <c r="NM39" s="162"/>
      <c r="NN39" s="162"/>
      <c r="NO39" s="162"/>
      <c r="NP39" s="162"/>
      <c r="NQ39" s="162"/>
      <c r="NR39" s="162"/>
      <c r="NS39" s="162"/>
      <c r="NT39" s="162"/>
      <c r="NU39" s="162"/>
      <c r="NV39" s="162"/>
      <c r="NW39" s="162"/>
      <c r="NX39" s="16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208</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32612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12352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t="str">
        <f>データ!CX7</f>
        <v>-</v>
      </c>
      <c r="HW55" s="86"/>
      <c r="HX55" s="86"/>
      <c r="HY55" s="86"/>
      <c r="HZ55" s="86"/>
      <c r="IA55" s="86"/>
      <c r="IB55" s="86"/>
      <c r="IC55" s="86"/>
      <c r="ID55" s="86"/>
      <c r="IE55" s="86"/>
      <c r="IF55" s="86"/>
      <c r="IG55" s="86"/>
      <c r="IH55" s="86"/>
      <c r="II55" s="86"/>
      <c r="IJ55" s="87"/>
      <c r="IK55" s="85" t="str">
        <f>データ!CY7</f>
        <v>-</v>
      </c>
      <c r="IL55" s="86"/>
      <c r="IM55" s="86"/>
      <c r="IN55" s="86"/>
      <c r="IO55" s="86"/>
      <c r="IP55" s="86"/>
      <c r="IQ55" s="86"/>
      <c r="IR55" s="86"/>
      <c r="IS55" s="86"/>
      <c r="IT55" s="86"/>
      <c r="IU55" s="86"/>
      <c r="IV55" s="86"/>
      <c r="IW55" s="86"/>
      <c r="IX55" s="86"/>
      <c r="IY55" s="87"/>
      <c r="IZ55" s="85">
        <f>データ!CZ7</f>
        <v>58.8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t="str">
        <f>データ!DI7</f>
        <v>-</v>
      </c>
      <c r="LK55" s="86"/>
      <c r="LL55" s="86"/>
      <c r="LM55" s="86"/>
      <c r="LN55" s="86"/>
      <c r="LO55" s="86"/>
      <c r="LP55" s="86"/>
      <c r="LQ55" s="86"/>
      <c r="LR55" s="86"/>
      <c r="LS55" s="86"/>
      <c r="LT55" s="86"/>
      <c r="LU55" s="86"/>
      <c r="LV55" s="86"/>
      <c r="LW55" s="86"/>
      <c r="LX55" s="87"/>
      <c r="LY55" s="85" t="str">
        <f>データ!DJ7</f>
        <v>-</v>
      </c>
      <c r="LZ55" s="86"/>
      <c r="MA55" s="86"/>
      <c r="MB55" s="86"/>
      <c r="MC55" s="86"/>
      <c r="MD55" s="86"/>
      <c r="ME55" s="86"/>
      <c r="MF55" s="86"/>
      <c r="MG55" s="86"/>
      <c r="MH55" s="86"/>
      <c r="MI55" s="86"/>
      <c r="MJ55" s="86"/>
      <c r="MK55" s="86"/>
      <c r="ML55" s="86"/>
      <c r="MM55" s="87"/>
      <c r="MN55" s="85">
        <f>データ!DK7</f>
        <v>13.5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t="str">
        <f>データ!DC7</f>
        <v>-</v>
      </c>
      <c r="HW56" s="86"/>
      <c r="HX56" s="86"/>
      <c r="HY56" s="86"/>
      <c r="HZ56" s="86"/>
      <c r="IA56" s="86"/>
      <c r="IB56" s="86"/>
      <c r="IC56" s="86"/>
      <c r="ID56" s="86"/>
      <c r="IE56" s="86"/>
      <c r="IF56" s="86"/>
      <c r="IG56" s="86"/>
      <c r="IH56" s="86"/>
      <c r="II56" s="86"/>
      <c r="IJ56" s="87"/>
      <c r="IK56" s="85" t="str">
        <f>データ!DD7</f>
        <v>-</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t="str">
        <f>データ!DN7</f>
        <v>-</v>
      </c>
      <c r="LK56" s="86"/>
      <c r="LL56" s="86"/>
      <c r="LM56" s="86"/>
      <c r="LN56" s="86"/>
      <c r="LO56" s="86"/>
      <c r="LP56" s="86"/>
      <c r="LQ56" s="86"/>
      <c r="LR56" s="86"/>
      <c r="LS56" s="86"/>
      <c r="LT56" s="86"/>
      <c r="LU56" s="86"/>
      <c r="LV56" s="86"/>
      <c r="LW56" s="86"/>
      <c r="LX56" s="87"/>
      <c r="LY56" s="85" t="str">
        <f>データ!DO7</f>
        <v>-</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210</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t="str">
        <f>データ!DT7</f>
        <v>-</v>
      </c>
      <c r="BH79" s="80"/>
      <c r="BI79" s="80"/>
      <c r="BJ79" s="80"/>
      <c r="BK79" s="80"/>
      <c r="BL79" s="80"/>
      <c r="BM79" s="80"/>
      <c r="BN79" s="80"/>
      <c r="BO79" s="80"/>
      <c r="BP79" s="80"/>
      <c r="BQ79" s="80"/>
      <c r="BR79" s="80"/>
      <c r="BS79" s="80"/>
      <c r="BT79" s="80"/>
      <c r="BU79" s="80"/>
      <c r="BV79" s="80"/>
      <c r="BW79" s="80"/>
      <c r="BX79" s="80"/>
      <c r="BY79" s="80"/>
      <c r="BZ79" s="80" t="str">
        <f>データ!DU7</f>
        <v>-</v>
      </c>
      <c r="CA79" s="80"/>
      <c r="CB79" s="80"/>
      <c r="CC79" s="80"/>
      <c r="CD79" s="80"/>
      <c r="CE79" s="80"/>
      <c r="CF79" s="80"/>
      <c r="CG79" s="80"/>
      <c r="CH79" s="80"/>
      <c r="CI79" s="80"/>
      <c r="CJ79" s="80"/>
      <c r="CK79" s="80"/>
      <c r="CL79" s="80"/>
      <c r="CM79" s="80"/>
      <c r="CN79" s="80"/>
      <c r="CO79" s="80"/>
      <c r="CP79" s="80"/>
      <c r="CQ79" s="80"/>
      <c r="CR79" s="80"/>
      <c r="CS79" s="80">
        <f>データ!DV7</f>
        <v>7.9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t="str">
        <f>データ!EE7</f>
        <v>-</v>
      </c>
      <c r="GB79" s="80"/>
      <c r="GC79" s="80"/>
      <c r="GD79" s="80"/>
      <c r="GE79" s="80"/>
      <c r="GF79" s="80"/>
      <c r="GG79" s="80"/>
      <c r="GH79" s="80"/>
      <c r="GI79" s="80"/>
      <c r="GJ79" s="80"/>
      <c r="GK79" s="80"/>
      <c r="GL79" s="80"/>
      <c r="GM79" s="80"/>
      <c r="GN79" s="80"/>
      <c r="GO79" s="80"/>
      <c r="GP79" s="80"/>
      <c r="GQ79" s="80"/>
      <c r="GR79" s="80"/>
      <c r="GS79" s="80"/>
      <c r="GT79" s="80" t="str">
        <f>データ!EF7</f>
        <v>-</v>
      </c>
      <c r="GU79" s="80"/>
      <c r="GV79" s="80"/>
      <c r="GW79" s="80"/>
      <c r="GX79" s="80"/>
      <c r="GY79" s="80"/>
      <c r="GZ79" s="80"/>
      <c r="HA79" s="80"/>
      <c r="HB79" s="80"/>
      <c r="HC79" s="80"/>
      <c r="HD79" s="80"/>
      <c r="HE79" s="80"/>
      <c r="HF79" s="80"/>
      <c r="HG79" s="80"/>
      <c r="HH79" s="80"/>
      <c r="HI79" s="80"/>
      <c r="HJ79" s="80"/>
      <c r="HK79" s="80"/>
      <c r="HL79" s="80"/>
      <c r="HM79" s="80">
        <f>データ!EG7</f>
        <v>37.200000000000003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17596279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t="str">
        <f>データ!DY7</f>
        <v>-</v>
      </c>
      <c r="BH80" s="80"/>
      <c r="BI80" s="80"/>
      <c r="BJ80" s="80"/>
      <c r="BK80" s="80"/>
      <c r="BL80" s="80"/>
      <c r="BM80" s="80"/>
      <c r="BN80" s="80"/>
      <c r="BO80" s="80"/>
      <c r="BP80" s="80"/>
      <c r="BQ80" s="80"/>
      <c r="BR80" s="80"/>
      <c r="BS80" s="80"/>
      <c r="BT80" s="80"/>
      <c r="BU80" s="80"/>
      <c r="BV80" s="80"/>
      <c r="BW80" s="80"/>
      <c r="BX80" s="80"/>
      <c r="BY80" s="80"/>
      <c r="BZ80" s="80" t="str">
        <f>データ!DZ7</f>
        <v>-</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t="str">
        <f>データ!EJ7</f>
        <v>-</v>
      </c>
      <c r="GB80" s="80"/>
      <c r="GC80" s="80"/>
      <c r="GD80" s="80"/>
      <c r="GE80" s="80"/>
      <c r="GF80" s="80"/>
      <c r="GG80" s="80"/>
      <c r="GH80" s="80"/>
      <c r="GI80" s="80"/>
      <c r="GJ80" s="80"/>
      <c r="GK80" s="80"/>
      <c r="GL80" s="80"/>
      <c r="GM80" s="80"/>
      <c r="GN80" s="80"/>
      <c r="GO80" s="80"/>
      <c r="GP80" s="80"/>
      <c r="GQ80" s="80"/>
      <c r="GR80" s="80"/>
      <c r="GS80" s="80"/>
      <c r="GT80" s="80" t="str">
        <f>データ!EK7</f>
        <v>-</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1GkSss7O1IZev/pBRTb3O/Eg9ID9GNkA6nH5QKdBC3tIuLFeG1/zegseo2L0nABQff4DlVRFormDGPkDvisKA==" saltValue="wywhFxo9DIW6vigsCEj3T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158</v>
      </c>
      <c r="BF5" s="62" t="s">
        <v>154</v>
      </c>
      <c r="BG5" s="62" t="s">
        <v>159</v>
      </c>
      <c r="BH5" s="62" t="s">
        <v>145</v>
      </c>
      <c r="BI5" s="62" t="s">
        <v>146</v>
      </c>
      <c r="BJ5" s="62" t="s">
        <v>147</v>
      </c>
      <c r="BK5" s="62" t="s">
        <v>148</v>
      </c>
      <c r="BL5" s="62" t="s">
        <v>149</v>
      </c>
      <c r="BM5" s="62" t="s">
        <v>150</v>
      </c>
      <c r="BN5" s="62" t="s">
        <v>151</v>
      </c>
      <c r="BO5" s="62" t="s">
        <v>160</v>
      </c>
      <c r="BP5" s="62" t="s">
        <v>161</v>
      </c>
      <c r="BQ5" s="62" t="s">
        <v>143</v>
      </c>
      <c r="BR5" s="62" t="s">
        <v>162</v>
      </c>
      <c r="BS5" s="62" t="s">
        <v>163</v>
      </c>
      <c r="BT5" s="62" t="s">
        <v>146</v>
      </c>
      <c r="BU5" s="62" t="s">
        <v>147</v>
      </c>
      <c r="BV5" s="62" t="s">
        <v>148</v>
      </c>
      <c r="BW5" s="62" t="s">
        <v>149</v>
      </c>
      <c r="BX5" s="62" t="s">
        <v>150</v>
      </c>
      <c r="BY5" s="62" t="s">
        <v>151</v>
      </c>
      <c r="BZ5" s="62" t="s">
        <v>164</v>
      </c>
      <c r="CA5" s="62" t="s">
        <v>165</v>
      </c>
      <c r="CB5" s="62" t="s">
        <v>166</v>
      </c>
      <c r="CC5" s="62" t="s">
        <v>144</v>
      </c>
      <c r="CD5" s="62" t="s">
        <v>167</v>
      </c>
      <c r="CE5" s="62" t="s">
        <v>146</v>
      </c>
      <c r="CF5" s="62" t="s">
        <v>147</v>
      </c>
      <c r="CG5" s="62" t="s">
        <v>148</v>
      </c>
      <c r="CH5" s="62" t="s">
        <v>149</v>
      </c>
      <c r="CI5" s="62" t="s">
        <v>150</v>
      </c>
      <c r="CJ5" s="62" t="s">
        <v>151</v>
      </c>
      <c r="CK5" s="62" t="s">
        <v>168</v>
      </c>
      <c r="CL5" s="62" t="s">
        <v>161</v>
      </c>
      <c r="CM5" s="62" t="s">
        <v>169</v>
      </c>
      <c r="CN5" s="62" t="s">
        <v>170</v>
      </c>
      <c r="CO5" s="62" t="s">
        <v>171</v>
      </c>
      <c r="CP5" s="62" t="s">
        <v>146</v>
      </c>
      <c r="CQ5" s="62" t="s">
        <v>147</v>
      </c>
      <c r="CR5" s="62" t="s">
        <v>148</v>
      </c>
      <c r="CS5" s="62" t="s">
        <v>149</v>
      </c>
      <c r="CT5" s="62" t="s">
        <v>150</v>
      </c>
      <c r="CU5" s="62" t="s">
        <v>151</v>
      </c>
      <c r="CV5" s="62" t="s">
        <v>164</v>
      </c>
      <c r="CW5" s="62" t="s">
        <v>161</v>
      </c>
      <c r="CX5" s="62" t="s">
        <v>172</v>
      </c>
      <c r="CY5" s="62" t="s">
        <v>173</v>
      </c>
      <c r="CZ5" s="62" t="s">
        <v>167</v>
      </c>
      <c r="DA5" s="62" t="s">
        <v>146</v>
      </c>
      <c r="DB5" s="62" t="s">
        <v>147</v>
      </c>
      <c r="DC5" s="62" t="s">
        <v>148</v>
      </c>
      <c r="DD5" s="62" t="s">
        <v>149</v>
      </c>
      <c r="DE5" s="62" t="s">
        <v>150</v>
      </c>
      <c r="DF5" s="62" t="s">
        <v>151</v>
      </c>
      <c r="DG5" s="62" t="s">
        <v>174</v>
      </c>
      <c r="DH5" s="62" t="s">
        <v>175</v>
      </c>
      <c r="DI5" s="62" t="s">
        <v>176</v>
      </c>
      <c r="DJ5" s="62" t="s">
        <v>155</v>
      </c>
      <c r="DK5" s="62" t="s">
        <v>177</v>
      </c>
      <c r="DL5" s="62" t="s">
        <v>146</v>
      </c>
      <c r="DM5" s="62" t="s">
        <v>147</v>
      </c>
      <c r="DN5" s="62" t="s">
        <v>148</v>
      </c>
      <c r="DO5" s="62" t="s">
        <v>149</v>
      </c>
      <c r="DP5" s="62" t="s">
        <v>150</v>
      </c>
      <c r="DQ5" s="62" t="s">
        <v>151</v>
      </c>
      <c r="DR5" s="62" t="s">
        <v>157</v>
      </c>
      <c r="DS5" s="62" t="s">
        <v>178</v>
      </c>
      <c r="DT5" s="62" t="s">
        <v>169</v>
      </c>
      <c r="DU5" s="62" t="s">
        <v>159</v>
      </c>
      <c r="DV5" s="62" t="s">
        <v>179</v>
      </c>
      <c r="DW5" s="62" t="s">
        <v>146</v>
      </c>
      <c r="DX5" s="62" t="s">
        <v>147</v>
      </c>
      <c r="DY5" s="62" t="s">
        <v>148</v>
      </c>
      <c r="DZ5" s="62" t="s">
        <v>149</v>
      </c>
      <c r="EA5" s="62" t="s">
        <v>150</v>
      </c>
      <c r="EB5" s="62" t="s">
        <v>151</v>
      </c>
      <c r="EC5" s="62" t="s">
        <v>160</v>
      </c>
      <c r="ED5" s="62" t="s">
        <v>180</v>
      </c>
      <c r="EE5" s="62" t="s">
        <v>154</v>
      </c>
      <c r="EF5" s="62" t="s">
        <v>181</v>
      </c>
      <c r="EG5" s="62" t="s">
        <v>182</v>
      </c>
      <c r="EH5" s="62" t="s">
        <v>146</v>
      </c>
      <c r="EI5" s="62" t="s">
        <v>147</v>
      </c>
      <c r="EJ5" s="62" t="s">
        <v>148</v>
      </c>
      <c r="EK5" s="62" t="s">
        <v>149</v>
      </c>
      <c r="EL5" s="62" t="s">
        <v>150</v>
      </c>
      <c r="EM5" s="62" t="s">
        <v>183</v>
      </c>
      <c r="EN5" s="62" t="s">
        <v>174</v>
      </c>
      <c r="EO5" s="62" t="s">
        <v>184</v>
      </c>
      <c r="EP5" s="62" t="s">
        <v>185</v>
      </c>
      <c r="EQ5" s="62" t="s">
        <v>186</v>
      </c>
      <c r="ER5" s="62" t="s">
        <v>187</v>
      </c>
      <c r="ES5" s="62" t="s">
        <v>146</v>
      </c>
      <c r="ET5" s="62" t="s">
        <v>147</v>
      </c>
      <c r="EU5" s="62" t="s">
        <v>148</v>
      </c>
      <c r="EV5" s="62" t="s">
        <v>149</v>
      </c>
      <c r="EW5" s="62" t="s">
        <v>150</v>
      </c>
      <c r="EX5" s="62" t="s">
        <v>151</v>
      </c>
    </row>
    <row r="6" spans="1:154" s="67" customFormat="1" x14ac:dyDescent="0.2">
      <c r="A6" s="48" t="s">
        <v>188</v>
      </c>
      <c r="B6" s="63">
        <f>B8</f>
        <v>2019</v>
      </c>
      <c r="C6" s="63">
        <f t="shared" ref="C6:M6" si="2">C8</f>
        <v>197510</v>
      </c>
      <c r="D6" s="63">
        <f t="shared" si="2"/>
        <v>46</v>
      </c>
      <c r="E6" s="63">
        <f t="shared" si="2"/>
        <v>6</v>
      </c>
      <c r="F6" s="63">
        <f t="shared" si="2"/>
        <v>0</v>
      </c>
      <c r="G6" s="63">
        <f t="shared" si="2"/>
        <v>1</v>
      </c>
      <c r="H6" s="158" t="str">
        <f>IF(H8&lt;&gt;I8,H8,"")&amp;IF(I8&lt;&gt;J8,I8,"")&amp;"　"&amp;J8</f>
        <v>山梨県　地方独立行政法人大月市立中央病院</v>
      </c>
      <c r="I6" s="159"/>
      <c r="J6" s="160"/>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G6" si="3">Q8</f>
        <v>15</v>
      </c>
      <c r="R6" s="63" t="str">
        <f t="shared" si="3"/>
        <v>-</v>
      </c>
      <c r="S6" s="63" t="str">
        <f t="shared" si="3"/>
        <v>ド 透 訓</v>
      </c>
      <c r="T6" s="63" t="str">
        <f t="shared" si="3"/>
        <v>救 感 へ 災 輪</v>
      </c>
      <c r="U6" s="64" t="str">
        <f>U8</f>
        <v>-</v>
      </c>
      <c r="V6" s="64">
        <f>V8</f>
        <v>14987</v>
      </c>
      <c r="W6" s="63" t="str">
        <f>W8</f>
        <v>非該当</v>
      </c>
      <c r="X6" s="63" t="str">
        <f t="shared" si="3"/>
        <v>１０：１</v>
      </c>
      <c r="Y6" s="64">
        <f t="shared" si="3"/>
        <v>151</v>
      </c>
      <c r="Z6" s="64">
        <f t="shared" si="3"/>
        <v>42</v>
      </c>
      <c r="AA6" s="64" t="str">
        <f t="shared" si="3"/>
        <v>-</v>
      </c>
      <c r="AB6" s="64" t="str">
        <f t="shared" si="3"/>
        <v>-</v>
      </c>
      <c r="AC6" s="64">
        <f t="shared" si="3"/>
        <v>4</v>
      </c>
      <c r="AD6" s="64">
        <f t="shared" si="3"/>
        <v>197</v>
      </c>
      <c r="AE6" s="64">
        <f t="shared" si="3"/>
        <v>42</v>
      </c>
      <c r="AF6" s="64">
        <f t="shared" si="3"/>
        <v>42</v>
      </c>
      <c r="AG6" s="64">
        <f t="shared" si="3"/>
        <v>84</v>
      </c>
      <c r="AH6" s="65" t="e">
        <f>IF(AH8="-",NA(),AH8)</f>
        <v>#N/A</v>
      </c>
      <c r="AI6" s="65" t="e">
        <f t="shared" ref="AI6:AQ6" si="4">IF(AI8="-",NA(),AI8)</f>
        <v>#N/A</v>
      </c>
      <c r="AJ6" s="65" t="e">
        <f t="shared" si="4"/>
        <v>#N/A</v>
      </c>
      <c r="AK6" s="65" t="e">
        <f t="shared" si="4"/>
        <v>#N/A</v>
      </c>
      <c r="AL6" s="65">
        <f t="shared" si="4"/>
        <v>102.7</v>
      </c>
      <c r="AM6" s="65" t="e">
        <f t="shared" si="4"/>
        <v>#N/A</v>
      </c>
      <c r="AN6" s="65" t="e">
        <f t="shared" si="4"/>
        <v>#N/A</v>
      </c>
      <c r="AO6" s="65" t="e">
        <f t="shared" si="4"/>
        <v>#N/A</v>
      </c>
      <c r="AP6" s="65" t="e">
        <f t="shared" si="4"/>
        <v>#N/A</v>
      </c>
      <c r="AQ6" s="65">
        <f t="shared" si="4"/>
        <v>96.9</v>
      </c>
      <c r="AR6" s="65" t="str">
        <f>IF(AR8="-","【-】","【"&amp;SUBSTITUTE(TEXT(AR8,"#,##0.0"),"-","△")&amp;"】")</f>
        <v>【98.2】</v>
      </c>
      <c r="AS6" s="65" t="e">
        <f>IF(AS8="-",NA(),AS8)</f>
        <v>#N/A</v>
      </c>
      <c r="AT6" s="65" t="e">
        <f t="shared" ref="AT6:BB6" si="5">IF(AT8="-",NA(),AT8)</f>
        <v>#N/A</v>
      </c>
      <c r="AU6" s="65" t="e">
        <f t="shared" si="5"/>
        <v>#N/A</v>
      </c>
      <c r="AV6" s="65" t="e">
        <f t="shared" si="5"/>
        <v>#N/A</v>
      </c>
      <c r="AW6" s="65">
        <f t="shared" si="5"/>
        <v>79.8</v>
      </c>
      <c r="AX6" s="65" t="e">
        <f t="shared" si="5"/>
        <v>#N/A</v>
      </c>
      <c r="AY6" s="65" t="e">
        <f t="shared" si="5"/>
        <v>#N/A</v>
      </c>
      <c r="AZ6" s="65" t="e">
        <f t="shared" si="5"/>
        <v>#N/A</v>
      </c>
      <c r="BA6" s="65" t="e">
        <f t="shared" si="5"/>
        <v>#N/A</v>
      </c>
      <c r="BB6" s="65">
        <f t="shared" si="5"/>
        <v>84.3</v>
      </c>
      <c r="BC6" s="65" t="str">
        <f>IF(BC8="-","【-】","【"&amp;SUBSTITUTE(TEXT(BC8,"#,##0.0"),"-","△")&amp;"】")</f>
        <v>【89.5】</v>
      </c>
      <c r="BD6" s="65" t="e">
        <f>IF(BD8="-",NA(),BD8)</f>
        <v>#N/A</v>
      </c>
      <c r="BE6" s="65" t="e">
        <f t="shared" ref="BE6:BM6" si="6">IF(BE8="-",NA(),BE8)</f>
        <v>#N/A</v>
      </c>
      <c r="BF6" s="65" t="e">
        <f t="shared" si="6"/>
        <v>#N/A</v>
      </c>
      <c r="BG6" s="65" t="e">
        <f t="shared" si="6"/>
        <v>#N/A</v>
      </c>
      <c r="BH6" s="65">
        <f t="shared" si="6"/>
        <v>0</v>
      </c>
      <c r="BI6" s="65" t="e">
        <f t="shared" si="6"/>
        <v>#N/A</v>
      </c>
      <c r="BJ6" s="65" t="e">
        <f t="shared" si="6"/>
        <v>#N/A</v>
      </c>
      <c r="BK6" s="65" t="e">
        <f t="shared" si="6"/>
        <v>#N/A</v>
      </c>
      <c r="BL6" s="65" t="e">
        <f t="shared" si="6"/>
        <v>#N/A</v>
      </c>
      <c r="BM6" s="65">
        <f t="shared" si="6"/>
        <v>120.5</v>
      </c>
      <c r="BN6" s="65" t="str">
        <f>IF(BN8="-","【-】","【"&amp;SUBSTITUTE(TEXT(BN8,"#,##0.0"),"-","△")&amp;"】")</f>
        <v>【59.6】</v>
      </c>
      <c r="BO6" s="65" t="e">
        <f>IF(BO8="-",NA(),BO8)</f>
        <v>#N/A</v>
      </c>
      <c r="BP6" s="65" t="e">
        <f t="shared" ref="BP6:BX6" si="7">IF(BP8="-",NA(),BP8)</f>
        <v>#N/A</v>
      </c>
      <c r="BQ6" s="65" t="e">
        <f t="shared" si="7"/>
        <v>#N/A</v>
      </c>
      <c r="BR6" s="65" t="e">
        <f t="shared" si="7"/>
        <v>#N/A</v>
      </c>
      <c r="BS6" s="65">
        <f t="shared" si="7"/>
        <v>37.1</v>
      </c>
      <c r="BT6" s="65" t="e">
        <f t="shared" si="7"/>
        <v>#N/A</v>
      </c>
      <c r="BU6" s="65" t="e">
        <f t="shared" si="7"/>
        <v>#N/A</v>
      </c>
      <c r="BV6" s="65" t="e">
        <f t="shared" si="7"/>
        <v>#N/A</v>
      </c>
      <c r="BW6" s="65" t="e">
        <f t="shared" si="7"/>
        <v>#N/A</v>
      </c>
      <c r="BX6" s="65">
        <f t="shared" si="7"/>
        <v>70.400000000000006</v>
      </c>
      <c r="BY6" s="65" t="str">
        <f>IF(BY8="-","【-】","【"&amp;SUBSTITUTE(TEXT(BY8,"#,##0.0"),"-","△")&amp;"】")</f>
        <v>【74.7】</v>
      </c>
      <c r="BZ6" s="66" t="e">
        <f>IF(BZ8="-",NA(),BZ8)</f>
        <v>#N/A</v>
      </c>
      <c r="CA6" s="66" t="e">
        <f t="shared" ref="CA6:CI6" si="8">IF(CA8="-",NA(),CA8)</f>
        <v>#N/A</v>
      </c>
      <c r="CB6" s="66" t="e">
        <f t="shared" si="8"/>
        <v>#N/A</v>
      </c>
      <c r="CC6" s="66" t="e">
        <f t="shared" si="8"/>
        <v>#N/A</v>
      </c>
      <c r="CD6" s="66">
        <f t="shared" si="8"/>
        <v>32612</v>
      </c>
      <c r="CE6" s="66" t="e">
        <f t="shared" si="8"/>
        <v>#N/A</v>
      </c>
      <c r="CF6" s="66" t="e">
        <f t="shared" si="8"/>
        <v>#N/A</v>
      </c>
      <c r="CG6" s="66" t="e">
        <f t="shared" si="8"/>
        <v>#N/A</v>
      </c>
      <c r="CH6" s="66" t="e">
        <f t="shared" si="8"/>
        <v>#N/A</v>
      </c>
      <c r="CI6" s="66">
        <f t="shared" si="8"/>
        <v>35788</v>
      </c>
      <c r="CJ6" s="65" t="str">
        <f>IF(CJ8="-","【-】","【"&amp;SUBSTITUTE(TEXT(CJ8,"#,##0"),"-","△")&amp;"】")</f>
        <v>【53,621】</v>
      </c>
      <c r="CK6" s="66" t="e">
        <f>IF(CK8="-",NA(),CK8)</f>
        <v>#N/A</v>
      </c>
      <c r="CL6" s="66" t="e">
        <f t="shared" ref="CL6:CT6" si="9">IF(CL8="-",NA(),CL8)</f>
        <v>#N/A</v>
      </c>
      <c r="CM6" s="66" t="e">
        <f t="shared" si="9"/>
        <v>#N/A</v>
      </c>
      <c r="CN6" s="66" t="e">
        <f t="shared" si="9"/>
        <v>#N/A</v>
      </c>
      <c r="CO6" s="66">
        <f t="shared" si="9"/>
        <v>12352</v>
      </c>
      <c r="CP6" s="66" t="e">
        <f t="shared" si="9"/>
        <v>#N/A</v>
      </c>
      <c r="CQ6" s="66" t="e">
        <f t="shared" si="9"/>
        <v>#N/A</v>
      </c>
      <c r="CR6" s="66" t="e">
        <f t="shared" si="9"/>
        <v>#N/A</v>
      </c>
      <c r="CS6" s="66" t="e">
        <f t="shared" si="9"/>
        <v>#N/A</v>
      </c>
      <c r="CT6" s="66">
        <f t="shared" si="9"/>
        <v>10602</v>
      </c>
      <c r="CU6" s="65" t="str">
        <f>IF(CU8="-","【-】","【"&amp;SUBSTITUTE(TEXT(CU8,"#,##0"),"-","△")&amp;"】")</f>
        <v>【15,586】</v>
      </c>
      <c r="CV6" s="65" t="e">
        <f>IF(CV8="-",NA(),CV8)</f>
        <v>#N/A</v>
      </c>
      <c r="CW6" s="65" t="e">
        <f t="shared" ref="CW6:DE6" si="10">IF(CW8="-",NA(),CW8)</f>
        <v>#N/A</v>
      </c>
      <c r="CX6" s="65" t="e">
        <f t="shared" si="10"/>
        <v>#N/A</v>
      </c>
      <c r="CY6" s="65" t="e">
        <f t="shared" si="10"/>
        <v>#N/A</v>
      </c>
      <c r="CZ6" s="65">
        <f t="shared" si="10"/>
        <v>58.8</v>
      </c>
      <c r="DA6" s="65" t="e">
        <f t="shared" si="10"/>
        <v>#N/A</v>
      </c>
      <c r="DB6" s="65" t="e">
        <f t="shared" si="10"/>
        <v>#N/A</v>
      </c>
      <c r="DC6" s="65" t="e">
        <f t="shared" si="10"/>
        <v>#N/A</v>
      </c>
      <c r="DD6" s="65" t="e">
        <f t="shared" si="10"/>
        <v>#N/A</v>
      </c>
      <c r="DE6" s="65">
        <f t="shared" si="10"/>
        <v>63.3</v>
      </c>
      <c r="DF6" s="65" t="str">
        <f>IF(DF8="-","【-】","【"&amp;SUBSTITUTE(TEXT(DF8,"#,##0.0"),"-","△")&amp;"】")</f>
        <v>【54.6】</v>
      </c>
      <c r="DG6" s="65" t="e">
        <f>IF(DG8="-",NA(),DG8)</f>
        <v>#N/A</v>
      </c>
      <c r="DH6" s="65" t="e">
        <f t="shared" ref="DH6:DP6" si="11">IF(DH8="-",NA(),DH8)</f>
        <v>#N/A</v>
      </c>
      <c r="DI6" s="65" t="e">
        <f t="shared" si="11"/>
        <v>#N/A</v>
      </c>
      <c r="DJ6" s="65" t="e">
        <f t="shared" si="11"/>
        <v>#N/A</v>
      </c>
      <c r="DK6" s="65">
        <f t="shared" si="11"/>
        <v>13.5</v>
      </c>
      <c r="DL6" s="65" t="e">
        <f t="shared" si="11"/>
        <v>#N/A</v>
      </c>
      <c r="DM6" s="65" t="e">
        <f t="shared" si="11"/>
        <v>#N/A</v>
      </c>
      <c r="DN6" s="65" t="e">
        <f t="shared" si="11"/>
        <v>#N/A</v>
      </c>
      <c r="DO6" s="65" t="e">
        <f t="shared" si="11"/>
        <v>#N/A</v>
      </c>
      <c r="DP6" s="65">
        <f t="shared" si="11"/>
        <v>17.5</v>
      </c>
      <c r="DQ6" s="65" t="str">
        <f>IF(DQ8="-","【-】","【"&amp;SUBSTITUTE(TEXT(DQ8,"#,##0.0"),"-","△")&amp;"】")</f>
        <v>【25.0】</v>
      </c>
      <c r="DR6" s="65" t="e">
        <f>IF(DR8="-",NA(),DR8)</f>
        <v>#N/A</v>
      </c>
      <c r="DS6" s="65" t="e">
        <f t="shared" ref="DS6:EA6" si="12">IF(DS8="-",NA(),DS8)</f>
        <v>#N/A</v>
      </c>
      <c r="DT6" s="65" t="e">
        <f t="shared" si="12"/>
        <v>#N/A</v>
      </c>
      <c r="DU6" s="65" t="e">
        <f t="shared" si="12"/>
        <v>#N/A</v>
      </c>
      <c r="DV6" s="65">
        <f t="shared" si="12"/>
        <v>7.9</v>
      </c>
      <c r="DW6" s="65" t="e">
        <f t="shared" si="12"/>
        <v>#N/A</v>
      </c>
      <c r="DX6" s="65" t="e">
        <f t="shared" si="12"/>
        <v>#N/A</v>
      </c>
      <c r="DY6" s="65" t="e">
        <f t="shared" si="12"/>
        <v>#N/A</v>
      </c>
      <c r="DZ6" s="65" t="e">
        <f t="shared" si="12"/>
        <v>#N/A</v>
      </c>
      <c r="EA6" s="65">
        <f t="shared" si="12"/>
        <v>54.6</v>
      </c>
      <c r="EB6" s="65" t="str">
        <f>IF(EB8="-","【-】","【"&amp;SUBSTITUTE(TEXT(EB8,"#,##0.0"),"-","△")&amp;"】")</f>
        <v>【53.5】</v>
      </c>
      <c r="EC6" s="65" t="e">
        <f>IF(EC8="-",NA(),EC8)</f>
        <v>#N/A</v>
      </c>
      <c r="ED6" s="65" t="e">
        <f t="shared" ref="ED6:EL6" si="13">IF(ED8="-",NA(),ED8)</f>
        <v>#N/A</v>
      </c>
      <c r="EE6" s="65" t="e">
        <f t="shared" si="13"/>
        <v>#N/A</v>
      </c>
      <c r="EF6" s="65" t="e">
        <f t="shared" si="13"/>
        <v>#N/A</v>
      </c>
      <c r="EG6" s="65">
        <f t="shared" si="13"/>
        <v>37.200000000000003</v>
      </c>
      <c r="EH6" s="65" t="e">
        <f t="shared" si="13"/>
        <v>#N/A</v>
      </c>
      <c r="EI6" s="65" t="e">
        <f t="shared" si="13"/>
        <v>#N/A</v>
      </c>
      <c r="EJ6" s="65" t="e">
        <f t="shared" si="13"/>
        <v>#N/A</v>
      </c>
      <c r="EK6" s="65" t="e">
        <f t="shared" si="13"/>
        <v>#N/A</v>
      </c>
      <c r="EL6" s="65">
        <f t="shared" si="13"/>
        <v>71.7</v>
      </c>
      <c r="EM6" s="65" t="str">
        <f>IF(EM8="-","【-】","【"&amp;SUBSTITUTE(TEXT(EM8,"#,##0.0"),"-","△")&amp;"】")</f>
        <v>【70.0】</v>
      </c>
      <c r="EN6" s="66" t="e">
        <f>IF(EN8="-",NA(),EN8)</f>
        <v>#N/A</v>
      </c>
      <c r="EO6" s="66" t="e">
        <f t="shared" ref="EO6:EW6" si="14">IF(EO8="-",NA(),EO8)</f>
        <v>#N/A</v>
      </c>
      <c r="EP6" s="66" t="e">
        <f t="shared" si="14"/>
        <v>#N/A</v>
      </c>
      <c r="EQ6" s="66" t="e">
        <f t="shared" si="14"/>
        <v>#N/A</v>
      </c>
      <c r="ER6" s="66">
        <f t="shared" si="14"/>
        <v>17596279</v>
      </c>
      <c r="ES6" s="66" t="e">
        <f t="shared" si="14"/>
        <v>#N/A</v>
      </c>
      <c r="ET6" s="66" t="e">
        <f t="shared" si="14"/>
        <v>#N/A</v>
      </c>
      <c r="EU6" s="66" t="e">
        <f t="shared" si="14"/>
        <v>#N/A</v>
      </c>
      <c r="EV6" s="66" t="e">
        <f t="shared" si="14"/>
        <v>#N/A</v>
      </c>
      <c r="EW6" s="66">
        <f t="shared" si="14"/>
        <v>41891213</v>
      </c>
      <c r="EX6" s="66" t="str">
        <f>IF(EX8="-","【-】","【"&amp;SUBSTITUTE(TEXT(EX8,"#,##0"),"-","△")&amp;"】")</f>
        <v>【48,132,898】</v>
      </c>
    </row>
    <row r="7" spans="1:154" s="67" customFormat="1" x14ac:dyDescent="0.2">
      <c r="A7" s="48" t="s">
        <v>189</v>
      </c>
      <c r="B7" s="63">
        <f t="shared" ref="B7:AG7" si="15">B8</f>
        <v>2019</v>
      </c>
      <c r="C7" s="63">
        <f t="shared" si="15"/>
        <v>197510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100床以上～200床未満</v>
      </c>
      <c r="O7" s="63" t="str">
        <f>O8</f>
        <v>非設置</v>
      </c>
      <c r="P7" s="63" t="str">
        <f>P8</f>
        <v>直営</v>
      </c>
      <c r="Q7" s="64">
        <f t="shared" si="15"/>
        <v>15</v>
      </c>
      <c r="R7" s="63" t="str">
        <f t="shared" si="15"/>
        <v>-</v>
      </c>
      <c r="S7" s="63" t="str">
        <f t="shared" si="15"/>
        <v>ド 透 訓</v>
      </c>
      <c r="T7" s="63" t="str">
        <f t="shared" si="15"/>
        <v>救 感 へ 災 輪</v>
      </c>
      <c r="U7" s="64" t="str">
        <f>U8</f>
        <v>-</v>
      </c>
      <c r="V7" s="64">
        <f>V8</f>
        <v>14987</v>
      </c>
      <c r="W7" s="63" t="str">
        <f>W8</f>
        <v>非該当</v>
      </c>
      <c r="X7" s="63" t="str">
        <f t="shared" si="15"/>
        <v>１０：１</v>
      </c>
      <c r="Y7" s="64">
        <f t="shared" si="15"/>
        <v>151</v>
      </c>
      <c r="Z7" s="64">
        <f t="shared" si="15"/>
        <v>42</v>
      </c>
      <c r="AA7" s="64" t="str">
        <f t="shared" si="15"/>
        <v>-</v>
      </c>
      <c r="AB7" s="64" t="str">
        <f t="shared" si="15"/>
        <v>-</v>
      </c>
      <c r="AC7" s="64">
        <f t="shared" si="15"/>
        <v>4</v>
      </c>
      <c r="AD7" s="64">
        <f t="shared" si="15"/>
        <v>197</v>
      </c>
      <c r="AE7" s="64">
        <f t="shared" si="15"/>
        <v>42</v>
      </c>
      <c r="AF7" s="64">
        <f t="shared" si="15"/>
        <v>42</v>
      </c>
      <c r="AG7" s="64">
        <f t="shared" si="15"/>
        <v>84</v>
      </c>
      <c r="AH7" s="65" t="str">
        <f>AH8</f>
        <v>-</v>
      </c>
      <c r="AI7" s="65" t="str">
        <f t="shared" ref="AI7:AQ7" si="16">AI8</f>
        <v>-</v>
      </c>
      <c r="AJ7" s="65" t="str">
        <f t="shared" si="16"/>
        <v>-</v>
      </c>
      <c r="AK7" s="65" t="str">
        <f t="shared" si="16"/>
        <v>-</v>
      </c>
      <c r="AL7" s="65">
        <f t="shared" si="16"/>
        <v>102.7</v>
      </c>
      <c r="AM7" s="65" t="str">
        <f t="shared" si="16"/>
        <v>-</v>
      </c>
      <c r="AN7" s="65" t="str">
        <f t="shared" si="16"/>
        <v>-</v>
      </c>
      <c r="AO7" s="65" t="str">
        <f t="shared" si="16"/>
        <v>-</v>
      </c>
      <c r="AP7" s="65" t="str">
        <f t="shared" si="16"/>
        <v>-</v>
      </c>
      <c r="AQ7" s="65">
        <f t="shared" si="16"/>
        <v>96.9</v>
      </c>
      <c r="AR7" s="65"/>
      <c r="AS7" s="65" t="str">
        <f>AS8</f>
        <v>-</v>
      </c>
      <c r="AT7" s="65" t="str">
        <f t="shared" ref="AT7:BB7" si="17">AT8</f>
        <v>-</v>
      </c>
      <c r="AU7" s="65" t="str">
        <f t="shared" si="17"/>
        <v>-</v>
      </c>
      <c r="AV7" s="65" t="str">
        <f t="shared" si="17"/>
        <v>-</v>
      </c>
      <c r="AW7" s="65">
        <f t="shared" si="17"/>
        <v>79.8</v>
      </c>
      <c r="AX7" s="65" t="str">
        <f t="shared" si="17"/>
        <v>-</v>
      </c>
      <c r="AY7" s="65" t="str">
        <f t="shared" si="17"/>
        <v>-</v>
      </c>
      <c r="AZ7" s="65" t="str">
        <f t="shared" si="17"/>
        <v>-</v>
      </c>
      <c r="BA7" s="65" t="str">
        <f t="shared" si="17"/>
        <v>-</v>
      </c>
      <c r="BB7" s="65">
        <f t="shared" si="17"/>
        <v>84.3</v>
      </c>
      <c r="BC7" s="65"/>
      <c r="BD7" s="65" t="str">
        <f>BD8</f>
        <v>-</v>
      </c>
      <c r="BE7" s="65" t="str">
        <f t="shared" ref="BE7:BM7" si="18">BE8</f>
        <v>-</v>
      </c>
      <c r="BF7" s="65" t="str">
        <f t="shared" si="18"/>
        <v>-</v>
      </c>
      <c r="BG7" s="65" t="str">
        <f t="shared" si="18"/>
        <v>-</v>
      </c>
      <c r="BH7" s="65">
        <f t="shared" si="18"/>
        <v>0</v>
      </c>
      <c r="BI7" s="65" t="str">
        <f t="shared" si="18"/>
        <v>-</v>
      </c>
      <c r="BJ7" s="65" t="str">
        <f t="shared" si="18"/>
        <v>-</v>
      </c>
      <c r="BK7" s="65" t="str">
        <f t="shared" si="18"/>
        <v>-</v>
      </c>
      <c r="BL7" s="65" t="str">
        <f t="shared" si="18"/>
        <v>-</v>
      </c>
      <c r="BM7" s="65">
        <f t="shared" si="18"/>
        <v>120.5</v>
      </c>
      <c r="BN7" s="65"/>
      <c r="BO7" s="65" t="str">
        <f>BO8</f>
        <v>-</v>
      </c>
      <c r="BP7" s="65" t="str">
        <f t="shared" ref="BP7:BX7" si="19">BP8</f>
        <v>-</v>
      </c>
      <c r="BQ7" s="65" t="str">
        <f t="shared" si="19"/>
        <v>-</v>
      </c>
      <c r="BR7" s="65" t="str">
        <f t="shared" si="19"/>
        <v>-</v>
      </c>
      <c r="BS7" s="65">
        <f t="shared" si="19"/>
        <v>37.1</v>
      </c>
      <c r="BT7" s="65" t="str">
        <f t="shared" si="19"/>
        <v>-</v>
      </c>
      <c r="BU7" s="65" t="str">
        <f t="shared" si="19"/>
        <v>-</v>
      </c>
      <c r="BV7" s="65" t="str">
        <f t="shared" si="19"/>
        <v>-</v>
      </c>
      <c r="BW7" s="65" t="str">
        <f t="shared" si="19"/>
        <v>-</v>
      </c>
      <c r="BX7" s="65">
        <f t="shared" si="19"/>
        <v>70.400000000000006</v>
      </c>
      <c r="BY7" s="65"/>
      <c r="BZ7" s="66" t="str">
        <f>BZ8</f>
        <v>-</v>
      </c>
      <c r="CA7" s="66" t="str">
        <f t="shared" ref="CA7:CI7" si="20">CA8</f>
        <v>-</v>
      </c>
      <c r="CB7" s="66" t="str">
        <f t="shared" si="20"/>
        <v>-</v>
      </c>
      <c r="CC7" s="66" t="str">
        <f t="shared" si="20"/>
        <v>-</v>
      </c>
      <c r="CD7" s="66">
        <f t="shared" si="20"/>
        <v>32612</v>
      </c>
      <c r="CE7" s="66" t="str">
        <f t="shared" si="20"/>
        <v>-</v>
      </c>
      <c r="CF7" s="66" t="str">
        <f t="shared" si="20"/>
        <v>-</v>
      </c>
      <c r="CG7" s="66" t="str">
        <f t="shared" si="20"/>
        <v>-</v>
      </c>
      <c r="CH7" s="66" t="str">
        <f t="shared" si="20"/>
        <v>-</v>
      </c>
      <c r="CI7" s="66">
        <f t="shared" si="20"/>
        <v>35788</v>
      </c>
      <c r="CJ7" s="65"/>
      <c r="CK7" s="66" t="str">
        <f>CK8</f>
        <v>-</v>
      </c>
      <c r="CL7" s="66" t="str">
        <f t="shared" ref="CL7:CT7" si="21">CL8</f>
        <v>-</v>
      </c>
      <c r="CM7" s="66" t="str">
        <f t="shared" si="21"/>
        <v>-</v>
      </c>
      <c r="CN7" s="66" t="str">
        <f t="shared" si="21"/>
        <v>-</v>
      </c>
      <c r="CO7" s="66">
        <f t="shared" si="21"/>
        <v>12352</v>
      </c>
      <c r="CP7" s="66" t="str">
        <f t="shared" si="21"/>
        <v>-</v>
      </c>
      <c r="CQ7" s="66" t="str">
        <f t="shared" si="21"/>
        <v>-</v>
      </c>
      <c r="CR7" s="66" t="str">
        <f t="shared" si="21"/>
        <v>-</v>
      </c>
      <c r="CS7" s="66" t="str">
        <f t="shared" si="21"/>
        <v>-</v>
      </c>
      <c r="CT7" s="66">
        <f t="shared" si="21"/>
        <v>10602</v>
      </c>
      <c r="CU7" s="65"/>
      <c r="CV7" s="65" t="str">
        <f>CV8</f>
        <v>-</v>
      </c>
      <c r="CW7" s="65" t="str">
        <f t="shared" ref="CW7:DE7" si="22">CW8</f>
        <v>-</v>
      </c>
      <c r="CX7" s="65" t="str">
        <f t="shared" si="22"/>
        <v>-</v>
      </c>
      <c r="CY7" s="65" t="str">
        <f t="shared" si="22"/>
        <v>-</v>
      </c>
      <c r="CZ7" s="65">
        <f t="shared" si="22"/>
        <v>58.8</v>
      </c>
      <c r="DA7" s="65" t="str">
        <f t="shared" si="22"/>
        <v>-</v>
      </c>
      <c r="DB7" s="65" t="str">
        <f t="shared" si="22"/>
        <v>-</v>
      </c>
      <c r="DC7" s="65" t="str">
        <f t="shared" si="22"/>
        <v>-</v>
      </c>
      <c r="DD7" s="65" t="str">
        <f t="shared" si="22"/>
        <v>-</v>
      </c>
      <c r="DE7" s="65">
        <f t="shared" si="22"/>
        <v>63.3</v>
      </c>
      <c r="DF7" s="65"/>
      <c r="DG7" s="65" t="str">
        <f>DG8</f>
        <v>-</v>
      </c>
      <c r="DH7" s="65" t="str">
        <f t="shared" ref="DH7:DP7" si="23">DH8</f>
        <v>-</v>
      </c>
      <c r="DI7" s="65" t="str">
        <f t="shared" si="23"/>
        <v>-</v>
      </c>
      <c r="DJ7" s="65" t="str">
        <f t="shared" si="23"/>
        <v>-</v>
      </c>
      <c r="DK7" s="65">
        <f t="shared" si="23"/>
        <v>13.5</v>
      </c>
      <c r="DL7" s="65" t="str">
        <f t="shared" si="23"/>
        <v>-</v>
      </c>
      <c r="DM7" s="65" t="str">
        <f t="shared" si="23"/>
        <v>-</v>
      </c>
      <c r="DN7" s="65" t="str">
        <f t="shared" si="23"/>
        <v>-</v>
      </c>
      <c r="DO7" s="65" t="str">
        <f t="shared" si="23"/>
        <v>-</v>
      </c>
      <c r="DP7" s="65">
        <f t="shared" si="23"/>
        <v>17.5</v>
      </c>
      <c r="DQ7" s="65"/>
      <c r="DR7" s="65" t="str">
        <f>DR8</f>
        <v>-</v>
      </c>
      <c r="DS7" s="65" t="str">
        <f t="shared" ref="DS7:EA7" si="24">DS8</f>
        <v>-</v>
      </c>
      <c r="DT7" s="65" t="str">
        <f t="shared" si="24"/>
        <v>-</v>
      </c>
      <c r="DU7" s="65" t="str">
        <f t="shared" si="24"/>
        <v>-</v>
      </c>
      <c r="DV7" s="65">
        <f t="shared" si="24"/>
        <v>7.9</v>
      </c>
      <c r="DW7" s="65" t="str">
        <f t="shared" si="24"/>
        <v>-</v>
      </c>
      <c r="DX7" s="65" t="str">
        <f t="shared" si="24"/>
        <v>-</v>
      </c>
      <c r="DY7" s="65" t="str">
        <f t="shared" si="24"/>
        <v>-</v>
      </c>
      <c r="DZ7" s="65" t="str">
        <f t="shared" si="24"/>
        <v>-</v>
      </c>
      <c r="EA7" s="65">
        <f t="shared" si="24"/>
        <v>54.6</v>
      </c>
      <c r="EB7" s="65"/>
      <c r="EC7" s="65" t="str">
        <f>EC8</f>
        <v>-</v>
      </c>
      <c r="ED7" s="65" t="str">
        <f t="shared" ref="ED7:EL7" si="25">ED8</f>
        <v>-</v>
      </c>
      <c r="EE7" s="65" t="str">
        <f t="shared" si="25"/>
        <v>-</v>
      </c>
      <c r="EF7" s="65" t="str">
        <f t="shared" si="25"/>
        <v>-</v>
      </c>
      <c r="EG7" s="65">
        <f t="shared" si="25"/>
        <v>37.200000000000003</v>
      </c>
      <c r="EH7" s="65" t="str">
        <f t="shared" si="25"/>
        <v>-</v>
      </c>
      <c r="EI7" s="65" t="str">
        <f t="shared" si="25"/>
        <v>-</v>
      </c>
      <c r="EJ7" s="65" t="str">
        <f t="shared" si="25"/>
        <v>-</v>
      </c>
      <c r="EK7" s="65" t="str">
        <f t="shared" si="25"/>
        <v>-</v>
      </c>
      <c r="EL7" s="65">
        <f t="shared" si="25"/>
        <v>71.7</v>
      </c>
      <c r="EM7" s="65"/>
      <c r="EN7" s="66" t="str">
        <f>EN8</f>
        <v>-</v>
      </c>
      <c r="EO7" s="66" t="str">
        <f t="shared" ref="EO7:EW7" si="26">EO8</f>
        <v>-</v>
      </c>
      <c r="EP7" s="66" t="str">
        <f t="shared" si="26"/>
        <v>-</v>
      </c>
      <c r="EQ7" s="66" t="str">
        <f t="shared" si="26"/>
        <v>-</v>
      </c>
      <c r="ER7" s="66">
        <f t="shared" si="26"/>
        <v>17596279</v>
      </c>
      <c r="ES7" s="66" t="str">
        <f t="shared" si="26"/>
        <v>-</v>
      </c>
      <c r="ET7" s="66" t="str">
        <f t="shared" si="26"/>
        <v>-</v>
      </c>
      <c r="EU7" s="66" t="str">
        <f t="shared" si="26"/>
        <v>-</v>
      </c>
      <c r="EV7" s="66" t="str">
        <f t="shared" si="26"/>
        <v>-</v>
      </c>
      <c r="EW7" s="66">
        <f t="shared" si="26"/>
        <v>41891213</v>
      </c>
      <c r="EX7" s="66"/>
    </row>
    <row r="8" spans="1:154" s="67" customFormat="1" x14ac:dyDescent="0.2">
      <c r="A8" s="48"/>
      <c r="B8" s="68">
        <v>2019</v>
      </c>
      <c r="C8" s="68">
        <v>197510</v>
      </c>
      <c r="D8" s="68">
        <v>46</v>
      </c>
      <c r="E8" s="68">
        <v>6</v>
      </c>
      <c r="F8" s="68">
        <v>0</v>
      </c>
      <c r="G8" s="68">
        <v>1</v>
      </c>
      <c r="H8" s="68" t="s">
        <v>190</v>
      </c>
      <c r="I8" s="68" t="s">
        <v>191</v>
      </c>
      <c r="J8" s="68" t="s">
        <v>191</v>
      </c>
      <c r="K8" s="68" t="s">
        <v>192</v>
      </c>
      <c r="L8" s="68" t="s">
        <v>193</v>
      </c>
      <c r="M8" s="68" t="s">
        <v>194</v>
      </c>
      <c r="N8" s="68" t="s">
        <v>195</v>
      </c>
      <c r="O8" s="68" t="s">
        <v>196</v>
      </c>
      <c r="P8" s="68" t="s">
        <v>197</v>
      </c>
      <c r="Q8" s="69">
        <v>15</v>
      </c>
      <c r="R8" s="68" t="s">
        <v>38</v>
      </c>
      <c r="S8" s="68" t="s">
        <v>198</v>
      </c>
      <c r="T8" s="68" t="s">
        <v>199</v>
      </c>
      <c r="U8" s="69" t="s">
        <v>38</v>
      </c>
      <c r="V8" s="69">
        <v>14987</v>
      </c>
      <c r="W8" s="68" t="s">
        <v>200</v>
      </c>
      <c r="X8" s="70" t="s">
        <v>201</v>
      </c>
      <c r="Y8" s="69">
        <v>151</v>
      </c>
      <c r="Z8" s="69">
        <v>42</v>
      </c>
      <c r="AA8" s="69" t="s">
        <v>38</v>
      </c>
      <c r="AB8" s="69" t="s">
        <v>38</v>
      </c>
      <c r="AC8" s="69">
        <v>4</v>
      </c>
      <c r="AD8" s="69">
        <v>197</v>
      </c>
      <c r="AE8" s="69">
        <v>42</v>
      </c>
      <c r="AF8" s="69">
        <v>42</v>
      </c>
      <c r="AG8" s="69">
        <v>84</v>
      </c>
      <c r="AH8" s="71" t="s">
        <v>38</v>
      </c>
      <c r="AI8" s="71" t="s">
        <v>38</v>
      </c>
      <c r="AJ8" s="71" t="s">
        <v>38</v>
      </c>
      <c r="AK8" s="71" t="s">
        <v>38</v>
      </c>
      <c r="AL8" s="71">
        <v>102.7</v>
      </c>
      <c r="AM8" s="71" t="s">
        <v>38</v>
      </c>
      <c r="AN8" s="71" t="s">
        <v>38</v>
      </c>
      <c r="AO8" s="71" t="s">
        <v>38</v>
      </c>
      <c r="AP8" s="71" t="s">
        <v>38</v>
      </c>
      <c r="AQ8" s="71">
        <v>96.9</v>
      </c>
      <c r="AR8" s="71">
        <v>98.2</v>
      </c>
      <c r="AS8" s="71" t="s">
        <v>38</v>
      </c>
      <c r="AT8" s="71" t="s">
        <v>38</v>
      </c>
      <c r="AU8" s="71" t="s">
        <v>38</v>
      </c>
      <c r="AV8" s="71" t="s">
        <v>38</v>
      </c>
      <c r="AW8" s="71">
        <v>79.8</v>
      </c>
      <c r="AX8" s="71" t="s">
        <v>38</v>
      </c>
      <c r="AY8" s="71" t="s">
        <v>38</v>
      </c>
      <c r="AZ8" s="71" t="s">
        <v>38</v>
      </c>
      <c r="BA8" s="71" t="s">
        <v>38</v>
      </c>
      <c r="BB8" s="71">
        <v>84.3</v>
      </c>
      <c r="BC8" s="71">
        <v>89.5</v>
      </c>
      <c r="BD8" s="72" t="s">
        <v>38</v>
      </c>
      <c r="BE8" s="72" t="s">
        <v>38</v>
      </c>
      <c r="BF8" s="72" t="s">
        <v>38</v>
      </c>
      <c r="BG8" s="72" t="s">
        <v>38</v>
      </c>
      <c r="BH8" s="72">
        <v>0</v>
      </c>
      <c r="BI8" s="72" t="s">
        <v>38</v>
      </c>
      <c r="BJ8" s="72" t="s">
        <v>38</v>
      </c>
      <c r="BK8" s="72" t="s">
        <v>38</v>
      </c>
      <c r="BL8" s="72" t="s">
        <v>38</v>
      </c>
      <c r="BM8" s="72">
        <v>120.5</v>
      </c>
      <c r="BN8" s="72">
        <v>59.6</v>
      </c>
      <c r="BO8" s="71" t="s">
        <v>38</v>
      </c>
      <c r="BP8" s="71" t="s">
        <v>38</v>
      </c>
      <c r="BQ8" s="71" t="s">
        <v>38</v>
      </c>
      <c r="BR8" s="71" t="s">
        <v>38</v>
      </c>
      <c r="BS8" s="71">
        <v>37.1</v>
      </c>
      <c r="BT8" s="71" t="s">
        <v>38</v>
      </c>
      <c r="BU8" s="71" t="s">
        <v>38</v>
      </c>
      <c r="BV8" s="71" t="s">
        <v>38</v>
      </c>
      <c r="BW8" s="71" t="s">
        <v>38</v>
      </c>
      <c r="BX8" s="71">
        <v>70.400000000000006</v>
      </c>
      <c r="BY8" s="71">
        <v>74.7</v>
      </c>
      <c r="BZ8" s="72" t="s">
        <v>38</v>
      </c>
      <c r="CA8" s="72" t="s">
        <v>38</v>
      </c>
      <c r="CB8" s="72" t="s">
        <v>38</v>
      </c>
      <c r="CC8" s="72" t="s">
        <v>38</v>
      </c>
      <c r="CD8" s="72">
        <v>32612</v>
      </c>
      <c r="CE8" s="72" t="s">
        <v>38</v>
      </c>
      <c r="CF8" s="72" t="s">
        <v>38</v>
      </c>
      <c r="CG8" s="72" t="s">
        <v>38</v>
      </c>
      <c r="CH8" s="72" t="s">
        <v>38</v>
      </c>
      <c r="CI8" s="72">
        <v>35788</v>
      </c>
      <c r="CJ8" s="71">
        <v>53621</v>
      </c>
      <c r="CK8" s="72" t="s">
        <v>38</v>
      </c>
      <c r="CL8" s="72" t="s">
        <v>38</v>
      </c>
      <c r="CM8" s="72" t="s">
        <v>38</v>
      </c>
      <c r="CN8" s="72" t="s">
        <v>38</v>
      </c>
      <c r="CO8" s="72">
        <v>12352</v>
      </c>
      <c r="CP8" s="72" t="s">
        <v>38</v>
      </c>
      <c r="CQ8" s="72" t="s">
        <v>38</v>
      </c>
      <c r="CR8" s="72" t="s">
        <v>38</v>
      </c>
      <c r="CS8" s="72" t="s">
        <v>38</v>
      </c>
      <c r="CT8" s="72">
        <v>10602</v>
      </c>
      <c r="CU8" s="71">
        <v>15586</v>
      </c>
      <c r="CV8" s="72" t="s">
        <v>38</v>
      </c>
      <c r="CW8" s="72" t="s">
        <v>38</v>
      </c>
      <c r="CX8" s="72" t="s">
        <v>38</v>
      </c>
      <c r="CY8" s="72" t="s">
        <v>38</v>
      </c>
      <c r="CZ8" s="72">
        <v>58.8</v>
      </c>
      <c r="DA8" s="72" t="s">
        <v>38</v>
      </c>
      <c r="DB8" s="72" t="s">
        <v>38</v>
      </c>
      <c r="DC8" s="72" t="s">
        <v>38</v>
      </c>
      <c r="DD8" s="72" t="s">
        <v>38</v>
      </c>
      <c r="DE8" s="72">
        <v>63.3</v>
      </c>
      <c r="DF8" s="72">
        <v>54.6</v>
      </c>
      <c r="DG8" s="72" t="s">
        <v>38</v>
      </c>
      <c r="DH8" s="72" t="s">
        <v>38</v>
      </c>
      <c r="DI8" s="72" t="s">
        <v>38</v>
      </c>
      <c r="DJ8" s="72" t="s">
        <v>38</v>
      </c>
      <c r="DK8" s="72">
        <v>13.5</v>
      </c>
      <c r="DL8" s="72" t="s">
        <v>38</v>
      </c>
      <c r="DM8" s="72" t="s">
        <v>38</v>
      </c>
      <c r="DN8" s="72" t="s">
        <v>38</v>
      </c>
      <c r="DO8" s="72" t="s">
        <v>38</v>
      </c>
      <c r="DP8" s="72">
        <v>17.5</v>
      </c>
      <c r="DQ8" s="72">
        <v>25</v>
      </c>
      <c r="DR8" s="71" t="s">
        <v>38</v>
      </c>
      <c r="DS8" s="71" t="s">
        <v>38</v>
      </c>
      <c r="DT8" s="71" t="s">
        <v>38</v>
      </c>
      <c r="DU8" s="71" t="s">
        <v>38</v>
      </c>
      <c r="DV8" s="71">
        <v>7.9</v>
      </c>
      <c r="DW8" s="71" t="s">
        <v>38</v>
      </c>
      <c r="DX8" s="71" t="s">
        <v>38</v>
      </c>
      <c r="DY8" s="71" t="s">
        <v>38</v>
      </c>
      <c r="DZ8" s="71" t="s">
        <v>38</v>
      </c>
      <c r="EA8" s="71">
        <v>54.6</v>
      </c>
      <c r="EB8" s="71">
        <v>53.5</v>
      </c>
      <c r="EC8" s="71" t="s">
        <v>38</v>
      </c>
      <c r="ED8" s="71" t="s">
        <v>38</v>
      </c>
      <c r="EE8" s="71" t="s">
        <v>38</v>
      </c>
      <c r="EF8" s="71" t="s">
        <v>38</v>
      </c>
      <c r="EG8" s="71">
        <v>37.200000000000003</v>
      </c>
      <c r="EH8" s="71" t="s">
        <v>38</v>
      </c>
      <c r="EI8" s="71" t="s">
        <v>38</v>
      </c>
      <c r="EJ8" s="71" t="s">
        <v>38</v>
      </c>
      <c r="EK8" s="71" t="s">
        <v>38</v>
      </c>
      <c r="EL8" s="71">
        <v>71.7</v>
      </c>
      <c r="EM8" s="71">
        <v>70</v>
      </c>
      <c r="EN8" s="72" t="s">
        <v>38</v>
      </c>
      <c r="EO8" s="72" t="s">
        <v>38</v>
      </c>
      <c r="EP8" s="72" t="s">
        <v>38</v>
      </c>
      <c r="EQ8" s="72" t="s">
        <v>38</v>
      </c>
      <c r="ER8" s="72">
        <v>17596279</v>
      </c>
      <c r="ES8" s="72" t="s">
        <v>38</v>
      </c>
      <c r="ET8" s="72" t="s">
        <v>38</v>
      </c>
      <c r="EU8" s="72" t="s">
        <v>38</v>
      </c>
      <c r="EV8" s="72" t="s">
        <v>38</v>
      </c>
      <c r="EW8" s="72">
        <v>41891213</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202</v>
      </c>
      <c r="C10" s="77" t="s">
        <v>203</v>
      </c>
      <c r="D10" s="77" t="s">
        <v>204</v>
      </c>
      <c r="E10" s="77" t="s">
        <v>205</v>
      </c>
      <c r="F10" s="77" t="s">
        <v>206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2021-02-01T00:37:24Z</cp:lastPrinted>
  <dcterms:created xsi:type="dcterms:W3CDTF">2020-12-15T03:53:42Z</dcterms:created>
  <dcterms:modified xsi:type="dcterms:W3CDTF">2021-02-01T00:40:31Z</dcterms:modified>
  <cp:category/>
</cp:coreProperties>
</file>