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11812\Desktop\決算統計Hp\経営比較0219\179 小規模\"/>
    </mc:Choice>
  </mc:AlternateContent>
  <workbookProtection workbookAlgorithmName="SHA-512" workbookHashValue="OG7x26LU5QanShA28uJtfIkWLLihSb9Cqwpx+3uGk72m3d3zosvxy1lSjTxR4vJGqD0oXtMdFlJhhN1CitJ8WQ==" workbookSaltValue="NS3w2eLvmjHIp0o1RbQ6Mw==" workbookSpinCount="100000" lockStructure="1"/>
  <bookViews>
    <workbookView xWindow="0" yWindow="0" windowWidth="15360" windowHeight="7632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<sst xmlns="http://schemas.openxmlformats.org/spreadsheetml/2006/main" count="236" uniqueCount="122">
  <si>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</si>
  <si>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</si>
  <si>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</si>
  <si>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</si>
  <si>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</si>
  <si>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</si>
  <si>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</si>
  <si>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</si>
  <si>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</si>
  <si>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</si>
  <si>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</si>
  <si>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</si>
  <si>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</si>
  <si>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</si>
  <si>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</si>
  <si>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</si>
  <si>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</si>
  <si>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</si>
  <si>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</si>
  <si>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</si>
  <si>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</si>
  <si>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</si>
  <si>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</si>
  <si>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</si>
  <si>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</si>
  <si>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</si>
  <si>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</si>
  <si>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</si>
  <si>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</si>
  <si>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</si>
  <si>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</si>
  <si>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</si>
  <si>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</si>
  <si>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</si>
  <si>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</si>
  <si>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</si>
  <si>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</si>
  <si>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</si>
  <si>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</si>
  <si>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</si>
  <si>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</si>
  <si>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</si>
  <si>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</si>
  <si>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</si>
  <si>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</si>
  <si>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</si>
  <si>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</si>
  <si>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</si>
  <si>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</si>
  <si>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</si>
  <si>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</si>
  <si>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</si>
  <si>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</si>
  <si>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</si>
  <si>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</si>
  <si>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</si>
  <si>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</si>
  <si>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</si>
  <si>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</si>
  <si>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</si>
  <si>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</si>
  <si>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</si>
  <si>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</si>
  <si>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</si>
  <si>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</si>
  <si>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</si>
  <si>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</si>
  <si>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</si>
  <si>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</si>
  <si>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</si>
  <si>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</si>
  <si>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</si>
  <si>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</si>
  <si>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</si>
  <si>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</si>
  <si>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</si>
  <si>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</si>
  <si>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</si>
  <si>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</si>
  <si>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</si>
  <si>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</si>
  <si>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</si>
  <si>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</si>
  <si>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</si>
  <si>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</si>
  <si>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</si>
  <si>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</si>
  <si>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</si>
  <si>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</si>
  <si>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</si>
  <si>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</si>
  <si>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</si>
  <si>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</si>
  <si>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</si>
  <si>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</si>
  <si>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</si>
  <si>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</si>
  <si>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</si>
  <si>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丹波山村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</si>
  <si>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</si>
  <si>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</si>
  <si>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</si>
  <si>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</si>
  <si>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</si>
  <si>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</si>
  <si>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</si>
  <si>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</si>
  <si>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</si>
  <si>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</si>
  <si>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</si>
  <si>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</si>
  <si>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</si>
  <si>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</si>
  <si>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</si>
  <si>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</si>
  <si>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</si>
  <si>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</si>
  <si>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</si>
  <si>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</si>
  <si>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施設・管渠等は老朽化が進行しており、予防保全や計画的かつ効果的な維持修繕・改築更新に取り組んでいく。</t>
    <rPh sb="0" eb="2">
      <t>シセツ</t>
    </rPh>
    <rPh sb="5" eb="6">
      <t>トウ</t>
    </rPh>
    <rPh sb="7" eb="10">
      <t>ロウキュウカ</t>
    </rPh>
    <rPh sb="11" eb="13">
      <t>シンコウ</t>
    </rPh>
    <rPh sb="18" eb="20">
      <t>ヨボウ</t>
    </rPh>
    <rPh sb="20" eb="22">
      <t>ホゼン</t>
    </rPh>
    <rPh sb="23" eb="26">
      <t>ケイカクテキ</t>
    </rPh>
    <rPh sb="28" eb="31">
      <t>コウカテキ</t>
    </rPh>
    <rPh sb="32" eb="34">
      <t>イジ</t>
    </rPh>
    <rPh sb="34" eb="36">
      <t>シュウゼン</t>
    </rPh>
    <rPh sb="37" eb="39">
      <t>カイチク</t>
    </rPh>
    <rPh sb="39" eb="41">
      <t>コウシン</t>
    </rPh>
    <rPh sb="42" eb="43">
      <t>ト</t>
    </rPh>
    <rPh sb="44" eb="45">
      <t>ク</t>
    </rPh>
    <phoneticPr fontId="4"/>
  </si>
  <si>
    <t>料金については、検討は行っているものの現状では実施にいたっていない。また、処理区域内人口が少ないことに加え、緩やかではあるが人口は減少傾向にある。このため、⑤経費回収率が低く、⑥汚水処理原価が高くなっている。①収益的比率は低く、一般会計からの繰入金(東京都からの水質保全交付金)に依存している。⑦施設利用率については、過去5年類似団体平均値を上回っている。⑧水洗化率については、ほぼ全世帯が水洗化となっている。</t>
    <rPh sb="105" eb="108">
      <t>シュウエキテキ</t>
    </rPh>
    <phoneticPr fontId="4"/>
  </si>
  <si>
    <t>下水道事業の運営に当たり、維持管理以外に老朽化対策もしていかなければならない為、費用の増加が予想される。使用料の見直し等も含め、収入増になるように検討する。なお、下水道事業費の大半は東京都の交付金で賄われており、今後も運営していくためには、重要な財源となっていいる。</t>
    <rPh sb="0" eb="3">
      <t>ゲスイドウ</t>
    </rPh>
    <rPh sb="3" eb="5">
      <t>ジギョウ</t>
    </rPh>
    <rPh sb="6" eb="8">
      <t>ウンエイ</t>
    </rPh>
    <rPh sb="9" eb="10">
      <t>ア</t>
    </rPh>
    <rPh sb="13" eb="15">
      <t>イジ</t>
    </rPh>
    <rPh sb="15" eb="17">
      <t>カンリ</t>
    </rPh>
    <rPh sb="17" eb="19">
      <t>イガイ</t>
    </rPh>
    <rPh sb="20" eb="23">
      <t>ロウキュウカ</t>
    </rPh>
    <rPh sb="23" eb="25">
      <t>タイサク</t>
    </rPh>
    <rPh sb="38" eb="39">
      <t>タメ</t>
    </rPh>
    <rPh sb="40" eb="42">
      <t>ヒヨウ</t>
    </rPh>
    <rPh sb="43" eb="44">
      <t>ゾウ</t>
    </rPh>
    <rPh sb="44" eb="45">
      <t>カ</t>
    </rPh>
    <rPh sb="46" eb="48">
      <t>ヨソウ</t>
    </rPh>
    <rPh sb="52" eb="55">
      <t>シヨウリョウ</t>
    </rPh>
    <rPh sb="56" eb="58">
      <t>ミナオ</t>
    </rPh>
    <rPh sb="59" eb="60">
      <t>トウ</t>
    </rPh>
    <rPh sb="61" eb="62">
      <t>フク</t>
    </rPh>
    <rPh sb="64" eb="67">
      <t>シュウニュウゾウ</t>
    </rPh>
    <rPh sb="73" eb="75">
      <t>ケントウ</t>
    </rPh>
    <rPh sb="81" eb="84">
      <t>ゲスイドウ</t>
    </rPh>
    <rPh sb="84" eb="86">
      <t>ジギョウ</t>
    </rPh>
    <rPh sb="86" eb="87">
      <t>ヒ</t>
    </rPh>
    <rPh sb="88" eb="90">
      <t>タイハン</t>
    </rPh>
    <rPh sb="91" eb="94">
      <t>トウキョウト</t>
    </rPh>
    <rPh sb="95" eb="97">
      <t>コウフ</t>
    </rPh>
    <rPh sb="97" eb="98">
      <t>キン</t>
    </rPh>
    <rPh sb="99" eb="100">
      <t>マカナ</t>
    </rPh>
    <rPh sb="106" eb="108">
      <t>コンゴ</t>
    </rPh>
    <rPh sb="109" eb="111">
      <t>ウンエイ</t>
    </rPh>
    <rPh sb="120" eb="122">
      <t>ジュウヨウ</t>
    </rPh>
    <rPh sb="123" eb="125">
      <t>ザイゲン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</si>
</sst>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F-422D-9273-015FE90FB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15360"/>
        <c:axId val="2922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0F-422D-9273-015FE90FB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5360"/>
        <c:axId val="29221632"/>
      </c:lineChart>
      <c:dateAx>
        <c:axId val="29215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221632"/>
        <c:crosses val="autoZero"/>
        <c:auto val="1"/>
        <c:lblOffset val="100"/>
        <c:baseTimeUnit val="years"/>
      </c:dateAx>
      <c:valAx>
        <c:axId val="2922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1536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6-4026-922B-8B53C0DA7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27392"/>
        <c:axId val="3042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34.92</c:v>
                </c:pt>
                <c:pt idx="1">
                  <c:v>36.44</c:v>
                </c:pt>
                <c:pt idx="2">
                  <c:v>34.29</c:v>
                </c:pt>
                <c:pt idx="3">
                  <c:v>35.340000000000003</c:v>
                </c:pt>
                <c:pt idx="4">
                  <c:v>34.68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6-4026-922B-8B53C0DA7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7392"/>
        <c:axId val="30429568"/>
      </c:lineChart>
      <c:dateAx>
        <c:axId val="30427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0429568"/>
        <c:crosses val="autoZero"/>
        <c:auto val="1"/>
        <c:lblOffset val="100"/>
        <c:baseTimeUnit val="years"/>
      </c:dateAx>
      <c:valAx>
        <c:axId val="3042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2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E-42B9-A444-CC1B4FB9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47264"/>
        <c:axId val="3075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88.64</c:v>
                </c:pt>
                <c:pt idx="1">
                  <c:v>89.93</c:v>
                </c:pt>
                <c:pt idx="2">
                  <c:v>89.88</c:v>
                </c:pt>
                <c:pt idx="3">
                  <c:v>91.52</c:v>
                </c:pt>
                <c:pt idx="4">
                  <c:v>90.33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E-42B9-A444-CC1B4FB9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47264"/>
        <c:axId val="30757632"/>
      </c:lineChart>
      <c:dateAx>
        <c:axId val="30747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0757632"/>
        <c:crosses val="autoZero"/>
        <c:auto val="1"/>
        <c:lblOffset val="100"/>
        <c:baseTimeUnit val="years"/>
      </c:dateAx>
      <c:valAx>
        <c:axId val="3075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4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85.07</c:v>
                </c:pt>
                <c:pt idx="1">
                  <c:v>84.74</c:v>
                </c:pt>
                <c:pt idx="2">
                  <c:v>84.37</c:v>
                </c:pt>
                <c:pt idx="3">
                  <c:v>78.34</c:v>
                </c:pt>
                <c:pt idx="4">
                  <c:v>77.400000000000006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F-4B6B-8AB9-0F7EB22A1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9408"/>
        <c:axId val="2997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F-4B6B-8AB9-0F7EB22A1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69408"/>
        <c:axId val="29971584"/>
      </c:lineChart>
      <c:dateAx>
        <c:axId val="299694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971584"/>
        <c:crosses val="autoZero"/>
        <c:auto val="1"/>
        <c:lblOffset val="100"/>
        <c:baseTimeUnit val="years"/>
      </c:dateAx>
      <c:valAx>
        <c:axId val="2997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6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2-4877-BFD3-7C6E4134B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0272"/>
        <c:axId val="3002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2-4877-BFD3-7C6E4134B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0272"/>
        <c:axId val="30029312"/>
      </c:lineChart>
      <c:dateAx>
        <c:axId val="299902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0029312"/>
        <c:crosses val="autoZero"/>
        <c:auto val="1"/>
        <c:lblOffset val="100"/>
        <c:baseTimeUnit val="years"/>
      </c:dateAx>
      <c:valAx>
        <c:axId val="3002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9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8-4831-A96D-5CA7048C4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56448"/>
        <c:axId val="3005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8-4831-A96D-5CA7048C4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6448"/>
        <c:axId val="30058368"/>
      </c:lineChart>
      <c:dateAx>
        <c:axId val="300564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0058368"/>
        <c:crosses val="autoZero"/>
        <c:auto val="1"/>
        <c:lblOffset val="100"/>
        <c:baseTimeUnit val="years"/>
      </c:dateAx>
      <c:valAx>
        <c:axId val="3005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5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5-4CD7-85DB-2D3B218C2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73440"/>
        <c:axId val="3017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5-4CD7-85DB-2D3B218C2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73440"/>
        <c:axId val="30179712"/>
      </c:lineChart>
      <c:dateAx>
        <c:axId val="30173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0179712"/>
        <c:crosses val="autoZero"/>
        <c:auto val="1"/>
        <c:lblOffset val="100"/>
        <c:baseTimeUnit val="years"/>
      </c:dateAx>
      <c:valAx>
        <c:axId val="3017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7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5-4C58-9807-9A906941D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6976"/>
        <c:axId val="3020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15-4C58-9807-9A906941D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06976"/>
        <c:axId val="30209152"/>
      </c:lineChart>
      <c:dateAx>
        <c:axId val="30206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0209152"/>
        <c:crosses val="autoZero"/>
        <c:auto val="1"/>
        <c:lblOffset val="100"/>
        <c:baseTimeUnit val="years"/>
      </c:dateAx>
      <c:valAx>
        <c:axId val="3020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0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25627.07</c:v>
                </c:pt>
                <c:pt idx="1">
                  <c:v>25659.35</c:v>
                </c:pt>
                <c:pt idx="2">
                  <c:v>23557.72</c:v>
                </c:pt>
                <c:pt idx="3">
                  <c:v>21757.02</c:v>
                </c:pt>
                <c:pt idx="4">
                  <c:v>19675.830000000002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C-4581-8FF3-DA7F7D53C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63168"/>
        <c:axId val="3027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2464.06</c:v>
                </c:pt>
                <c:pt idx="1">
                  <c:v>1914.94</c:v>
                </c:pt>
                <c:pt idx="2">
                  <c:v>1759.36</c:v>
                </c:pt>
                <c:pt idx="3">
                  <c:v>1837.88</c:v>
                </c:pt>
                <c:pt idx="4">
                  <c:v>1748.51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4C-4581-8FF3-DA7F7D53C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63168"/>
        <c:axId val="30277632"/>
      </c:lineChart>
      <c:dateAx>
        <c:axId val="302631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0277632"/>
        <c:crosses val="autoZero"/>
        <c:auto val="1"/>
        <c:lblOffset val="100"/>
        <c:baseTimeUnit val="years"/>
      </c:dateAx>
      <c:valAx>
        <c:axId val="3027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6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5.07</c:v>
                </c:pt>
                <c:pt idx="1">
                  <c:v>4.6900000000000004</c:v>
                </c:pt>
                <c:pt idx="2">
                  <c:v>5.48</c:v>
                </c:pt>
                <c:pt idx="3">
                  <c:v>5.84</c:v>
                </c:pt>
                <c:pt idx="4">
                  <c:v>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9-4776-8495-F8571684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95936"/>
        <c:axId val="3030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32.909999999999997</c:v>
                </c:pt>
                <c:pt idx="1">
                  <c:v>34.020000000000003</c:v>
                </c:pt>
                <c:pt idx="2">
                  <c:v>37.200000000000003</c:v>
                </c:pt>
                <c:pt idx="3">
                  <c:v>35.03</c:v>
                </c:pt>
                <c:pt idx="4">
                  <c:v>34.99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9-4776-8495-F8571684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95936"/>
        <c:axId val="30306304"/>
      </c:lineChart>
      <c:dateAx>
        <c:axId val="30295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0306304"/>
        <c:crosses val="autoZero"/>
        <c:auto val="1"/>
        <c:lblOffset val="100"/>
        <c:baseTimeUnit val="years"/>
      </c:dateAx>
      <c:valAx>
        <c:axId val="3030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9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2018.46</c:v>
                </c:pt>
                <c:pt idx="1">
                  <c:v>2124.6999999999998</c:v>
                </c:pt>
                <c:pt idx="2">
                  <c:v>2775.03</c:v>
                </c:pt>
                <c:pt idx="3">
                  <c:v>2561.19</c:v>
                </c:pt>
                <c:pt idx="4">
                  <c:v>2273.1799999999998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8-4FDA-B7A0-990B04D23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40992"/>
        <c:axId val="3040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561.54</c:v>
                </c:pt>
                <c:pt idx="1">
                  <c:v>553.77</c:v>
                </c:pt>
                <c:pt idx="2">
                  <c:v>508.64</c:v>
                </c:pt>
                <c:pt idx="3">
                  <c:v>525.22</c:v>
                </c:pt>
                <c:pt idx="4">
                  <c:v>520.91999999999996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C8-4FDA-B7A0-990B04D23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0992"/>
        <c:axId val="30408704"/>
      </c:lineChart>
      <c:dateAx>
        <c:axId val="30340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0408704"/>
        <c:crosses val="autoZero"/>
        <c:auto val="1"/>
        <c:lblOffset val="100"/>
        <c:baseTimeUnit val="years"/>
      </c:dateAx>
      <c:valAx>
        <c:axId val="3040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4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【1,682.85】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2" sqref="B2:BZ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山梨県　丹波山村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小規模集合排水処理</v>
      </c>
      <c r="Q8" s="49"/>
      <c r="R8" s="49"/>
      <c r="S8" s="49"/>
      <c r="T8" s="49"/>
      <c r="U8" s="49"/>
      <c r="V8" s="49"/>
      <c r="W8" s="49" t="str">
        <f>データ!L6</f>
        <v>I2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544</v>
      </c>
      <c r="AM8" s="51"/>
      <c r="AN8" s="51"/>
      <c r="AO8" s="51"/>
      <c r="AP8" s="51"/>
      <c r="AQ8" s="51"/>
      <c r="AR8" s="51"/>
      <c r="AS8" s="51"/>
      <c r="AT8" s="46">
        <f>データ!T6</f>
        <v>101.3</v>
      </c>
      <c r="AU8" s="46"/>
      <c r="AV8" s="46"/>
      <c r="AW8" s="46"/>
      <c r="AX8" s="46"/>
      <c r="AY8" s="46"/>
      <c r="AZ8" s="46"/>
      <c r="BA8" s="46"/>
      <c r="BB8" s="46">
        <f>データ!U6</f>
        <v>5.37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1.67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1200</v>
      </c>
      <c r="AE10" s="51"/>
      <c r="AF10" s="51"/>
      <c r="AG10" s="51"/>
      <c r="AH10" s="51"/>
      <c r="AI10" s="51"/>
      <c r="AJ10" s="51"/>
      <c r="AK10" s="2"/>
      <c r="AL10" s="51">
        <f>データ!V6</f>
        <v>9</v>
      </c>
      <c r="AM10" s="51"/>
      <c r="AN10" s="51"/>
      <c r="AO10" s="51"/>
      <c r="AP10" s="51"/>
      <c r="AQ10" s="51"/>
      <c r="AR10" s="51"/>
      <c r="AS10" s="51"/>
      <c r="AT10" s="46">
        <f>データ!W6</f>
        <v>0.01</v>
      </c>
      <c r="AU10" s="46"/>
      <c r="AV10" s="46"/>
      <c r="AW10" s="46"/>
      <c r="AX10" s="46"/>
      <c r="AY10" s="46"/>
      <c r="AZ10" s="46"/>
      <c r="BA10" s="46"/>
      <c r="BB10" s="46">
        <f>データ!X6</f>
        <v>900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120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121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【1,682.85】</v>
      </c>
      <c r="I86" s="26" t="str">
        <f>データ!CA6</f>
        <v>【36.18】</v>
      </c>
      <c r="J86" s="26" t="str">
        <f>データ!CL6</f>
        <v>【510.14】</v>
      </c>
      <c r="K86" s="26" t="str">
        <f>データ!CW6</f>
        <v>【35.17】</v>
      </c>
      <c r="L86" s="26" t="str">
        <f>データ!DH6</f>
        <v>【90.15】</v>
      </c>
      <c r="M86" s="26" t="s">
        <v>44</v>
      </c>
      <c r="N86" s="26" t="s">
        <v>44</v>
      </c>
      <c r="O86" s="26" t="str">
        <f>データ!EO6</f>
        <v>【0.00】</v>
      </c>
    </row>
  </sheetData>
  <sheetProtection algorithmName="SHA-512" hashValue="pc4JeciEbkwbCuurS2K9jXYcjW9a8hZtQ8ml/ZesD1l3qIIZcrSbwZUQFP8wY4Jg5Q8VWOjPD/Bd+fuhepHrZQ==" saltValue="p0CjL2gE1ljAKIZTWTNma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194433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山梨県　丹波山村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1.67</v>
      </c>
      <c r="Q6" s="34">
        <f t="shared" si="3"/>
        <v>100</v>
      </c>
      <c r="R6" s="34">
        <f t="shared" si="3"/>
        <v>1200</v>
      </c>
      <c r="S6" s="34">
        <f t="shared" si="3"/>
        <v>544</v>
      </c>
      <c r="T6" s="34">
        <f t="shared" si="3"/>
        <v>101.3</v>
      </c>
      <c r="U6" s="34">
        <f t="shared" si="3"/>
        <v>5.37</v>
      </c>
      <c r="V6" s="34">
        <f t="shared" si="3"/>
        <v>9</v>
      </c>
      <c r="W6" s="34">
        <f t="shared" si="3"/>
        <v>0.01</v>
      </c>
      <c r="X6" s="34">
        <f t="shared" si="3"/>
        <v>900</v>
      </c>
      <c r="Y6" s="35">
        <f>IF(Y7="",NA(),Y7)</f>
        <v>85.07</v>
      </c>
      <c r="Z6" s="35">
        <f t="shared" ref="Z6:AH6" si="4">IF(Z7="",NA(),Z7)</f>
        <v>84.74</v>
      </c>
      <c r="AA6" s="35">
        <f t="shared" si="4"/>
        <v>84.37</v>
      </c>
      <c r="AB6" s="35">
        <f t="shared" si="4"/>
        <v>78.34</v>
      </c>
      <c r="AC6" s="35">
        <f t="shared" si="4"/>
        <v>77.400000000000006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25627.07</v>
      </c>
      <c r="BG6" s="35">
        <f t="shared" ref="BG6:BO6" si="7">IF(BG7="",NA(),BG7)</f>
        <v>25659.35</v>
      </c>
      <c r="BH6" s="35">
        <f t="shared" si="7"/>
        <v>23557.72</v>
      </c>
      <c r="BI6" s="35">
        <f t="shared" si="7"/>
        <v>21757.02</v>
      </c>
      <c r="BJ6" s="35">
        <f t="shared" si="7"/>
        <v>19675.830000000002</v>
      </c>
      <c r="BK6" s="35">
        <f t="shared" si="7"/>
        <v>2464.06</v>
      </c>
      <c r="BL6" s="35">
        <f t="shared" si="7"/>
        <v>1914.94</v>
      </c>
      <c r="BM6" s="35">
        <f t="shared" si="7"/>
        <v>1759.36</v>
      </c>
      <c r="BN6" s="35">
        <f t="shared" si="7"/>
        <v>1837.88</v>
      </c>
      <c r="BO6" s="35">
        <f t="shared" si="7"/>
        <v>1748.51</v>
      </c>
      <c r="BP6" s="34" t="str">
        <f>IF(BP7="","",IF(BP7="-","【-】","【"&amp;SUBSTITUTE(TEXT(BP7,"#,##0.00"),"-","△")&amp;"】"))</f>
        <v>【1,682.85】</v>
      </c>
      <c r="BQ6" s="35">
        <f>IF(BQ7="",NA(),BQ7)</f>
        <v>5.07</v>
      </c>
      <c r="BR6" s="35">
        <f t="shared" ref="BR6:BZ6" si="8">IF(BR7="",NA(),BR7)</f>
        <v>4.6900000000000004</v>
      </c>
      <c r="BS6" s="35">
        <f t="shared" si="8"/>
        <v>5.48</v>
      </c>
      <c r="BT6" s="35">
        <f t="shared" si="8"/>
        <v>5.84</v>
      </c>
      <c r="BU6" s="35">
        <f t="shared" si="8"/>
        <v>6.53</v>
      </c>
      <c r="BV6" s="35">
        <f t="shared" si="8"/>
        <v>32.909999999999997</v>
      </c>
      <c r="BW6" s="35">
        <f t="shared" si="8"/>
        <v>34.020000000000003</v>
      </c>
      <c r="BX6" s="35">
        <f t="shared" si="8"/>
        <v>37.200000000000003</v>
      </c>
      <c r="BY6" s="35">
        <f t="shared" si="8"/>
        <v>35.03</v>
      </c>
      <c r="BZ6" s="35">
        <f t="shared" si="8"/>
        <v>34.99</v>
      </c>
      <c r="CA6" s="34" t="str">
        <f>IF(CA7="","",IF(CA7="-","【-】","【"&amp;SUBSTITUTE(TEXT(CA7,"#,##0.00"),"-","△")&amp;"】"))</f>
        <v>【36.18】</v>
      </c>
      <c r="CB6" s="35">
        <f>IF(CB7="",NA(),CB7)</f>
        <v>2018.46</v>
      </c>
      <c r="CC6" s="35">
        <f t="shared" ref="CC6:CK6" si="9">IF(CC7="",NA(),CC7)</f>
        <v>2124.6999999999998</v>
      </c>
      <c r="CD6" s="35">
        <f t="shared" si="9"/>
        <v>2775.03</v>
      </c>
      <c r="CE6" s="35">
        <f t="shared" si="9"/>
        <v>2561.19</v>
      </c>
      <c r="CF6" s="35">
        <f t="shared" si="9"/>
        <v>2273.1799999999998</v>
      </c>
      <c r="CG6" s="35">
        <f t="shared" si="9"/>
        <v>561.54</v>
      </c>
      <c r="CH6" s="35">
        <f t="shared" si="9"/>
        <v>553.77</v>
      </c>
      <c r="CI6" s="35">
        <f t="shared" si="9"/>
        <v>508.64</v>
      </c>
      <c r="CJ6" s="35">
        <f t="shared" si="9"/>
        <v>525.22</v>
      </c>
      <c r="CK6" s="35">
        <f t="shared" si="9"/>
        <v>520.91999999999996</v>
      </c>
      <c r="CL6" s="34" t="str">
        <f>IF(CL7="","",IF(CL7="-","【-】","【"&amp;SUBSTITUTE(TEXT(CL7,"#,##0.00"),"-","△")&amp;"】"))</f>
        <v>【510.14】</v>
      </c>
      <c r="CM6" s="35">
        <f>IF(CM7="",NA(),CM7)</f>
        <v>70</v>
      </c>
      <c r="CN6" s="35">
        <f t="shared" ref="CN6:CV6" si="10">IF(CN7="",NA(),CN7)</f>
        <v>70</v>
      </c>
      <c r="CO6" s="35">
        <f t="shared" si="10"/>
        <v>70</v>
      </c>
      <c r="CP6" s="35">
        <f t="shared" si="10"/>
        <v>70</v>
      </c>
      <c r="CQ6" s="35">
        <f t="shared" si="10"/>
        <v>70</v>
      </c>
      <c r="CR6" s="35">
        <f t="shared" si="10"/>
        <v>34.92</v>
      </c>
      <c r="CS6" s="35">
        <f t="shared" si="10"/>
        <v>36.44</v>
      </c>
      <c r="CT6" s="35">
        <f t="shared" si="10"/>
        <v>34.29</v>
      </c>
      <c r="CU6" s="35">
        <f t="shared" si="10"/>
        <v>35.340000000000003</v>
      </c>
      <c r="CV6" s="35">
        <f t="shared" si="10"/>
        <v>34.68</v>
      </c>
      <c r="CW6" s="34" t="str">
        <f>IF(CW7="","",IF(CW7="-","【-】","【"&amp;SUBSTITUTE(TEXT(CW7,"#,##0.00"),"-","△")&amp;"】"))</f>
        <v>【35.17】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88.64</v>
      </c>
      <c r="DD6" s="35">
        <f t="shared" si="11"/>
        <v>89.93</v>
      </c>
      <c r="DE6" s="35">
        <f t="shared" si="11"/>
        <v>89.88</v>
      </c>
      <c r="DF6" s="35">
        <f t="shared" si="11"/>
        <v>91.52</v>
      </c>
      <c r="DG6" s="35">
        <f t="shared" si="11"/>
        <v>90.33</v>
      </c>
      <c r="DH6" s="34" t="str">
        <f>IF(DH7="","",IF(DH7="-","【-】","【"&amp;SUBSTITUTE(TEXT(DH7,"#,##0.00"),"-","△")&amp;"】"))</f>
        <v>【90.15】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0.01</v>
      </c>
      <c r="EL6" s="34">
        <f t="shared" si="14"/>
        <v>0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2">
      <c r="A7" s="28"/>
      <c r="B7" s="37">
        <v>2019</v>
      </c>
      <c r="C7" s="37">
        <v>194433</v>
      </c>
      <c r="D7" s="37">
        <v>47</v>
      </c>
      <c r="E7" s="37">
        <v>17</v>
      </c>
      <c r="F7" s="37">
        <v>9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1.67</v>
      </c>
      <c r="Q7" s="38">
        <v>100</v>
      </c>
      <c r="R7" s="38">
        <v>1200</v>
      </c>
      <c r="S7" s="38">
        <v>544</v>
      </c>
      <c r="T7" s="38">
        <v>101.3</v>
      </c>
      <c r="U7" s="38">
        <v>5.37</v>
      </c>
      <c r="V7" s="38">
        <v>9</v>
      </c>
      <c r="W7" s="38">
        <v>0.01</v>
      </c>
      <c r="X7" s="38">
        <v>900</v>
      </c>
      <c r="Y7" s="38">
        <v>85.07</v>
      </c>
      <c r="Z7" s="38">
        <v>84.74</v>
      </c>
      <c r="AA7" s="38">
        <v>84.37</v>
      </c>
      <c r="AB7" s="38">
        <v>78.34</v>
      </c>
      <c r="AC7" s="38">
        <v>77.400000000000006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25627.07</v>
      </c>
      <c r="BG7" s="38">
        <v>25659.35</v>
      </c>
      <c r="BH7" s="38">
        <v>23557.72</v>
      </c>
      <c r="BI7" s="38">
        <v>21757.02</v>
      </c>
      <c r="BJ7" s="38">
        <v>19675.830000000002</v>
      </c>
      <c r="BK7" s="38">
        <v>2464.06</v>
      </c>
      <c r="BL7" s="38">
        <v>1914.94</v>
      </c>
      <c r="BM7" s="38">
        <v>1759.36</v>
      </c>
      <c r="BN7" s="38">
        <v>1837.88</v>
      </c>
      <c r="BO7" s="38">
        <v>1748.51</v>
      </c>
      <c r="BP7" s="38">
        <v>1682.85</v>
      </c>
      <c r="BQ7" s="38">
        <v>5.07</v>
      </c>
      <c r="BR7" s="38">
        <v>4.6900000000000004</v>
      </c>
      <c r="BS7" s="38">
        <v>5.48</v>
      </c>
      <c r="BT7" s="38">
        <v>5.84</v>
      </c>
      <c r="BU7" s="38">
        <v>6.53</v>
      </c>
      <c r="BV7" s="38">
        <v>32.909999999999997</v>
      </c>
      <c r="BW7" s="38">
        <v>34.020000000000003</v>
      </c>
      <c r="BX7" s="38">
        <v>37.200000000000003</v>
      </c>
      <c r="BY7" s="38">
        <v>35.03</v>
      </c>
      <c r="BZ7" s="38">
        <v>34.99</v>
      </c>
      <c r="CA7" s="38">
        <v>36.18</v>
      </c>
      <c r="CB7" s="38">
        <v>2018.46</v>
      </c>
      <c r="CC7" s="38">
        <v>2124.6999999999998</v>
      </c>
      <c r="CD7" s="38">
        <v>2775.03</v>
      </c>
      <c r="CE7" s="38">
        <v>2561.19</v>
      </c>
      <c r="CF7" s="38">
        <v>2273.1799999999998</v>
      </c>
      <c r="CG7" s="38">
        <v>561.54</v>
      </c>
      <c r="CH7" s="38">
        <v>553.77</v>
      </c>
      <c r="CI7" s="38">
        <v>508.64</v>
      </c>
      <c r="CJ7" s="38">
        <v>525.22</v>
      </c>
      <c r="CK7" s="38">
        <v>520.91999999999996</v>
      </c>
      <c r="CL7" s="38">
        <v>510.14</v>
      </c>
      <c r="CM7" s="38">
        <v>70</v>
      </c>
      <c r="CN7" s="38">
        <v>70</v>
      </c>
      <c r="CO7" s="38">
        <v>70</v>
      </c>
      <c r="CP7" s="38">
        <v>70</v>
      </c>
      <c r="CQ7" s="38">
        <v>70</v>
      </c>
      <c r="CR7" s="38">
        <v>34.92</v>
      </c>
      <c r="CS7" s="38">
        <v>36.44</v>
      </c>
      <c r="CT7" s="38">
        <v>34.29</v>
      </c>
      <c r="CU7" s="38">
        <v>35.340000000000003</v>
      </c>
      <c r="CV7" s="38">
        <v>34.68</v>
      </c>
      <c r="CW7" s="38">
        <v>35.17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88.64</v>
      </c>
      <c r="DD7" s="38">
        <v>89.93</v>
      </c>
      <c r="DE7" s="38">
        <v>89.88</v>
      </c>
      <c r="DF7" s="38">
        <v>91.52</v>
      </c>
      <c r="DG7" s="38">
        <v>90.33</v>
      </c>
      <c r="DH7" s="38">
        <v>90.15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0.01</v>
      </c>
      <c r="EL7" s="38">
        <v>0</v>
      </c>
      <c r="EM7" s="38">
        <v>0</v>
      </c>
      <c r="EN7" s="38">
        <v>0</v>
      </c>
      <c r="EO7" s="38">
        <v>0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2">
      <c r="B13" t="s">
        <v>113</v>
      </c>
      <c r="C13" t="s">
        <v>114</v>
      </c>
      <c r="D13" t="s">
        <v>115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dcterms:created xsi:type="dcterms:W3CDTF">2020-12-04T03:14:04Z</dcterms:created>
  <dcterms:modified xsi:type="dcterms:W3CDTF">2021-02-21T23:56:36Z</dcterms:modified>
  <cp:category/>
</cp:coreProperties>
</file>