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S5ENd/S4liA9v4uZtRCSdKT2cYV67Hoq3UV+AE3EOLwA2TNeL8ZDRjVrLsWR86xgs3S6FvSXRDA1oa4sUPKtcw==" workbookSaltValue="clgbaL7nZDYrWnPJqvgFh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<sst xmlns="http://schemas.openxmlformats.org/spreadsheetml/2006/main" count="236" uniqueCount="120">
  <si>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</si>
  <si>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</si>
  <si>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</si>
  <si>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</si>
  <si>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</si>
  <si>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</si>
  <si>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</si>
  <si>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</si>
  <si>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</si>
  <si>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</si>
  <si>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</si>
  <si>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</si>
  <si>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</si>
  <si>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</si>
  <si>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</si>
  <si>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</si>
  <si>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</si>
  <si>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</si>
  <si>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</si>
  <si>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</si>
  <si>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</si>
  <si>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</si>
  <si>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</si>
  <si>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</si>
  <si>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</si>
  <si>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</si>
  <si>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</si>
  <si>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</si>
  <si>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</si>
  <si>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</si>
  <si>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</si>
  <si>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</si>
  <si>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</si>
  <si>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</si>
  <si>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</si>
  <si>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</si>
  <si>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</si>
  <si>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</si>
  <si>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</si>
  <si>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</si>
  <si>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</si>
  <si>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</si>
  <si>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</si>
  <si>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</si>
  <si>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</si>
  <si>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</si>
  <si>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</si>
  <si>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</si>
  <si>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</si>
  <si>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</si>
  <si>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</si>
  <si>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</si>
  <si>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</si>
  <si>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</si>
  <si>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</si>
  <si>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</si>
  <si>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</si>
  <si>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</si>
  <si>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</si>
  <si>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</si>
  <si>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</si>
  <si>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</si>
  <si>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</si>
  <si>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</si>
  <si>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</si>
  <si>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</si>
  <si>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</si>
  <si>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</si>
  <si>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</si>
  <si>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</si>
  <si>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</si>
  <si>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</si>
  <si>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</si>
  <si>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</si>
  <si>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</si>
  <si>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</si>
  <si>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</si>
  <si>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</si>
  <si>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</si>
  <si>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</si>
  <si>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</si>
  <si>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</si>
  <si>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</si>
  <si>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</si>
  <si>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</si>
  <si>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</si>
  <si>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</si>
  <si>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</si>
  <si>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</si>
  <si>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</si>
  <si>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</si>
  <si>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</si>
  <si>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</si>
  <si>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</si>
  <si>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</si>
  <si>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</si>
  <si>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</si>
  <si>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</si>
  <si>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</si>
  <si>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</si>
  <si>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</si>
  <si>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</si>
  <si>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</si>
  <si>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</si>
  <si>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</si>
  <si>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</si>
  <si>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</si>
  <si>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</si>
  <si>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</si>
  <si>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</si>
  <si>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</si>
  <si>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</si>
  <si>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</si>
  <si>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</si>
  <si>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</si>
  <si>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</si>
  <si>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</si>
  <si>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当施設は平成１６年から平成２０年にかけて機能高度化（施設更新・耐震）を行った。また、管理においても１年ごとに調査・修繕を行っており健全な状態となっている。</t>
    <rPh sb="0" eb="3">
      <t>トウシセツ</t>
    </rPh>
    <rPh sb="4" eb="6">
      <t>ヘイセイ</t>
    </rPh>
    <rPh sb="8" eb="9">
      <t>ネン</t>
    </rPh>
    <rPh sb="11" eb="13">
      <t>ヘイセイ</t>
    </rPh>
    <rPh sb="15" eb="16">
      <t>ネン</t>
    </rPh>
    <rPh sb="20" eb="22">
      <t>キノウ</t>
    </rPh>
    <rPh sb="22" eb="25">
      <t>コウドカ</t>
    </rPh>
    <rPh sb="26" eb="28">
      <t>シセツ</t>
    </rPh>
    <rPh sb="28" eb="30">
      <t>コウシン</t>
    </rPh>
    <rPh sb="31" eb="33">
      <t>タイシン</t>
    </rPh>
    <rPh sb="35" eb="36">
      <t>オコナ</t>
    </rPh>
    <rPh sb="42" eb="44">
      <t>カンリ</t>
    </rPh>
    <rPh sb="50" eb="51">
      <t>ネン</t>
    </rPh>
    <rPh sb="54" eb="56">
      <t>チョウサ</t>
    </rPh>
    <rPh sb="57" eb="59">
      <t>シュウゼン</t>
    </rPh>
    <rPh sb="60" eb="61">
      <t>オコナ</t>
    </rPh>
    <rPh sb="65" eb="67">
      <t>ケンゼン</t>
    </rPh>
    <rPh sb="68" eb="70">
      <t>ジョウタイ</t>
    </rPh>
    <phoneticPr fontId="4"/>
  </si>
  <si>
    <t>当事業においては認可区域の下水道普及率が１００％となっており施設の老朽化への対応も完了している。平成２７年度から償還が開始したことから企業債償還に係る費用が残っているが、経営状態に問題は見受けられない。</t>
    <rPh sb="0" eb="1">
      <t>トウ</t>
    </rPh>
    <rPh sb="1" eb="3">
      <t>ジギョウ</t>
    </rPh>
    <rPh sb="8" eb="10">
      <t>ニンカ</t>
    </rPh>
    <rPh sb="10" eb="12">
      <t>クイキ</t>
    </rPh>
    <rPh sb="13" eb="16">
      <t>ゲスイドウ</t>
    </rPh>
    <rPh sb="16" eb="18">
      <t>フキュウ</t>
    </rPh>
    <rPh sb="18" eb="19">
      <t>リツ</t>
    </rPh>
    <rPh sb="30" eb="32">
      <t>シセツ</t>
    </rPh>
    <rPh sb="33" eb="36">
      <t>ロウキュウカ</t>
    </rPh>
    <rPh sb="38" eb="40">
      <t>タイオウ</t>
    </rPh>
    <rPh sb="41" eb="43">
      <t>カンリョウ</t>
    </rPh>
    <rPh sb="48" eb="50">
      <t>ヘイセイ</t>
    </rPh>
    <rPh sb="52" eb="54">
      <t>ネンド</t>
    </rPh>
    <rPh sb="56" eb="58">
      <t>ショウカン</t>
    </rPh>
    <rPh sb="59" eb="61">
      <t>カイシ</t>
    </rPh>
    <rPh sb="67" eb="69">
      <t>キギョウ</t>
    </rPh>
    <rPh sb="69" eb="70">
      <t>サイ</t>
    </rPh>
    <rPh sb="70" eb="72">
      <t>ショウカン</t>
    </rPh>
    <rPh sb="73" eb="74">
      <t>カカワ</t>
    </rPh>
    <rPh sb="75" eb="77">
      <t>ヒヨウ</t>
    </rPh>
    <rPh sb="78" eb="79">
      <t>ノコ</t>
    </rPh>
    <rPh sb="85" eb="87">
      <t>ケイエイ</t>
    </rPh>
    <rPh sb="87" eb="89">
      <t>ジョウタイ</t>
    </rPh>
    <rPh sb="90" eb="92">
      <t>モンダイ</t>
    </rPh>
    <rPh sb="93" eb="95">
      <t>ミウ</t>
    </rPh>
    <phoneticPr fontId="4"/>
  </si>
  <si>
    <t>収益的収支比率が１００%を下回り、経費回収率が類似団体と比較すると低い水準となっている。また、企業債償還に係る費用が、平成２７年度に大きく伸びたが徐々に償還が終わり償還に係る費用が減少してきているが、類似団体と比較すると高い数値となっている。汚水処理原価に関しても年々減少しているが、類似団体と比較すると高い数値となっている。
しかしながら多摩川の源流域であり東京都民の水がめとなっていることから維持管理に対する補助もあるため、経営状況に大きな問題は見受けられない。</t>
    <rPh sb="0" eb="3">
      <t>シュウエキテキ</t>
    </rPh>
    <rPh sb="3" eb="5">
      <t>シュウシ</t>
    </rPh>
    <rPh sb="5" eb="7">
      <t>ヒリツ</t>
    </rPh>
    <rPh sb="13" eb="15">
      <t>シタマワ</t>
    </rPh>
    <rPh sb="17" eb="19">
      <t>ケイヒ</t>
    </rPh>
    <rPh sb="19" eb="21">
      <t>カイシュウ</t>
    </rPh>
    <rPh sb="21" eb="22">
      <t>リツ</t>
    </rPh>
    <rPh sb="23" eb="27">
      <t>ルイジダンタイ</t>
    </rPh>
    <rPh sb="28" eb="30">
      <t>ヒカク</t>
    </rPh>
    <rPh sb="33" eb="34">
      <t>ヒク</t>
    </rPh>
    <rPh sb="35" eb="37">
      <t>スイジュン</t>
    </rPh>
    <rPh sb="47" eb="49">
      <t>キギョウ</t>
    </rPh>
    <rPh sb="49" eb="50">
      <t>サイ</t>
    </rPh>
    <rPh sb="50" eb="52">
      <t>ショウカン</t>
    </rPh>
    <rPh sb="53" eb="54">
      <t>カカワ</t>
    </rPh>
    <rPh sb="55" eb="57">
      <t>ヒヨウ</t>
    </rPh>
    <rPh sb="59" eb="61">
      <t>ヘイセイ</t>
    </rPh>
    <rPh sb="63" eb="64">
      <t>ネン</t>
    </rPh>
    <rPh sb="64" eb="65">
      <t>ド</t>
    </rPh>
    <rPh sb="66" eb="67">
      <t>オオ</t>
    </rPh>
    <rPh sb="69" eb="70">
      <t>ノ</t>
    </rPh>
    <rPh sb="73" eb="75">
      <t>ジョジョ</t>
    </rPh>
    <rPh sb="76" eb="78">
      <t>ショウカン</t>
    </rPh>
    <rPh sb="79" eb="80">
      <t>オ</t>
    </rPh>
    <rPh sb="82" eb="84">
      <t>ショウカン</t>
    </rPh>
    <rPh sb="85" eb="86">
      <t>カカワ</t>
    </rPh>
    <rPh sb="87" eb="89">
      <t>ヒヨウ</t>
    </rPh>
    <rPh sb="90" eb="92">
      <t>ゲンショウ</t>
    </rPh>
    <rPh sb="100" eb="104">
      <t>ルイジダンタイ</t>
    </rPh>
    <rPh sb="105" eb="107">
      <t>ヒカク</t>
    </rPh>
    <rPh sb="110" eb="111">
      <t>タカ</t>
    </rPh>
    <rPh sb="112" eb="114">
      <t>スウチ</t>
    </rPh>
    <rPh sb="121" eb="123">
      <t>オスイ</t>
    </rPh>
    <rPh sb="123" eb="125">
      <t>ショリ</t>
    </rPh>
    <rPh sb="125" eb="127">
      <t>ゲンカ</t>
    </rPh>
    <rPh sb="128" eb="129">
      <t>カン</t>
    </rPh>
    <rPh sb="132" eb="134">
      <t>ネンネン</t>
    </rPh>
    <rPh sb="134" eb="136">
      <t>ゲンショウ</t>
    </rPh>
    <rPh sb="142" eb="144">
      <t>ルイジ</t>
    </rPh>
    <rPh sb="144" eb="146">
      <t>ダンタイ</t>
    </rPh>
    <rPh sb="147" eb="149">
      <t>ヒカク</t>
    </rPh>
    <rPh sb="152" eb="153">
      <t>タカ</t>
    </rPh>
    <rPh sb="154" eb="156">
      <t>スウチ</t>
    </rPh>
    <rPh sb="170" eb="173">
      <t>タマガワ</t>
    </rPh>
    <rPh sb="174" eb="176">
      <t>ゲンリュウ</t>
    </rPh>
    <rPh sb="176" eb="177">
      <t>イキ</t>
    </rPh>
    <rPh sb="180" eb="182">
      <t>トウキョウ</t>
    </rPh>
    <rPh sb="182" eb="184">
      <t>トミン</t>
    </rPh>
    <rPh sb="185" eb="186">
      <t>ミズ</t>
    </rPh>
    <rPh sb="198" eb="200">
      <t>イジ</t>
    </rPh>
    <rPh sb="200" eb="202">
      <t>カンリ</t>
    </rPh>
    <rPh sb="203" eb="204">
      <t>タイ</t>
    </rPh>
    <rPh sb="206" eb="208">
      <t>ホジョ</t>
    </rPh>
    <rPh sb="214" eb="216">
      <t>ケイエイ</t>
    </rPh>
    <rPh sb="216" eb="218">
      <t>ジョウキョウ</t>
    </rPh>
    <rPh sb="219" eb="220">
      <t>オオ</t>
    </rPh>
    <rPh sb="222" eb="224">
      <t>モンダイ</t>
    </rPh>
    <rPh sb="225" eb="227">
      <t>ミウ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</si>
</sst>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1C-4640-BD4B-F184F72D1E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231C-4640-BD4B-F184F72D1E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41.71</c:v>
                </c:pt>
                <c:pt idx="1">
                  <c:v>39.5</c:v>
                </c:pt>
                <c:pt idx="2">
                  <c:v>38.36</c:v>
                </c:pt>
                <c:pt idx="3">
                  <c:v>35.299999999999997</c:v>
                </c:pt>
                <c:pt idx="4">
                  <c:v>34.090000000000003</c:v>
                </c:pt>
              </c:numCache>
            </c:numRef>
          </c:val>
          <c:extLst>
            <c:ext xmlns:c16="http://schemas.microsoft.com/office/drawing/2014/chart" uri="{C3380CC4-5D6E-409C-BE32-E72D297353CC}">
              <c16:uniqueId val="{00000000-1EF9-4B2B-AF09-D0BC435153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1EF9-4B2B-AF09-D0BC435153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CF-4973-B268-79EDF1709C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74CF-4973-B268-79EDF1709C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39.1</c:v>
                </c:pt>
                <c:pt idx="1">
                  <c:v>47.11</c:v>
                </c:pt>
                <c:pt idx="2">
                  <c:v>51.53</c:v>
                </c:pt>
                <c:pt idx="3">
                  <c:v>46.41</c:v>
                </c:pt>
                <c:pt idx="4">
                  <c:v>57.42</c:v>
                </c:pt>
              </c:numCache>
            </c:numRef>
          </c:val>
          <c:extLst>
            <c:ext xmlns:c16="http://schemas.microsoft.com/office/drawing/2014/chart" uri="{C3380CC4-5D6E-409C-BE32-E72D297353CC}">
              <c16:uniqueId val="{00000000-741C-4F15-93F3-2D59EB4357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C-4F15-93F3-2D59EB4357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18-4F2B-97C0-7962011486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18-4F2B-97C0-7962011486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0-4008-9784-81342792BC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0-4008-9784-81342792BC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1-485C-99D2-FBDA7A7F56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1-485C-99D2-FBDA7A7F56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F-4465-BB1D-D400B79452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F-4465-BB1D-D400B79452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5249.75</c:v>
                </c:pt>
                <c:pt idx="1">
                  <c:v>4261.8999999999996</c:v>
                </c:pt>
                <c:pt idx="2">
                  <c:v>3863.26</c:v>
                </c:pt>
                <c:pt idx="3">
                  <c:v>3494.63</c:v>
                </c:pt>
                <c:pt idx="4">
                  <c:v>3041.93</c:v>
                </c:pt>
              </c:numCache>
            </c:numRef>
          </c:val>
          <c:extLst>
            <c:ext xmlns:c16="http://schemas.microsoft.com/office/drawing/2014/chart" uri="{C3380CC4-5D6E-409C-BE32-E72D297353CC}">
              <c16:uniqueId val="{00000000-FB3B-48BD-9EEC-41CD7EA112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FB3B-48BD-9EEC-41CD7EA112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6.64</c:v>
                </c:pt>
                <c:pt idx="1">
                  <c:v>7.24</c:v>
                </c:pt>
                <c:pt idx="2">
                  <c:v>8.61</c:v>
                </c:pt>
                <c:pt idx="3">
                  <c:v>9.65</c:v>
                </c:pt>
                <c:pt idx="4">
                  <c:v>10.35</c:v>
                </c:pt>
              </c:numCache>
            </c:numRef>
          </c:val>
          <c:extLst>
            <c:ext xmlns:c16="http://schemas.microsoft.com/office/drawing/2014/chart" uri="{C3380CC4-5D6E-409C-BE32-E72D297353CC}">
              <c16:uniqueId val="{00000000-B643-45EC-A0CF-083AD4A7D3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B643-45EC-A0CF-083AD4A7D3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624.83000000000004</c:v>
                </c:pt>
                <c:pt idx="1">
                  <c:v>612.49</c:v>
                </c:pt>
                <c:pt idx="2">
                  <c:v>536.37</c:v>
                </c:pt>
                <c:pt idx="3">
                  <c:v>512.34</c:v>
                </c:pt>
                <c:pt idx="4">
                  <c:v>503.89</c:v>
                </c:pt>
              </c:numCache>
            </c:numRef>
          </c:val>
          <c:extLst>
            <c:ext xmlns:c16="http://schemas.microsoft.com/office/drawing/2014/chart" uri="{C3380CC4-5D6E-409C-BE32-E72D297353CC}">
              <c16:uniqueId val="{00000000-5B58-4D7D-89E0-A891A7041C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5B58-4D7D-89E0-A891A7041C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小菅村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717</v>
      </c>
      <c r="AM8" s="51"/>
      <c r="AN8" s="51"/>
      <c r="AO8" s="51"/>
      <c r="AP8" s="51"/>
      <c r="AQ8" s="51"/>
      <c r="AR8" s="51"/>
      <c r="AS8" s="51"/>
      <c r="AT8" s="46">
        <f>データ!T6</f>
        <v>52.78</v>
      </c>
      <c r="AU8" s="46"/>
      <c r="AV8" s="46"/>
      <c r="AW8" s="46"/>
      <c r="AX8" s="46"/>
      <c r="AY8" s="46"/>
      <c r="AZ8" s="46"/>
      <c r="BA8" s="46"/>
      <c r="BB8" s="46">
        <f>データ!U6</f>
        <v>13.58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93.29</v>
      </c>
      <c r="Q10" s="46"/>
      <c r="R10" s="46"/>
      <c r="S10" s="46"/>
      <c r="T10" s="46"/>
      <c r="U10" s="46"/>
      <c r="V10" s="46"/>
      <c r="W10" s="46">
        <f>データ!Q6</f>
        <v>100</v>
      </c>
      <c r="X10" s="46"/>
      <c r="Y10" s="46"/>
      <c r="Z10" s="46"/>
      <c r="AA10" s="46"/>
      <c r="AB10" s="46"/>
      <c r="AC10" s="46"/>
      <c r="AD10" s="51">
        <f>データ!R6</f>
        <v>2520</v>
      </c>
      <c r="AE10" s="51"/>
      <c r="AF10" s="51"/>
      <c r="AG10" s="51"/>
      <c r="AH10" s="51"/>
      <c r="AI10" s="51"/>
      <c r="AJ10" s="51"/>
      <c r="AK10" s="2"/>
      <c r="AL10" s="51">
        <f>データ!V6</f>
        <v>667</v>
      </c>
      <c r="AM10" s="51"/>
      <c r="AN10" s="51"/>
      <c r="AO10" s="51"/>
      <c r="AP10" s="51"/>
      <c r="AQ10" s="51"/>
      <c r="AR10" s="51"/>
      <c r="AS10" s="51"/>
      <c r="AT10" s="46">
        <f>データ!W6</f>
        <v>0.45</v>
      </c>
      <c r="AU10" s="46"/>
      <c r="AV10" s="46"/>
      <c r="AW10" s="46"/>
      <c r="AX10" s="46"/>
      <c r="AY10" s="46"/>
      <c r="AZ10" s="46"/>
      <c r="BA10" s="46"/>
      <c r="BB10" s="46">
        <f>データ!X6</f>
        <v>1482.22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44</v>
      </c>
      <c r="O86" s="26" t="str">
        <f>データ!EO6</f>
        <v>【0.28】</v>
      </c>
    </row>
  </sheetData>
  <sheetProtection algorithmName="SHA-512" hashValue="VM+4YvTIWE3bDEOZTsaqOzEIKJ/cynHuiGGYaNr+3PHYk/JDmO4fnYvATJRX5kp9rpsRfo9/wrhW9LeQEi9o1g==" saltValue="Mv0KPc+nDUlHC3cP8LKb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194425</v>
      </c>
      <c r="D6" s="33">
        <f t="shared" si="3"/>
        <v>47</v>
      </c>
      <c r="E6" s="33">
        <f t="shared" si="3"/>
        <v>17</v>
      </c>
      <c r="F6" s="33">
        <f t="shared" si="3"/>
        <v>4</v>
      </c>
      <c r="G6" s="33">
        <f t="shared" si="3"/>
        <v>0</v>
      </c>
      <c r="H6" s="33" t="str">
        <f t="shared" si="3"/>
        <v>山梨県　小菅村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93.29</v>
      </c>
      <c r="Q6" s="34">
        <f t="shared" si="3"/>
        <v>100</v>
      </c>
      <c r="R6" s="34">
        <f t="shared" si="3"/>
        <v>2520</v>
      </c>
      <c r="S6" s="34">
        <f t="shared" si="3"/>
        <v>717</v>
      </c>
      <c r="T6" s="34">
        <f t="shared" si="3"/>
        <v>52.78</v>
      </c>
      <c r="U6" s="34">
        <f t="shared" si="3"/>
        <v>13.58</v>
      </c>
      <c r="V6" s="34">
        <f t="shared" si="3"/>
        <v>667</v>
      </c>
      <c r="W6" s="34">
        <f t="shared" si="3"/>
        <v>0.45</v>
      </c>
      <c r="X6" s="34">
        <f t="shared" si="3"/>
        <v>1482.22</v>
      </c>
      <c r="Y6" s="35">
        <f>IF(Y7="",NA(),Y7)</f>
        <v>39.1</v>
      </c>
      <c r="Z6" s="35">
        <f t="shared" ref="Z6:AH6" si="4">IF(Z7="",NA(),Z7)</f>
        <v>47.11</v>
      </c>
      <c r="AA6" s="35">
        <f t="shared" si="4"/>
        <v>51.53</v>
      </c>
      <c r="AB6" s="35">
        <f t="shared" si="4"/>
        <v>46.41</v>
      </c>
      <c r="AC6" s="35">
        <f t="shared" si="4"/>
        <v>57.42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5249.75</v>
      </c>
      <c r="BG6" s="35">
        <f t="shared" ref="BG6:BO6" si="7">IF(BG7="",NA(),BG7)</f>
        <v>4261.8999999999996</v>
      </c>
      <c r="BH6" s="35">
        <f t="shared" si="7"/>
        <v>3863.26</v>
      </c>
      <c r="BI6" s="35">
        <f t="shared" si="7"/>
        <v>3494.63</v>
      </c>
      <c r="BJ6" s="35">
        <f t="shared" si="7"/>
        <v>3041.93</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6.64</v>
      </c>
      <c r="BR6" s="35">
        <f t="shared" ref="BR6:BZ6" si="8">IF(BR7="",NA(),BR7)</f>
        <v>7.24</v>
      </c>
      <c r="BS6" s="35">
        <f t="shared" si="8"/>
        <v>8.61</v>
      </c>
      <c r="BT6" s="35">
        <f t="shared" si="8"/>
        <v>9.65</v>
      </c>
      <c r="BU6" s="35">
        <f t="shared" si="8"/>
        <v>10.35</v>
      </c>
      <c r="BV6" s="35">
        <f t="shared" si="8"/>
        <v>66.22</v>
      </c>
      <c r="BW6" s="35">
        <f t="shared" si="8"/>
        <v>69.87</v>
      </c>
      <c r="BX6" s="35">
        <f t="shared" si="8"/>
        <v>74.3</v>
      </c>
      <c r="BY6" s="35">
        <f t="shared" si="8"/>
        <v>87.03</v>
      </c>
      <c r="BZ6" s="35">
        <f t="shared" si="8"/>
        <v>84.3</v>
      </c>
      <c r="CA6" s="34" t="str">
        <f>IF(CA7="","",IF(CA7="-","【-】","【"&amp;SUBSTITUTE(TEXT(CA7,"#,##0.00"),"-","△")&amp;"】"))</f>
        <v>【74.17】</v>
      </c>
      <c r="CB6" s="35">
        <f>IF(CB7="",NA(),CB7)</f>
        <v>624.83000000000004</v>
      </c>
      <c r="CC6" s="35">
        <f t="shared" ref="CC6:CK6" si="9">IF(CC7="",NA(),CC7)</f>
        <v>612.49</v>
      </c>
      <c r="CD6" s="35">
        <f t="shared" si="9"/>
        <v>536.37</v>
      </c>
      <c r="CE6" s="35">
        <f t="shared" si="9"/>
        <v>512.34</v>
      </c>
      <c r="CF6" s="35">
        <f t="shared" si="9"/>
        <v>503.89</v>
      </c>
      <c r="CG6" s="35">
        <f t="shared" si="9"/>
        <v>246.72</v>
      </c>
      <c r="CH6" s="35">
        <f t="shared" si="9"/>
        <v>234.96</v>
      </c>
      <c r="CI6" s="35">
        <f t="shared" si="9"/>
        <v>221.81</v>
      </c>
      <c r="CJ6" s="35">
        <f t="shared" si="9"/>
        <v>177.02</v>
      </c>
      <c r="CK6" s="35">
        <f t="shared" si="9"/>
        <v>185.47</v>
      </c>
      <c r="CL6" s="34" t="str">
        <f>IF(CL7="","",IF(CL7="-","【-】","【"&amp;SUBSTITUTE(TEXT(CL7,"#,##0.00"),"-","△")&amp;"】"))</f>
        <v>【218.56】</v>
      </c>
      <c r="CM6" s="35">
        <f>IF(CM7="",NA(),CM7)</f>
        <v>41.71</v>
      </c>
      <c r="CN6" s="35">
        <f t="shared" ref="CN6:CV6" si="10">IF(CN7="",NA(),CN7)</f>
        <v>39.5</v>
      </c>
      <c r="CO6" s="35">
        <f t="shared" si="10"/>
        <v>38.36</v>
      </c>
      <c r="CP6" s="35">
        <f t="shared" si="10"/>
        <v>35.299999999999997</v>
      </c>
      <c r="CQ6" s="35">
        <f t="shared" si="10"/>
        <v>34.090000000000003</v>
      </c>
      <c r="CR6" s="35">
        <f t="shared" si="10"/>
        <v>41.35</v>
      </c>
      <c r="CS6" s="35">
        <f t="shared" si="10"/>
        <v>42.9</v>
      </c>
      <c r="CT6" s="35">
        <f t="shared" si="10"/>
        <v>43.36</v>
      </c>
      <c r="CU6" s="35">
        <f t="shared" si="10"/>
        <v>46.17</v>
      </c>
      <c r="CV6" s="35">
        <f t="shared" si="10"/>
        <v>45.68</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5" s="36" customFormat="1" x14ac:dyDescent="0.2">
      <c r="A7" s="28"/>
      <c r="B7" s="37">
        <v>2019</v>
      </c>
      <c r="C7" s="37">
        <v>194425</v>
      </c>
      <c r="D7" s="37">
        <v>47</v>
      </c>
      <c r="E7" s="37">
        <v>17</v>
      </c>
      <c r="F7" s="37">
        <v>4</v>
      </c>
      <c r="G7" s="37">
        <v>0</v>
      </c>
      <c r="H7" s="37" t="s">
        <v>99</v>
      </c>
      <c r="I7" s="37" t="s">
        <v>100</v>
      </c>
      <c r="J7" s="37" t="s">
        <v>101</v>
      </c>
      <c r="K7" s="37" t="s">
        <v>102</v>
      </c>
      <c r="L7" s="37" t="s">
        <v>103</v>
      </c>
      <c r="M7" s="37" t="s">
        <v>104</v>
      </c>
      <c r="N7" s="38" t="s">
        <v>105</v>
      </c>
      <c r="O7" s="38" t="s">
        <v>106</v>
      </c>
      <c r="P7" s="38">
        <v>93.29</v>
      </c>
      <c r="Q7" s="38">
        <v>100</v>
      </c>
      <c r="R7" s="38">
        <v>2520</v>
      </c>
      <c r="S7" s="38">
        <v>717</v>
      </c>
      <c r="T7" s="38">
        <v>52.78</v>
      </c>
      <c r="U7" s="38">
        <v>13.58</v>
      </c>
      <c r="V7" s="38">
        <v>667</v>
      </c>
      <c r="W7" s="38">
        <v>0.45</v>
      </c>
      <c r="X7" s="38">
        <v>1482.22</v>
      </c>
      <c r="Y7" s="38">
        <v>39.1</v>
      </c>
      <c r="Z7" s="38">
        <v>47.11</v>
      </c>
      <c r="AA7" s="38">
        <v>51.53</v>
      </c>
      <c r="AB7" s="38">
        <v>46.41</v>
      </c>
      <c r="AC7" s="38">
        <v>57.42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5249.75</v>
      </c>
      <c r="BG7" s="38">
        <v>4261.8999999999996</v>
      </c>
      <c r="BH7" s="38">
        <v>3863.26</v>
      </c>
      <c r="BI7" s="38">
        <v>3494.63</v>
      </c>
      <c r="BJ7" s="38">
        <v>3041.93</v>
      </c>
      <c r="BK7" s="38">
        <v>1434.89</v>
      </c>
      <c r="BL7" s="38">
        <v>1298.9100000000001</v>
      </c>
      <c r="BM7" s="38">
        <v>1243.71</v>
      </c>
      <c r="BN7" s="38">
        <v>1252.71</v>
      </c>
      <c r="BO7" s="38">
        <v>1267.3900000000001</v>
      </c>
      <c r="BP7" s="38">
        <v>1218.7</v>
      </c>
      <c r="BQ7" s="38">
        <v>6.64</v>
      </c>
      <c r="BR7" s="38">
        <v>7.24</v>
      </c>
      <c r="BS7" s="38">
        <v>8.61</v>
      </c>
      <c r="BT7" s="38">
        <v>9.65</v>
      </c>
      <c r="BU7" s="38">
        <v>10.35</v>
      </c>
      <c r="BV7" s="38">
        <v>66.22</v>
      </c>
      <c r="BW7" s="38">
        <v>69.87</v>
      </c>
      <c r="BX7" s="38">
        <v>74.3</v>
      </c>
      <c r="BY7" s="38">
        <v>87.03</v>
      </c>
      <c r="BZ7" s="38">
        <v>84.3</v>
      </c>
      <c r="CA7" s="38">
        <v>74.17</v>
      </c>
      <c r="CB7" s="38">
        <v>624.83000000000004</v>
      </c>
      <c r="CC7" s="38">
        <v>612.49</v>
      </c>
      <c r="CD7" s="38">
        <v>536.37</v>
      </c>
      <c r="CE7" s="38">
        <v>512.34</v>
      </c>
      <c r="CF7" s="38">
        <v>503.89</v>
      </c>
      <c r="CG7" s="38">
        <v>246.72</v>
      </c>
      <c r="CH7" s="38">
        <v>234.96</v>
      </c>
      <c r="CI7" s="38">
        <v>221.81</v>
      </c>
      <c r="CJ7" s="38">
        <v>177.02</v>
      </c>
      <c r="CK7" s="38">
        <v>185.47</v>
      </c>
      <c r="CL7" s="38">
        <v>218.56</v>
      </c>
      <c r="CM7" s="38">
        <v>41.71</v>
      </c>
      <c r="CN7" s="38">
        <v>39.5</v>
      </c>
      <c r="CO7" s="38">
        <v>38.36</v>
      </c>
      <c r="CP7" s="38">
        <v>35.299999999999997</v>
      </c>
      <c r="CQ7" s="38">
        <v>34.090000000000003</v>
      </c>
      <c r="CR7" s="38">
        <v>41.35</v>
      </c>
      <c r="CS7" s="38">
        <v>42.9</v>
      </c>
      <c r="CT7" s="38">
        <v>43.36</v>
      </c>
      <c r="CU7" s="38">
        <v>46.17</v>
      </c>
      <c r="CV7" s="38">
        <v>45.68</v>
      </c>
      <c r="CW7" s="38">
        <v>42.86</v>
      </c>
      <c r="CX7" s="38">
        <v>100</v>
      </c>
      <c r="CY7" s="38">
        <v>100</v>
      </c>
      <c r="CZ7" s="38">
        <v>100</v>
      </c>
      <c r="DA7" s="38">
        <v>100</v>
      </c>
      <c r="DB7" s="38">
        <v>100</v>
      </c>
      <c r="DC7" s="38">
        <v>82.9</v>
      </c>
      <c r="DD7" s="38">
        <v>83.5</v>
      </c>
      <c r="DE7" s="38">
        <v>83.06</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2020-12-04T02:55:01Z</dcterms:created>
  <dcterms:modified xsi:type="dcterms:W3CDTF">2021-02-22T01:42:48Z</dcterms:modified>
  <cp:category/>
</cp:coreProperties>
</file>