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CoEZqgIzRrxV3RDWIL8LUxN6q3X5regk2ddNtVd0WxqEP1low1amjK4TII4L1PGhv13hKZLFIn0QczazwJG6gw==" workbookSaltValue="GWFfuTQlN37Kj2MgpXwLPg==" workbookSpinCount="100000" lockStructure="1"/>
  <bookViews>
    <workbookView xWindow="0" yWindow="0" windowWidth="7476" windowHeight="336"/>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<sst xmlns="http://schemas.openxmlformats.org/spreadsheetml/2006/main" count="233" uniqueCount="116">
  <si>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</si>
  <si>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</si>
  <si>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</si>
  <si>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</si>
  <si>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</si>
  <si>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</si>
  <si>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</si>
  <si>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</si>
  <si>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</si>
  <si>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</si>
  <si>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</si>
  <si>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</si>
  <si>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</si>
  <si>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</si>
  <si>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</si>
  <si>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</si>
  <si>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</si>
  <si>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</si>
  <si>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</si>
  <si>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</si>
  <si>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</si>
  <si>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</si>
  <si>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</si>
  <si>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</si>
  <si>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</si>
  <si>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</si>
  <si>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</si>
  <si>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</si>
  <si>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</si>
  <si>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</si>
  <si>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</si>
  <si>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</si>
  <si>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</si>
  <si>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</si>
  <si>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</si>
  <si>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</si>
  <si>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</si>
  <si>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</si>
  <si>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</si>
  <si>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</si>
  <si>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</si>
  <si>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</si>
  <si>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</si>
  <si>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</si>
  <si>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</si>
  <si>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</si>
  <si>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</si>
  <si>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</si>
  <si>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</si>
  <si>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</si>
  <si>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</si>
  <si>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</si>
  <si>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</si>
  <si>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</si>
  <si>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</si>
  <si>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</si>
  <si>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</si>
  <si>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</si>
  <si>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</si>
  <si>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</si>
  <si>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</si>
  <si>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</si>
  <si>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</si>
  <si>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</si>
  <si>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</si>
  <si>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</si>
  <si>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</si>
  <si>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</si>
  <si>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</si>
  <si>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</si>
  <si>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</si>
  <si>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</si>
  <si>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</si>
  <si>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</si>
  <si>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</si>
  <si>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</si>
  <si>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</si>
  <si>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</si>
  <si>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</si>
  <si>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</si>
  <si>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</si>
  <si>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</si>
  <si>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</si>
  <si>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</si>
  <si>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</si>
  <si>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</si>
  <si>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</si>
  <si>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</si>
  <si>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</si>
  <si>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</si>
  <si>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</si>
  <si>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</si>
  <si>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</si>
  <si>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</si>
  <si>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</si>
  <si>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</si>
  <si>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</si>
  <si>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</si>
  <si>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</si>
  <si>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</si>
  <si>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</si>
  <si>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</si>
  <si>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</si>
  <si>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</si>
  <si>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</si>
  <si>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</si>
  <si>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</si>
  <si>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</si>
  <si>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</si>
  <si>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</si>
  <si>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</si>
  <si>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</si>
  <si>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</si>
  <si>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管路更新工事を行っているため類似団体と比べ高い数値となっている。ただし、配水池等の施設の老朽化も予想されるため適切な点検が必要と考える。</t>
    <rPh sb="7" eb="8">
      <t>オコナ</t>
    </rPh>
    <phoneticPr fontId="4"/>
  </si>
  <si>
    <t>本村では過疎高齢化による人口減少が大きな要因となり収益的収支比率・料金回収率が低い水準となっている。また、管路等の老朽化に伴い更新工事や修繕工事が必要となっているため一般会計からの繰入に頼りざるを得ない状況となっている。今後も計画的に老朽管の更新をするとともに、施設を効率的に運営していくため令和2年度に経営戦略を策定を行う。
しかしながら水道事業のみで経営強化を図っていくことは大変難しく、人口ビジョンや村内企業の活性化に向けて総合計画を併せて策定していく必要がある。</t>
    <rPh sb="53" eb="55">
      <t>カンロ</t>
    </rPh>
    <rPh sb="55" eb="56">
      <t>トウ</t>
    </rPh>
    <rPh sb="57" eb="60">
      <t>ロウキュウカ</t>
    </rPh>
    <rPh sb="61" eb="62">
      <t>トモナ</t>
    </rPh>
    <rPh sb="63" eb="65">
      <t>コウシン</t>
    </rPh>
    <rPh sb="65" eb="67">
      <t>コウジ</t>
    </rPh>
    <rPh sb="68" eb="70">
      <t>シュウゼン</t>
    </rPh>
    <rPh sb="70" eb="72">
      <t>コウジ</t>
    </rPh>
    <rPh sb="73" eb="75">
      <t>ヒツヨウ</t>
    </rPh>
    <phoneticPr fontId="4"/>
  </si>
  <si>
    <t>料金回収率は、前年度に比べて比率が高くなっているが類似団体と比較すると大幅に下回っているため料金設定の見直し等を行う必要がある。また企業債償還に係る費用も負担となっており現在行っている更新工事で企業債の借入を行っているため今後も企業債の償還が負担になることが予想されている。
収益的収支比率について、は総費用が昨年度に比べ減額になったため比率が高くなったが類似団体と比べると平均値を下回っているため健全な経営を行えるように費用削減を心掛ける必要がある。
施設利用率については本村では推測値で配水量を計算しているため類似団体値を下回っている状況にある。</t>
    <rPh sb="7" eb="10">
      <t>ゼンネンド</t>
    </rPh>
    <rPh sb="11" eb="12">
      <t>クラ</t>
    </rPh>
    <rPh sb="14" eb="16">
      <t>ヒリツ</t>
    </rPh>
    <rPh sb="17" eb="18">
      <t>タカ</t>
    </rPh>
    <rPh sb="35" eb="37">
      <t>オオハバ</t>
    </rPh>
    <rPh sb="38" eb="40">
      <t>シタマワ</t>
    </rPh>
    <rPh sb="68" eb="69">
      <t>サイ</t>
    </rPh>
    <rPh sb="101" eb="103">
      <t>カリイレ</t>
    </rPh>
    <rPh sb="104" eb="105">
      <t>オコナ</t>
    </rPh>
    <rPh sb="151" eb="154">
      <t>ソウヒヨウ</t>
    </rPh>
    <rPh sb="155" eb="158">
      <t>サクネンド</t>
    </rPh>
    <rPh sb="159" eb="160">
      <t>クラ</t>
    </rPh>
    <rPh sb="161" eb="163">
      <t>ゲンガク</t>
    </rPh>
    <rPh sb="169" eb="171">
      <t>ヒリツ</t>
    </rPh>
    <rPh sb="172" eb="173">
      <t>タカ</t>
    </rPh>
    <rPh sb="183" eb="184">
      <t>クラ</t>
    </rPh>
    <rPh sb="199" eb="201">
      <t>ケンゼン</t>
    </rPh>
    <rPh sb="202" eb="204">
      <t>ケイエイ</t>
    </rPh>
    <rPh sb="205" eb="206">
      <t>オコナ</t>
    </rPh>
    <rPh sb="211" eb="213">
      <t>ヒヨウ</t>
    </rPh>
    <rPh sb="213" eb="215">
      <t>サクゲン</t>
    </rPh>
    <rPh sb="216" eb="218">
      <t>ココロガ</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</si>
</sst>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10.220000000000001</c:v>
                </c:pt>
                <c:pt idx="4" formatCode="#,##0.00;&quot;△&quot;#,##0.00;&quot;-&quot;">
                  <c:v>7.77</c:v>
                </c:pt>
              </c:numCache>
            </c:numRef>
          </c:val>
          <c:extLst>
            <c:ext xmlns:c16="http://schemas.microsoft.com/office/drawing/2014/chart" uri="{C3380CC4-5D6E-409C-BE32-E72D297353CC}">
              <c16:uniqueId val="{00000000-D9B9-4F37-B1B0-F54C03CD662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9B9-4F37-B1B0-F54C03CD662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36.47</c:v>
                </c:pt>
                <c:pt idx="1">
                  <c:v>36.57</c:v>
                </c:pt>
                <c:pt idx="2">
                  <c:v>36.57</c:v>
                </c:pt>
                <c:pt idx="3">
                  <c:v>36.57</c:v>
                </c:pt>
                <c:pt idx="4">
                  <c:v>44.15</c:v>
                </c:pt>
              </c:numCache>
            </c:numRef>
          </c:val>
          <c:extLst>
            <c:ext xmlns:c16="http://schemas.microsoft.com/office/drawing/2014/chart" uri="{C3380CC4-5D6E-409C-BE32-E72D297353CC}">
              <c16:uniqueId val="{00000000-1A2F-4B8B-A80A-73EBB56F734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1A2F-4B8B-A80A-73EBB56F734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1D-4531-9C36-CFEC10B56AE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491D-4531-9C36-CFEC10B56AE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40.520000000000003</c:v>
                </c:pt>
                <c:pt idx="1">
                  <c:v>51.28</c:v>
                </c:pt>
                <c:pt idx="2">
                  <c:v>51.2</c:v>
                </c:pt>
                <c:pt idx="3">
                  <c:v>65.73</c:v>
                </c:pt>
                <c:pt idx="4">
                  <c:v>68.22</c:v>
                </c:pt>
              </c:numCache>
            </c:numRef>
          </c:val>
          <c:extLst>
            <c:ext xmlns:c16="http://schemas.microsoft.com/office/drawing/2014/chart" uri="{C3380CC4-5D6E-409C-BE32-E72D297353CC}">
              <c16:uniqueId val="{00000000-33A9-4121-8EAA-FE8ED1A513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33A9-4121-8EAA-FE8ED1A513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A-413D-B278-FC95AF4603F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A-413D-B278-FC95AF4603F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D0-4CC7-97E0-7364D35A7BA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D0-4CC7-97E0-7364D35A7BA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E-47E1-A85F-04C5CF45EA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E-47E1-A85F-04C5CF45EA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8-4E42-AA84-90F997AF40D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8-4E42-AA84-90F997AF40D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7168.82</c:v>
                </c:pt>
                <c:pt idx="1">
                  <c:v>7803.36</c:v>
                </c:pt>
                <c:pt idx="2">
                  <c:v>7221.4</c:v>
                </c:pt>
                <c:pt idx="3">
                  <c:v>8686.9</c:v>
                </c:pt>
                <c:pt idx="4">
                  <c:v>9699.02</c:v>
                </c:pt>
              </c:numCache>
            </c:numRef>
          </c:val>
          <c:extLst>
            <c:ext xmlns:c16="http://schemas.microsoft.com/office/drawing/2014/chart" uri="{C3380CC4-5D6E-409C-BE32-E72D297353CC}">
              <c16:uniqueId val="{00000000-F7C1-4875-ACEF-311F77566E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F7C1-4875-ACEF-311F77566E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10.45</c:v>
                </c:pt>
                <c:pt idx="1">
                  <c:v>11.07</c:v>
                </c:pt>
                <c:pt idx="2">
                  <c:v>9.6</c:v>
                </c:pt>
                <c:pt idx="3">
                  <c:v>8.2899999999999991</c:v>
                </c:pt>
                <c:pt idx="4">
                  <c:v>10.18</c:v>
                </c:pt>
              </c:numCache>
            </c:numRef>
          </c:val>
          <c:extLst>
            <c:ext xmlns:c16="http://schemas.microsoft.com/office/drawing/2014/chart" uri="{C3380CC4-5D6E-409C-BE32-E72D297353CC}">
              <c16:uniqueId val="{00000000-1809-4B0A-AC29-DB0C337C99D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1809-4B0A-AC29-DB0C337C99D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260.06</c:v>
                </c:pt>
                <c:pt idx="1">
                  <c:v>251.52</c:v>
                </c:pt>
                <c:pt idx="2">
                  <c:v>293.94</c:v>
                </c:pt>
                <c:pt idx="3">
                  <c:v>331.8</c:v>
                </c:pt>
                <c:pt idx="4">
                  <c:v>499.69</c:v>
                </c:pt>
              </c:numCache>
            </c:numRef>
          </c:val>
          <c:extLst>
            <c:ext xmlns:c16="http://schemas.microsoft.com/office/drawing/2014/chart" uri="{C3380CC4-5D6E-409C-BE32-E72D297353CC}">
              <c16:uniqueId val="{00000000-9F21-4BF3-9EF6-C730149A89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9F21-4BF3-9EF6-C730149A89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小菅村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717</v>
      </c>
      <c r="AM8" s="51"/>
      <c r="AN8" s="51"/>
      <c r="AO8" s="51"/>
      <c r="AP8" s="51"/>
      <c r="AQ8" s="51"/>
      <c r="AR8" s="51"/>
      <c r="AS8" s="51"/>
      <c r="AT8" s="47">
        <f>データ!$S$6</f>
        <v>52.78</v>
      </c>
      <c r="AU8" s="47"/>
      <c r="AV8" s="47"/>
      <c r="AW8" s="47"/>
      <c r="AX8" s="47"/>
      <c r="AY8" s="47"/>
      <c r="AZ8" s="47"/>
      <c r="BA8" s="47"/>
      <c r="BB8" s="47">
        <f>データ!$T$6</f>
        <v>13.58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550</v>
      </c>
      <c r="X10" s="51"/>
      <c r="Y10" s="51"/>
      <c r="Z10" s="51"/>
      <c r="AA10" s="51"/>
      <c r="AB10" s="51"/>
      <c r="AC10" s="51"/>
      <c r="AD10" s="2"/>
      <c r="AE10" s="2"/>
      <c r="AF10" s="2"/>
      <c r="AG10" s="2"/>
      <c r="AH10" s="2"/>
      <c r="AI10" s="2"/>
      <c r="AJ10" s="2"/>
      <c r="AK10" s="2"/>
      <c r="AL10" s="51">
        <f>データ!$U$6</f>
        <v>715</v>
      </c>
      <c r="AM10" s="51"/>
      <c r="AN10" s="51"/>
      <c r="AO10" s="51"/>
      <c r="AP10" s="51"/>
      <c r="AQ10" s="51"/>
      <c r="AR10" s="51"/>
      <c r="AS10" s="51"/>
      <c r="AT10" s="47">
        <f>データ!$V$6</f>
        <v>52.78</v>
      </c>
      <c r="AU10" s="47"/>
      <c r="AV10" s="47"/>
      <c r="AW10" s="47"/>
      <c r="AX10" s="47"/>
      <c r="AY10" s="47"/>
      <c r="AZ10" s="47"/>
      <c r="BA10" s="47"/>
      <c r="BB10" s="47">
        <f>データ!$W$6</f>
        <v>13.55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eabO9qLGJVg4WTHQrBXwtJWJcEkUETbH7r3LL9H6C6s6SCoEd27AboLV5aldZPQiSANCHXAaacXdWk3awu+++Q==" saltValue="0xZHuvACRcU5OELoX06A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194425</v>
      </c>
      <c r="D6" s="34">
        <f t="shared" si="3"/>
        <v>47</v>
      </c>
      <c r="E6" s="34">
        <f t="shared" si="3"/>
        <v>1</v>
      </c>
      <c r="F6" s="34">
        <f t="shared" si="3"/>
        <v>0</v>
      </c>
      <c r="G6" s="34">
        <f t="shared" si="3"/>
        <v>0</v>
      </c>
      <c r="H6" s="34" t="str">
        <f t="shared" si="3"/>
        <v>山梨県　小菅村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550</v>
      </c>
      <c r="R6" s="35">
        <f t="shared" si="3"/>
        <v>717</v>
      </c>
      <c r="S6" s="35">
        <f t="shared" si="3"/>
        <v>52.78</v>
      </c>
      <c r="T6" s="35">
        <f t="shared" si="3"/>
        <v>13.58</v>
      </c>
      <c r="U6" s="35">
        <f t="shared" si="3"/>
        <v>715</v>
      </c>
      <c r="V6" s="35">
        <f t="shared" si="3"/>
        <v>52.78</v>
      </c>
      <c r="W6" s="35">
        <f t="shared" si="3"/>
        <v>13.55</v>
      </c>
      <c r="X6" s="36">
        <f>IF(X7="",NA(),X7)</f>
        <v>40.520000000000003</v>
      </c>
      <c r="Y6" s="36">
        <f t="shared" ref="Y6:AG6" si="4">IF(Y7="",NA(),Y7)</f>
        <v>51.28</v>
      </c>
      <c r="Z6" s="36">
        <f t="shared" si="4"/>
        <v>51.2</v>
      </c>
      <c r="AA6" s="36">
        <f t="shared" si="4"/>
        <v>65.73</v>
      </c>
      <c r="AB6" s="36">
        <f t="shared" si="4"/>
        <v>68.22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7168.82</v>
      </c>
      <c r="BF6" s="36">
        <f t="shared" ref="BF6:BN6" si="7">IF(BF7="",NA(),BF7)</f>
        <v>7803.36</v>
      </c>
      <c r="BG6" s="36">
        <f t="shared" si="7"/>
        <v>7221.4</v>
      </c>
      <c r="BH6" s="36">
        <f t="shared" si="7"/>
        <v>8686.9</v>
      </c>
      <c r="BI6" s="36">
        <f t="shared" si="7"/>
        <v>9699.02</v>
      </c>
      <c r="BJ6" s="36">
        <f t="shared" si="7"/>
        <v>1510.14</v>
      </c>
      <c r="BK6" s="36">
        <f t="shared" si="7"/>
        <v>1595.62</v>
      </c>
      <c r="BL6" s="36">
        <f t="shared" si="7"/>
        <v>1302.33</v>
      </c>
      <c r="BM6" s="36">
        <f t="shared" si="7"/>
        <v>1274.21</v>
      </c>
      <c r="BN6" s="36">
        <f t="shared" si="7"/>
        <v>1183.92</v>
      </c>
      <c r="BO6" s="35" t="str">
        <f>IF(BO7="","",IF(BO7="-","【-】","【"&amp;SUBSTITUTE(TEXT(BO7,"#,##0.00"),"-","△")&amp;"】"))</f>
        <v>【1,084.05】</v>
      </c>
      <c r="BP6" s="36">
        <f>IF(BP7="",NA(),BP7)</f>
        <v>10.45</v>
      </c>
      <c r="BQ6" s="36">
        <f t="shared" ref="BQ6:BY6" si="8">IF(BQ7="",NA(),BQ7)</f>
        <v>11.07</v>
      </c>
      <c r="BR6" s="36">
        <f t="shared" si="8"/>
        <v>9.6</v>
      </c>
      <c r="BS6" s="36">
        <f t="shared" si="8"/>
        <v>8.2899999999999991</v>
      </c>
      <c r="BT6" s="36">
        <f t="shared" si="8"/>
        <v>10.18</v>
      </c>
      <c r="BU6" s="36">
        <f t="shared" si="8"/>
        <v>22.67</v>
      </c>
      <c r="BV6" s="36">
        <f t="shared" si="8"/>
        <v>37.92</v>
      </c>
      <c r="BW6" s="36">
        <f t="shared" si="8"/>
        <v>40.89</v>
      </c>
      <c r="BX6" s="36">
        <f t="shared" si="8"/>
        <v>41.25</v>
      </c>
      <c r="BY6" s="36">
        <f t="shared" si="8"/>
        <v>42.5</v>
      </c>
      <c r="BZ6" s="35" t="str">
        <f>IF(BZ7="","",IF(BZ7="-","【-】","【"&amp;SUBSTITUTE(TEXT(BZ7,"#,##0.00"),"-","△")&amp;"】"))</f>
        <v>【53.46】</v>
      </c>
      <c r="CA6" s="36">
        <f>IF(CA7="",NA(),CA7)</f>
        <v>260.06</v>
      </c>
      <c r="CB6" s="36">
        <f t="shared" ref="CB6:CJ6" si="9">IF(CB7="",NA(),CB7)</f>
        <v>251.52</v>
      </c>
      <c r="CC6" s="36">
        <f t="shared" si="9"/>
        <v>293.94</v>
      </c>
      <c r="CD6" s="36">
        <f t="shared" si="9"/>
        <v>331.8</v>
      </c>
      <c r="CE6" s="36">
        <f t="shared" si="9"/>
        <v>499.69</v>
      </c>
      <c r="CF6" s="36">
        <f t="shared" si="9"/>
        <v>789.62</v>
      </c>
      <c r="CG6" s="36">
        <f t="shared" si="9"/>
        <v>423.18</v>
      </c>
      <c r="CH6" s="36">
        <f t="shared" si="9"/>
        <v>383.2</v>
      </c>
      <c r="CI6" s="36">
        <f t="shared" si="9"/>
        <v>383.25</v>
      </c>
      <c r="CJ6" s="36">
        <f t="shared" si="9"/>
        <v>377.72</v>
      </c>
      <c r="CK6" s="35" t="str">
        <f>IF(CK7="","",IF(CK7="-","【-】","【"&amp;SUBSTITUTE(TEXT(CK7,"#,##0.00"),"-","△")&amp;"】"))</f>
        <v>【300.47】</v>
      </c>
      <c r="CL6" s="36">
        <f>IF(CL7="",NA(),CL7)</f>
        <v>36.47</v>
      </c>
      <c r="CM6" s="36">
        <f t="shared" ref="CM6:CU6" si="10">IF(CM7="",NA(),CM7)</f>
        <v>36.57</v>
      </c>
      <c r="CN6" s="36">
        <f t="shared" si="10"/>
        <v>36.57</v>
      </c>
      <c r="CO6" s="36">
        <f t="shared" si="10"/>
        <v>36.57</v>
      </c>
      <c r="CP6" s="36">
        <f t="shared" si="10"/>
        <v>44.15</v>
      </c>
      <c r="CQ6" s="36">
        <f t="shared" si="10"/>
        <v>48.7</v>
      </c>
      <c r="CR6" s="36">
        <f t="shared" si="10"/>
        <v>46.9</v>
      </c>
      <c r="CS6" s="36">
        <f t="shared" si="10"/>
        <v>47.95</v>
      </c>
      <c r="CT6" s="36">
        <f t="shared" si="10"/>
        <v>48.26</v>
      </c>
      <c r="CU6" s="36">
        <f t="shared" si="10"/>
        <v>48.01</v>
      </c>
      <c r="CV6" s="35" t="str">
        <f>IF(CV7="","",IF(CV7="-","【-】","【"&amp;SUBSTITUTE(TEXT(CV7,"#,##0.00"),"-","△")&amp;"】"))</f>
        <v>【54.90】</v>
      </c>
      <c r="CW6" s="36">
        <f>IF(CW7="",NA(),CW7)</f>
        <v>100</v>
      </c>
      <c r="CX6" s="36">
        <f t="shared" ref="CX6:DF6" si="11">IF(CX7="",NA(),CX7)</f>
        <v>100</v>
      </c>
      <c r="CY6" s="36">
        <f t="shared" si="11"/>
        <v>100</v>
      </c>
      <c r="CZ6" s="36">
        <f t="shared" si="11"/>
        <v>100</v>
      </c>
      <c r="DA6" s="36">
        <f t="shared" si="11"/>
        <v>100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10.220000000000001</v>
      </c>
      <c r="EH6" s="36">
        <f t="shared" si="14"/>
        <v>7.77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194425</v>
      </c>
      <c r="D7" s="38">
        <v>47</v>
      </c>
      <c r="E7" s="38">
        <v>1</v>
      </c>
      <c r="F7" s="38">
        <v>0</v>
      </c>
      <c r="G7" s="38">
        <v>0</v>
      </c>
      <c r="H7" s="38" t="s">
        <v>95</v>
      </c>
      <c r="I7" s="38" t="s">
        <v>96</v>
      </c>
      <c r="J7" s="38" t="s">
        <v>97</v>
      </c>
      <c r="K7" s="38" t="s">
        <v>98</v>
      </c>
      <c r="L7" s="38" t="s">
        <v>99</v>
      </c>
      <c r="M7" s="38" t="s">
        <v>100</v>
      </c>
      <c r="N7" s="39" t="s">
        <v>101</v>
      </c>
      <c r="O7" s="39" t="s">
        <v>102</v>
      </c>
      <c r="P7" s="39">
        <v>100</v>
      </c>
      <c r="Q7" s="39">
        <v>550</v>
      </c>
      <c r="R7" s="39">
        <v>717</v>
      </c>
      <c r="S7" s="39">
        <v>52.78</v>
      </c>
      <c r="T7" s="39">
        <v>13.58</v>
      </c>
      <c r="U7" s="39">
        <v>715</v>
      </c>
      <c r="V7" s="39">
        <v>52.78</v>
      </c>
      <c r="W7" s="39">
        <v>13.55</v>
      </c>
      <c r="X7" s="39">
        <v>40.520000000000003</v>
      </c>
      <c r="Y7" s="39">
        <v>51.28</v>
      </c>
      <c r="Z7" s="39">
        <v>51.2</v>
      </c>
      <c r="AA7" s="39">
        <v>65.73</v>
      </c>
      <c r="AB7" s="39">
        <v>68.22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7168.82</v>
      </c>
      <c r="BF7" s="39">
        <v>7803.36</v>
      </c>
      <c r="BG7" s="39">
        <v>7221.4</v>
      </c>
      <c r="BH7" s="39">
        <v>8686.9</v>
      </c>
      <c r="BI7" s="39">
        <v>9699.02</v>
      </c>
      <c r="BJ7" s="39">
        <v>1510.14</v>
      </c>
      <c r="BK7" s="39">
        <v>1595.62</v>
      </c>
      <c r="BL7" s="39">
        <v>1302.33</v>
      </c>
      <c r="BM7" s="39">
        <v>1274.21</v>
      </c>
      <c r="BN7" s="39">
        <v>1183.92</v>
      </c>
      <c r="BO7" s="39">
        <v>1084.05</v>
      </c>
      <c r="BP7" s="39">
        <v>10.45</v>
      </c>
      <c r="BQ7" s="39">
        <v>11.07</v>
      </c>
      <c r="BR7" s="39">
        <v>9.6</v>
      </c>
      <c r="BS7" s="39">
        <v>8.2899999999999991</v>
      </c>
      <c r="BT7" s="39">
        <v>10.18</v>
      </c>
      <c r="BU7" s="39">
        <v>22.67</v>
      </c>
      <c r="BV7" s="39">
        <v>37.92</v>
      </c>
      <c r="BW7" s="39">
        <v>40.89</v>
      </c>
      <c r="BX7" s="39">
        <v>41.25</v>
      </c>
      <c r="BY7" s="39">
        <v>42.5</v>
      </c>
      <c r="BZ7" s="39">
        <v>53.46</v>
      </c>
      <c r="CA7" s="39">
        <v>260.06</v>
      </c>
      <c r="CB7" s="39">
        <v>251.52</v>
      </c>
      <c r="CC7" s="39">
        <v>293.94</v>
      </c>
      <c r="CD7" s="39">
        <v>331.8</v>
      </c>
      <c r="CE7" s="39">
        <v>499.69</v>
      </c>
      <c r="CF7" s="39">
        <v>789.62</v>
      </c>
      <c r="CG7" s="39">
        <v>423.18</v>
      </c>
      <c r="CH7" s="39">
        <v>383.2</v>
      </c>
      <c r="CI7" s="39">
        <v>383.25</v>
      </c>
      <c r="CJ7" s="39">
        <v>377.72</v>
      </c>
      <c r="CK7" s="39">
        <v>300.47000000000003</v>
      </c>
      <c r="CL7" s="39">
        <v>36.47</v>
      </c>
      <c r="CM7" s="39">
        <v>36.57</v>
      </c>
      <c r="CN7" s="39">
        <v>36.57</v>
      </c>
      <c r="CO7" s="39">
        <v>36.57</v>
      </c>
      <c r="CP7" s="39">
        <v>44.15</v>
      </c>
      <c r="CQ7" s="39">
        <v>48.7</v>
      </c>
      <c r="CR7" s="39">
        <v>46.9</v>
      </c>
      <c r="CS7" s="39">
        <v>47.95</v>
      </c>
      <c r="CT7" s="39">
        <v>48.26</v>
      </c>
      <c r="CU7" s="39">
        <v>48.01</v>
      </c>
      <c r="CV7" s="39">
        <v>54.9</v>
      </c>
      <c r="CW7" s="39">
        <v>100</v>
      </c>
      <c r="CX7" s="39">
        <v>100</v>
      </c>
      <c r="CY7" s="39">
        <v>100</v>
      </c>
      <c r="CZ7" s="39">
        <v>100</v>
      </c>
      <c r="DA7" s="39">
        <v>100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10.220000000000001</v>
      </c>
      <c r="EH7" s="39">
        <v>7.77</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2020-12-04T02:20:25Z</dcterms:created>
  <dcterms:modified xsi:type="dcterms:W3CDTF">2021-02-22T06:06:56Z</dcterms:modified>
  <cp:category/>
</cp:coreProperties>
</file>