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EdkQgtl4mMjzX6YKQjdthUQd7humyPyE0R+R4zEgYHLZQyLJRnQ8TxtX5Y1GskqegUWCxBo57unrUCf+N1w7SQ==" workbookSaltValue="5TfQUIWKmmFbbKIgBgPlO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<sst xmlns="http://schemas.openxmlformats.org/spreadsheetml/2006/main" count="241" uniqueCount="121">
  <si>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</si>
  <si>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</si>
  <si>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</si>
  <si>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</si>
  <si>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</si>
  <si>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</si>
  <si>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</si>
  <si>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</si>
  <si>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</si>
  <si>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</si>
  <si>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</si>
  <si>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</si>
  <si>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</si>
  <si>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</si>
  <si>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</si>
  <si>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</si>
  <si>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</si>
  <si>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</si>
  <si>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</si>
  <si>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</si>
  <si>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</si>
  <si>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</si>
  <si>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</si>
  <si>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</si>
  <si>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</si>
  <si>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</si>
  <si>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</si>
  <si>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</si>
  <si>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</si>
  <si>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</si>
  <si>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</si>
  <si>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</si>
  <si>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</si>
  <si>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</si>
  <si>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</si>
  <si>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</si>
  <si>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</si>
  <si>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</si>
  <si>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</si>
  <si>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</si>
  <si>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</si>
  <si>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</si>
  <si>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</si>
  <si>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</si>
  <si>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</si>
  <si>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</si>
  <si>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</si>
  <si>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</si>
  <si>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</si>
  <si>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</si>
  <si>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</si>
  <si>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</si>
  <si>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</si>
  <si>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</si>
  <si>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</si>
  <si>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</si>
  <si>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</si>
  <si>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</si>
  <si>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</si>
  <si>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</si>
  <si>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</si>
  <si>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</si>
  <si>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</si>
  <si>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</si>
  <si>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</si>
  <si>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</si>
  <si>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</si>
  <si>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</si>
  <si>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</si>
  <si>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</si>
  <si>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</si>
  <si>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</si>
  <si>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</si>
  <si>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</si>
  <si>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</si>
  <si>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</si>
  <si>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</si>
  <si>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</si>
  <si>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</si>
  <si>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</si>
  <si>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</si>
  <si>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</si>
  <si>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</si>
  <si>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</si>
  <si>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</si>
  <si>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</si>
  <si>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</si>
  <si>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</si>
  <si>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</si>
  <si>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</si>
  <si>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</si>
  <si>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</si>
  <si>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</si>
  <si>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</si>
  <si>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</si>
  <si>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</si>
  <si>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</si>
  <si>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</si>
  <si>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</si>
  <si>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</si>
  <si>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</si>
  <si>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</si>
  <si>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</si>
  <si>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</si>
  <si>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</si>
  <si>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</si>
  <si>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</si>
  <si>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</si>
  <si>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</si>
  <si>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</si>
  <si>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</si>
  <si>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</si>
  <si>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</si>
  <si>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</si>
  <si>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</si>
  <si>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</si>
  <si>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</si>
  <si>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</si>
  <si>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・収益的収支比率は、68.93％と年々上昇しているが、使用料以外の一般会計繰入に依存している状況にある。　　　　　　　　　　　　　　　　　　　　　　　・企業債残高対事業規模比率は、現在も下水道整備事業を継続しており、毎年整備投資をしているため、急激には減りにくい状況である。　　　　　　　　　　　　・経費回収率は、66.38％と2年前より落ちてしまったがこれは、流域下水道維持負担金の増加及び使用料単価が類似団体より低いことが要因であると考えられる。　　　　　　　　　　　　　　　　　　　　・水洗化率は、徐々に上がっている。</t>
    <rPh sb="1" eb="4">
      <t>シュウエキテキ</t>
    </rPh>
    <rPh sb="4" eb="6">
      <t>シュウシ</t>
    </rPh>
    <rPh sb="6" eb="8">
      <t>ヒリツ</t>
    </rPh>
    <rPh sb="17" eb="19">
      <t>ネンネン</t>
    </rPh>
    <rPh sb="19" eb="21">
      <t>ジョウショウ</t>
    </rPh>
    <rPh sb="27" eb="30">
      <t>シヨウリョウ</t>
    </rPh>
    <rPh sb="30" eb="32">
      <t>イガイ</t>
    </rPh>
    <rPh sb="33" eb="35">
      <t>イッパン</t>
    </rPh>
    <rPh sb="35" eb="37">
      <t>カイケイ</t>
    </rPh>
    <rPh sb="37" eb="39">
      <t>クリイレ</t>
    </rPh>
    <rPh sb="40" eb="42">
      <t>イゾン</t>
    </rPh>
    <rPh sb="46" eb="48">
      <t>ジョウキョウ</t>
    </rPh>
    <rPh sb="76" eb="78">
      <t>キギョウ</t>
    </rPh>
    <rPh sb="78" eb="79">
      <t>サイ</t>
    </rPh>
    <rPh sb="79" eb="81">
      <t>ザンダカ</t>
    </rPh>
    <rPh sb="81" eb="82">
      <t>タイ</t>
    </rPh>
    <rPh sb="82" eb="84">
      <t>ジギョウ</t>
    </rPh>
    <rPh sb="84" eb="86">
      <t>キボ</t>
    </rPh>
    <rPh sb="86" eb="88">
      <t>ヒリツ</t>
    </rPh>
    <rPh sb="90" eb="92">
      <t>ゲンザイ</t>
    </rPh>
    <rPh sb="93" eb="96">
      <t>ゲスイドウ</t>
    </rPh>
    <rPh sb="96" eb="98">
      <t>セイビ</t>
    </rPh>
    <rPh sb="98" eb="100">
      <t>ジギョウ</t>
    </rPh>
    <rPh sb="101" eb="103">
      <t>ケイゾク</t>
    </rPh>
    <rPh sb="108" eb="110">
      <t>マイトシ</t>
    </rPh>
    <rPh sb="110" eb="112">
      <t>セイビ</t>
    </rPh>
    <rPh sb="112" eb="114">
      <t>トウシ</t>
    </rPh>
    <rPh sb="122" eb="124">
      <t>キュウゲキ</t>
    </rPh>
    <rPh sb="126" eb="127">
      <t>ヘ</t>
    </rPh>
    <rPh sb="131" eb="133">
      <t>ジョウキョウ</t>
    </rPh>
    <rPh sb="150" eb="152">
      <t>ケイヒ</t>
    </rPh>
    <rPh sb="152" eb="154">
      <t>カイシュウ</t>
    </rPh>
    <rPh sb="154" eb="155">
      <t>リツ</t>
    </rPh>
    <rPh sb="165" eb="167">
      <t>ネンマエ</t>
    </rPh>
    <rPh sb="169" eb="170">
      <t>オ</t>
    </rPh>
    <rPh sb="181" eb="183">
      <t>リュウイキ</t>
    </rPh>
    <rPh sb="183" eb="186">
      <t>ゲスイドウ</t>
    </rPh>
    <rPh sb="186" eb="188">
      <t>イジ</t>
    </rPh>
    <rPh sb="188" eb="191">
      <t>フタンキン</t>
    </rPh>
    <rPh sb="192" eb="194">
      <t>ゾウカ</t>
    </rPh>
    <rPh sb="194" eb="195">
      <t>オヨ</t>
    </rPh>
    <rPh sb="196" eb="199">
      <t>シヨウリョウ</t>
    </rPh>
    <rPh sb="199" eb="201">
      <t>タンカ</t>
    </rPh>
    <rPh sb="202" eb="204">
      <t>ルイジ</t>
    </rPh>
    <rPh sb="204" eb="206">
      <t>ダンタイ</t>
    </rPh>
    <rPh sb="208" eb="209">
      <t>ヒク</t>
    </rPh>
    <rPh sb="213" eb="215">
      <t>ヨウイン</t>
    </rPh>
    <rPh sb="219" eb="220">
      <t>カンガ</t>
    </rPh>
    <rPh sb="246" eb="249">
      <t>スイセンカ</t>
    </rPh>
    <rPh sb="249" eb="250">
      <t>リツ</t>
    </rPh>
    <rPh sb="252" eb="254">
      <t>ジョジョ</t>
    </rPh>
    <rPh sb="255" eb="256">
      <t>ア</t>
    </rPh>
    <phoneticPr fontId="4"/>
  </si>
  <si>
    <t>・昭和61年に供用開始し、現在老朽箇所は見つかっていない。</t>
    <rPh sb="1" eb="3">
      <t>ショウワ</t>
    </rPh>
    <rPh sb="5" eb="6">
      <t>ネン</t>
    </rPh>
    <rPh sb="7" eb="9">
      <t>キョウヨウ</t>
    </rPh>
    <rPh sb="9" eb="11">
      <t>カイシ</t>
    </rPh>
    <rPh sb="13" eb="15">
      <t>ゲンザイ</t>
    </rPh>
    <rPh sb="15" eb="17">
      <t>ロウキュウ</t>
    </rPh>
    <rPh sb="17" eb="19">
      <t>カショ</t>
    </rPh>
    <rPh sb="20" eb="21">
      <t>ミ</t>
    </rPh>
    <phoneticPr fontId="4"/>
  </si>
  <si>
    <t>・使用料単価の見直しを行い、使用料の増収により収益的収支比率及び経費回収率を向上させることが今後の課題である。　　　　　　　　　　　　　　　　　　　　・下水道認可区域の見直しを行い、計画性のある下水道整備を行い、経営健全化を図っていく必要がある。　　　　　　　　　　　　　　　　　　　　　　　　　　　　・使用料の見直し及び認可区域の見直しのについては、令和元年度末より下水道審議会にかけて検討している最中であるが、コロナ禍により使用料の値上げ時期が1～2年先延ばしとなることが予想させる。</t>
    <rPh sb="1" eb="4">
      <t>シヨウリョウ</t>
    </rPh>
    <rPh sb="4" eb="6">
      <t>タンカ</t>
    </rPh>
    <rPh sb="7" eb="9">
      <t>ミナオ</t>
    </rPh>
    <rPh sb="11" eb="12">
      <t>オコナ</t>
    </rPh>
    <rPh sb="14" eb="17">
      <t>シヨウリョウ</t>
    </rPh>
    <rPh sb="18" eb="20">
      <t>ゾウシュウ</t>
    </rPh>
    <rPh sb="23" eb="26">
      <t>シュウエキテキ</t>
    </rPh>
    <rPh sb="26" eb="28">
      <t>シュウシ</t>
    </rPh>
    <rPh sb="28" eb="30">
      <t>ヒリツ</t>
    </rPh>
    <rPh sb="30" eb="31">
      <t>オヨ</t>
    </rPh>
    <rPh sb="32" eb="34">
      <t>ケイヒ</t>
    </rPh>
    <rPh sb="34" eb="36">
      <t>カイシュウ</t>
    </rPh>
    <rPh sb="36" eb="37">
      <t>リツ</t>
    </rPh>
    <rPh sb="38" eb="40">
      <t>コウジョウ</t>
    </rPh>
    <rPh sb="46" eb="48">
      <t>コンゴ</t>
    </rPh>
    <rPh sb="49" eb="51">
      <t>カダイ</t>
    </rPh>
    <rPh sb="76" eb="79">
      <t>ゲスイドウ</t>
    </rPh>
    <rPh sb="79" eb="81">
      <t>ニンカ</t>
    </rPh>
    <rPh sb="81" eb="83">
      <t>クイキ</t>
    </rPh>
    <rPh sb="84" eb="86">
      <t>ミナオ</t>
    </rPh>
    <rPh sb="88" eb="89">
      <t>オコナ</t>
    </rPh>
    <rPh sb="91" eb="94">
      <t>ケイカクセイ</t>
    </rPh>
    <rPh sb="97" eb="100">
      <t>ゲスイドウ</t>
    </rPh>
    <rPh sb="100" eb="102">
      <t>セイビ</t>
    </rPh>
    <rPh sb="103" eb="104">
      <t>オコナ</t>
    </rPh>
    <rPh sb="106" eb="108">
      <t>ケイエイ</t>
    </rPh>
    <rPh sb="108" eb="111">
      <t>ケンゼンカ</t>
    </rPh>
    <rPh sb="112" eb="113">
      <t>ハカ</t>
    </rPh>
    <rPh sb="117" eb="119">
      <t>ヒツヨウ</t>
    </rPh>
    <rPh sb="152" eb="155">
      <t>シヨウリョウ</t>
    </rPh>
    <rPh sb="156" eb="158">
      <t>ミナオ</t>
    </rPh>
    <rPh sb="159" eb="160">
      <t>オヨ</t>
    </rPh>
    <rPh sb="161" eb="163">
      <t>ニンカ</t>
    </rPh>
    <rPh sb="163" eb="165">
      <t>クイキ</t>
    </rPh>
    <rPh sb="166" eb="168">
      <t>ミナオ</t>
    </rPh>
    <rPh sb="176" eb="178">
      <t>レイワ</t>
    </rPh>
    <rPh sb="178" eb="180">
      <t>ガンネン</t>
    </rPh>
    <rPh sb="180" eb="181">
      <t>ド</t>
    </rPh>
    <rPh sb="181" eb="182">
      <t>マツ</t>
    </rPh>
    <rPh sb="184" eb="187">
      <t>ゲスイドウ</t>
    </rPh>
    <rPh sb="187" eb="190">
      <t>シンギカイ</t>
    </rPh>
    <rPh sb="194" eb="196">
      <t>ケントウ</t>
    </rPh>
    <rPh sb="200" eb="202">
      <t>サイチュウ</t>
    </rPh>
    <rPh sb="210" eb="211">
      <t>カ</t>
    </rPh>
    <rPh sb="214" eb="217">
      <t>シヨウリョウ</t>
    </rPh>
    <rPh sb="218" eb="220">
      <t>ネア</t>
    </rPh>
    <rPh sb="221" eb="223">
      <t>ジキ</t>
    </rPh>
    <rPh sb="227" eb="228">
      <t>ネン</t>
    </rPh>
    <rPh sb="228" eb="230">
      <t>サキノ</t>
    </rPh>
    <rPh sb="238" eb="240">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</si>
</sst>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0.7</c:v>
                </c:pt>
                <c:pt idx="1">
                  <c:v>0.85</c:v>
                </c:pt>
                <c:pt idx="2">
                  <c:v>0.65</c:v>
                </c:pt>
                <c:pt idx="3">
                  <c:v>0.66</c:v>
                </c:pt>
                <c:pt idx="4" formatCode="#,##0.00;&quot;△&quot;#,##0.00">
                  <c:v>0</c:v>
                </c:pt>
              </c:numCache>
            </c:numRef>
          </c:val>
          <c:extLst>
            <c:ext xmlns:c16="http://schemas.microsoft.com/office/drawing/2014/chart" uri="{C3380CC4-5D6E-409C-BE32-E72D297353CC}">
              <c16:uniqueId val="{00000000-5E03-4C5C-8664-26B6A6EAF2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0.15</c:v>
                </c:pt>
                <c:pt idx="3">
                  <c:v>0.16</c:v>
                </c:pt>
                <c:pt idx="4">
                  <c:v>0.1</c:v>
                </c:pt>
              </c:numCache>
            </c:numRef>
          </c:val>
          <c:smooth val="0"/>
          <c:extLst>
            <c:ext xmlns:c16="http://schemas.microsoft.com/office/drawing/2014/chart" uri="{C3380CC4-5D6E-409C-BE32-E72D297353CC}">
              <c16:uniqueId val="{00000001-5E03-4C5C-8664-26B6A6EAF2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1-4B6B-9EF8-883FA897D1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55.58</c:v>
                </c:pt>
                <c:pt idx="2">
                  <c:v>54.05</c:v>
                </c:pt>
                <c:pt idx="3">
                  <c:v>57.54</c:v>
                </c:pt>
                <c:pt idx="4">
                  <c:v>55.55</c:v>
                </c:pt>
              </c:numCache>
            </c:numRef>
          </c:val>
          <c:smooth val="0"/>
          <c:extLst>
            <c:ext xmlns:c16="http://schemas.microsoft.com/office/drawing/2014/chart" uri="{C3380CC4-5D6E-409C-BE32-E72D297353CC}">
              <c16:uniqueId val="{00000001-4EF1-4B6B-9EF8-883FA897D1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c:v>
                </c:pt>
                <c:pt idx="1">
                  <c:v>86.64</c:v>
                </c:pt>
                <c:pt idx="2">
                  <c:v>87.36</c:v>
                </c:pt>
                <c:pt idx="3">
                  <c:v>88.81</c:v>
                </c:pt>
                <c:pt idx="4">
                  <c:v>90.26</c:v>
                </c:pt>
              </c:numCache>
            </c:numRef>
          </c:val>
          <c:extLst>
            <c:ext xmlns:c16="http://schemas.microsoft.com/office/drawing/2014/chart" uri="{C3380CC4-5D6E-409C-BE32-E72D297353CC}">
              <c16:uniqueId val="{00000000-AB6C-4FA4-9F30-80125579CC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93.1</c:v>
                </c:pt>
                <c:pt idx="2">
                  <c:v>92.88</c:v>
                </c:pt>
                <c:pt idx="3">
                  <c:v>92.87</c:v>
                </c:pt>
                <c:pt idx="4">
                  <c:v>91.64</c:v>
                </c:pt>
              </c:numCache>
            </c:numRef>
          </c:val>
          <c:smooth val="0"/>
          <c:extLst>
            <c:ext xmlns:c16="http://schemas.microsoft.com/office/drawing/2014/chart" uri="{C3380CC4-5D6E-409C-BE32-E72D297353CC}">
              <c16:uniqueId val="{00000001-AB6C-4FA4-9F30-80125579CC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49.89</c:v>
                </c:pt>
                <c:pt idx="1">
                  <c:v>52.16</c:v>
                </c:pt>
                <c:pt idx="2">
                  <c:v>61.19</c:v>
                </c:pt>
                <c:pt idx="3">
                  <c:v>66.709999999999994</c:v>
                </c:pt>
                <c:pt idx="4">
                  <c:v>68.930000000000007</c:v>
                </c:pt>
              </c:numCache>
            </c:numRef>
          </c:val>
          <c:extLst>
            <c:ext xmlns:c16="http://schemas.microsoft.com/office/drawing/2014/chart" uri="{C3380CC4-5D6E-409C-BE32-E72D297353CC}">
              <c16:uniqueId val="{00000000-789C-4605-95CD-66957AC109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C-4605-95CD-66957AC109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B-4FF0-B0DC-8914640343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B-4FF0-B0DC-8914640343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2-49AD-B1AE-9A47CFC87C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2-49AD-B1AE-9A47CFC87C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1-406E-9EB2-1FEF85411A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1-406E-9EB2-1FEF85411A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3-4040-873F-81D0182619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3-4040-873F-81D0182619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1984.81</c:v>
                </c:pt>
                <c:pt idx="1">
                  <c:v>1978.41</c:v>
                </c:pt>
                <c:pt idx="2">
                  <c:v>1894.9</c:v>
                </c:pt>
                <c:pt idx="3">
                  <c:v>1756.69</c:v>
                </c:pt>
                <c:pt idx="4">
                  <c:v>1659.9</c:v>
                </c:pt>
              </c:numCache>
            </c:numRef>
          </c:val>
          <c:extLst>
            <c:ext xmlns:c16="http://schemas.microsoft.com/office/drawing/2014/chart" uri="{C3380CC4-5D6E-409C-BE32-E72D297353CC}">
              <c16:uniqueId val="{00000000-BB74-4B0C-9708-56A5FF0CA3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671.97</c:v>
                </c:pt>
                <c:pt idx="2">
                  <c:v>798.84</c:v>
                </c:pt>
                <c:pt idx="3">
                  <c:v>692.13</c:v>
                </c:pt>
                <c:pt idx="4">
                  <c:v>807.75</c:v>
                </c:pt>
              </c:numCache>
            </c:numRef>
          </c:val>
          <c:smooth val="0"/>
          <c:extLst>
            <c:ext xmlns:c16="http://schemas.microsoft.com/office/drawing/2014/chart" uri="{C3380CC4-5D6E-409C-BE32-E72D297353CC}">
              <c16:uniqueId val="{00000001-BB74-4B0C-9708-56A5FF0CA3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59.44</c:v>
                </c:pt>
                <c:pt idx="1">
                  <c:v>58.52</c:v>
                </c:pt>
                <c:pt idx="2">
                  <c:v>67.02</c:v>
                </c:pt>
                <c:pt idx="3">
                  <c:v>69.25</c:v>
                </c:pt>
                <c:pt idx="4">
                  <c:v>66.38</c:v>
                </c:pt>
              </c:numCache>
            </c:numRef>
          </c:val>
          <c:extLst>
            <c:ext xmlns:c16="http://schemas.microsoft.com/office/drawing/2014/chart" uri="{C3380CC4-5D6E-409C-BE32-E72D297353CC}">
              <c16:uniqueId val="{00000000-DF70-4D4D-8173-9347914551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86.34</c:v>
                </c:pt>
                <c:pt idx="2">
                  <c:v>86.85</c:v>
                </c:pt>
                <c:pt idx="3">
                  <c:v>88.98</c:v>
                </c:pt>
                <c:pt idx="4">
                  <c:v>86.94</c:v>
                </c:pt>
              </c:numCache>
            </c:numRef>
          </c:val>
          <c:smooth val="0"/>
          <c:extLst>
            <c:ext xmlns:c16="http://schemas.microsoft.com/office/drawing/2014/chart" uri="{C3380CC4-5D6E-409C-BE32-E72D297353CC}">
              <c16:uniqueId val="{00000001-DF70-4D4D-8173-9347914551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178.71</c:v>
                </c:pt>
                <c:pt idx="1">
                  <c:v>182.16</c:v>
                </c:pt>
                <c:pt idx="2">
                  <c:v>150.77000000000001</c:v>
                </c:pt>
                <c:pt idx="3">
                  <c:v>150.5</c:v>
                </c:pt>
                <c:pt idx="4">
                  <c:v>150.74</c:v>
                </c:pt>
              </c:numCache>
            </c:numRef>
          </c:val>
          <c:extLst>
            <c:ext xmlns:c16="http://schemas.microsoft.com/office/drawing/2014/chart" uri="{C3380CC4-5D6E-409C-BE32-E72D297353CC}">
              <c16:uniqueId val="{00000000-2BD9-438B-A774-9146079BF7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175.12</c:v>
                </c:pt>
                <c:pt idx="2">
                  <c:v>177.15</c:v>
                </c:pt>
                <c:pt idx="3">
                  <c:v>175.05</c:v>
                </c:pt>
                <c:pt idx="4">
                  <c:v>179.63</c:v>
                </c:pt>
              </c:numCache>
            </c:numRef>
          </c:val>
          <c:smooth val="0"/>
          <c:extLst>
            <c:ext xmlns:c16="http://schemas.microsoft.com/office/drawing/2014/chart" uri="{C3380CC4-5D6E-409C-BE32-E72D297353CC}">
              <c16:uniqueId val="{00000001-2BD9-438B-A774-9146079BF7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富士河口湖町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26674</v>
      </c>
      <c r="AM8" s="51"/>
      <c r="AN8" s="51"/>
      <c r="AO8" s="51"/>
      <c r="AP8" s="51"/>
      <c r="AQ8" s="51"/>
      <c r="AR8" s="51"/>
      <c r="AS8" s="51"/>
      <c r="AT8" s="46">
        <f>データ!T6</f>
        <v>158.4</v>
      </c>
      <c r="AU8" s="46"/>
      <c r="AV8" s="46"/>
      <c r="AW8" s="46"/>
      <c r="AX8" s="46"/>
      <c r="AY8" s="46"/>
      <c r="AZ8" s="46"/>
      <c r="BA8" s="46"/>
      <c r="BB8" s="46">
        <f>データ!U6</f>
        <v>168.4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76.28</v>
      </c>
      <c r="Q10" s="46"/>
      <c r="R10" s="46"/>
      <c r="S10" s="46"/>
      <c r="T10" s="46"/>
      <c r="U10" s="46"/>
      <c r="V10" s="46"/>
      <c r="W10" s="46">
        <f>データ!Q6</f>
        <v>100</v>
      </c>
      <c r="X10" s="46"/>
      <c r="Y10" s="46"/>
      <c r="Z10" s="46"/>
      <c r="AA10" s="46"/>
      <c r="AB10" s="46"/>
      <c r="AC10" s="46"/>
      <c r="AD10" s="51">
        <f>データ!R6</f>
        <v>1760</v>
      </c>
      <c r="AE10" s="51"/>
      <c r="AF10" s="51"/>
      <c r="AG10" s="51"/>
      <c r="AH10" s="51"/>
      <c r="AI10" s="51"/>
      <c r="AJ10" s="51"/>
      <c r="AK10" s="2"/>
      <c r="AL10" s="51">
        <f>データ!V6</f>
        <v>20280</v>
      </c>
      <c r="AM10" s="51"/>
      <c r="AN10" s="51"/>
      <c r="AO10" s="51"/>
      <c r="AP10" s="51"/>
      <c r="AQ10" s="51"/>
      <c r="AR10" s="51"/>
      <c r="AS10" s="51"/>
      <c r="AT10" s="46">
        <f>データ!W6</f>
        <v>9.1</v>
      </c>
      <c r="AU10" s="46"/>
      <c r="AV10" s="46"/>
      <c r="AW10" s="46"/>
      <c r="AX10" s="46"/>
      <c r="AY10" s="46"/>
      <c r="AZ10" s="46"/>
      <c r="BA10" s="46"/>
      <c r="BB10" s="46">
        <f>データ!X6</f>
        <v>2228.5700000000002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olRFkIycM81h7tf5lssH3XpmB49lqOVEFhwsD7VtNZgdLlAs7284xia+dSOtJi6RYi4rm7sCfMoTWXC2t5iumQ==" saltValue="zAKE2y8TtfnQfMi0SWMi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194301</v>
      </c>
      <c r="D6" s="33">
        <f t="shared" si="3"/>
        <v>47</v>
      </c>
      <c r="E6" s="33">
        <f t="shared" si="3"/>
        <v>17</v>
      </c>
      <c r="F6" s="33">
        <f t="shared" si="3"/>
        <v>1</v>
      </c>
      <c r="G6" s="33">
        <f t="shared" si="3"/>
        <v>0</v>
      </c>
      <c r="H6" s="33" t="str">
        <f t="shared" si="3"/>
        <v>山梨県　富士河口湖町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76.28</v>
      </c>
      <c r="Q6" s="34">
        <f t="shared" si="3"/>
        <v>100</v>
      </c>
      <c r="R6" s="34">
        <f t="shared" si="3"/>
        <v>1760</v>
      </c>
      <c r="S6" s="34">
        <f t="shared" si="3"/>
        <v>26674</v>
      </c>
      <c r="T6" s="34">
        <f t="shared" si="3"/>
        <v>158.4</v>
      </c>
      <c r="U6" s="34">
        <f t="shared" si="3"/>
        <v>168.4</v>
      </c>
      <c r="V6" s="34">
        <f t="shared" si="3"/>
        <v>20280</v>
      </c>
      <c r="W6" s="34">
        <f t="shared" si="3"/>
        <v>9.1</v>
      </c>
      <c r="X6" s="34">
        <f t="shared" si="3"/>
        <v>2228.5700000000002</v>
      </c>
      <c r="Y6" s="35">
        <f>IF(Y7="",NA(),Y7)</f>
        <v>49.89</v>
      </c>
      <c r="Z6" s="35">
        <f t="shared" ref="Z6:AH6" si="4">IF(Z7="",NA(),Z7)</f>
        <v>52.16</v>
      </c>
      <c r="AA6" s="35">
        <f t="shared" si="4"/>
        <v>61.19</v>
      </c>
      <c r="AB6" s="35">
        <f t="shared" si="4"/>
        <v>66.709999999999994</v>
      </c>
      <c r="AC6" s="35">
        <f t="shared" si="4"/>
        <v>68.930000000000007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1984.81</v>
      </c>
      <c r="BG6" s="35">
        <f t="shared" ref="BG6:BO6" si="7">IF(BG7="",NA(),BG7)</f>
        <v>1978.41</v>
      </c>
      <c r="BH6" s="35">
        <f t="shared" si="7"/>
        <v>1894.9</v>
      </c>
      <c r="BI6" s="35">
        <f t="shared" si="7"/>
        <v>1756.69</v>
      </c>
      <c r="BJ6" s="35">
        <f t="shared" si="7"/>
        <v>1659.9</v>
      </c>
      <c r="BK6" s="35">
        <f t="shared" si="7"/>
        <v>1162.3599999999999</v>
      </c>
      <c r="BL6" s="35">
        <f t="shared" si="7"/>
        <v>671.97</v>
      </c>
      <c r="BM6" s="35">
        <f t="shared" si="7"/>
        <v>798.84</v>
      </c>
      <c r="BN6" s="35">
        <f t="shared" si="7"/>
        <v>692.13</v>
      </c>
      <c r="BO6" s="35">
        <f t="shared" si="7"/>
        <v>807.75</v>
      </c>
      <c r="BP6" s="34" t="str">
        <f>IF(BP7="","",IF(BP7="-","【-】","【"&amp;SUBSTITUTE(TEXT(BP7,"#,##0.00"),"-","△")&amp;"】"))</f>
        <v>【682.51】</v>
      </c>
      <c r="BQ6" s="35">
        <f>IF(BQ7="",NA(),BQ7)</f>
        <v>59.44</v>
      </c>
      <c r="BR6" s="35">
        <f t="shared" ref="BR6:BZ6" si="8">IF(BR7="",NA(),BR7)</f>
        <v>58.52</v>
      </c>
      <c r="BS6" s="35">
        <f t="shared" si="8"/>
        <v>67.02</v>
      </c>
      <c r="BT6" s="35">
        <f t="shared" si="8"/>
        <v>69.25</v>
      </c>
      <c r="BU6" s="35">
        <f t="shared" si="8"/>
        <v>66.38</v>
      </c>
      <c r="BV6" s="35">
        <f t="shared" si="8"/>
        <v>68.209999999999994</v>
      </c>
      <c r="BW6" s="35">
        <f t="shared" si="8"/>
        <v>86.34</v>
      </c>
      <c r="BX6" s="35">
        <f t="shared" si="8"/>
        <v>86.85</v>
      </c>
      <c r="BY6" s="35">
        <f t="shared" si="8"/>
        <v>88.98</v>
      </c>
      <c r="BZ6" s="35">
        <f t="shared" si="8"/>
        <v>86.94</v>
      </c>
      <c r="CA6" s="34" t="str">
        <f>IF(CA7="","",IF(CA7="-","【-】","【"&amp;SUBSTITUTE(TEXT(CA7,"#,##0.00"),"-","△")&amp;"】"))</f>
        <v>【100.34】</v>
      </c>
      <c r="CB6" s="35">
        <f>IF(CB7="",NA(),CB7)</f>
        <v>178.71</v>
      </c>
      <c r="CC6" s="35">
        <f t="shared" ref="CC6:CK6" si="9">IF(CC7="",NA(),CC7)</f>
        <v>182.16</v>
      </c>
      <c r="CD6" s="35">
        <f t="shared" si="9"/>
        <v>150.77000000000001</v>
      </c>
      <c r="CE6" s="35">
        <f t="shared" si="9"/>
        <v>150.5</v>
      </c>
      <c r="CF6" s="35">
        <f t="shared" si="9"/>
        <v>150.74</v>
      </c>
      <c r="CG6" s="35">
        <f t="shared" si="9"/>
        <v>250.84</v>
      </c>
      <c r="CH6" s="35">
        <f t="shared" si="9"/>
        <v>175.12</v>
      </c>
      <c r="CI6" s="35">
        <f t="shared" si="9"/>
        <v>177.15</v>
      </c>
      <c r="CJ6" s="35">
        <f t="shared" si="9"/>
        <v>175.05</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55.58</v>
      </c>
      <c r="CT6" s="35">
        <f t="shared" si="10"/>
        <v>54.05</v>
      </c>
      <c r="CU6" s="35">
        <f t="shared" si="10"/>
        <v>57.54</v>
      </c>
      <c r="CV6" s="35">
        <f t="shared" si="10"/>
        <v>55.55</v>
      </c>
      <c r="CW6" s="34" t="str">
        <f>IF(CW7="","",IF(CW7="-","【-】","【"&amp;SUBSTITUTE(TEXT(CW7,"#,##0.00"),"-","△")&amp;"】"))</f>
        <v>【59.64】</v>
      </c>
      <c r="CX6" s="35">
        <f>IF(CX7="",NA(),CX7)</f>
        <v>85</v>
      </c>
      <c r="CY6" s="35">
        <f t="shared" ref="CY6:DG6" si="11">IF(CY7="",NA(),CY7)</f>
        <v>86.64</v>
      </c>
      <c r="CZ6" s="35">
        <f t="shared" si="11"/>
        <v>87.36</v>
      </c>
      <c r="DA6" s="35">
        <f t="shared" si="11"/>
        <v>88.81</v>
      </c>
      <c r="DB6" s="35">
        <f t="shared" si="11"/>
        <v>90.26</v>
      </c>
      <c r="DC6" s="35">
        <f t="shared" si="11"/>
        <v>83.96</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0.7</v>
      </c>
      <c r="EF6" s="35">
        <f t="shared" ref="EF6:EN6" si="14">IF(EF7="",NA(),EF7)</f>
        <v>0.85</v>
      </c>
      <c r="EG6" s="35">
        <f t="shared" si="14"/>
        <v>0.65</v>
      </c>
      <c r="EH6" s="35">
        <f t="shared" si="14"/>
        <v>0.66</v>
      </c>
      <c r="EI6" s="34">
        <f t="shared" si="14"/>
        <v>0</v>
      </c>
      <c r="EJ6" s="35">
        <f t="shared" si="14"/>
        <v>0.15</v>
      </c>
      <c r="EK6" s="35">
        <f t="shared" si="14"/>
        <v>0.16</v>
      </c>
      <c r="EL6" s="35">
        <f t="shared" si="14"/>
        <v>0.15</v>
      </c>
      <c r="EM6" s="35">
        <f t="shared" si="14"/>
        <v>0.16</v>
      </c>
      <c r="EN6" s="35">
        <f t="shared" si="14"/>
        <v>0.1</v>
      </c>
      <c r="EO6" s="34" t="str">
        <f>IF(EO7="","",IF(EO7="-","【-】","【"&amp;SUBSTITUTE(TEXT(EO7,"#,##0.00"),"-","△")&amp;"】"))</f>
        <v>【0.22】</v>
      </c>
    </row>
    <row r="7" spans="1:145" s="36" customFormat="1" x14ac:dyDescent="0.2">
      <c r="A7" s="28"/>
      <c r="B7" s="37">
        <v>2019</v>
      </c>
      <c r="C7" s="37">
        <v>194301</v>
      </c>
      <c r="D7" s="37">
        <v>47</v>
      </c>
      <c r="E7" s="37">
        <v>17</v>
      </c>
      <c r="F7" s="37">
        <v>1</v>
      </c>
      <c r="G7" s="37">
        <v>0</v>
      </c>
      <c r="H7" s="37" t="s">
        <v>99</v>
      </c>
      <c r="I7" s="37" t="s">
        <v>100</v>
      </c>
      <c r="J7" s="37" t="s">
        <v>101</v>
      </c>
      <c r="K7" s="37" t="s">
        <v>102</v>
      </c>
      <c r="L7" s="37" t="s">
        <v>103</v>
      </c>
      <c r="M7" s="37" t="s">
        <v>104</v>
      </c>
      <c r="N7" s="38" t="s">
        <v>105</v>
      </c>
      <c r="O7" s="38" t="s">
        <v>106</v>
      </c>
      <c r="P7" s="38">
        <v>76.28</v>
      </c>
      <c r="Q7" s="38">
        <v>100</v>
      </c>
      <c r="R7" s="38">
        <v>1760</v>
      </c>
      <c r="S7" s="38">
        <v>26674</v>
      </c>
      <c r="T7" s="38">
        <v>158.4</v>
      </c>
      <c r="U7" s="38">
        <v>168.4</v>
      </c>
      <c r="V7" s="38">
        <v>20280</v>
      </c>
      <c r="W7" s="38">
        <v>9.1</v>
      </c>
      <c r="X7" s="38">
        <v>2228.5700000000002</v>
      </c>
      <c r="Y7" s="38">
        <v>49.89</v>
      </c>
      <c r="Z7" s="38">
        <v>52.16</v>
      </c>
      <c r="AA7" s="38">
        <v>61.19</v>
      </c>
      <c r="AB7" s="38">
        <v>66.709999999999994</v>
      </c>
      <c r="AC7" s="38">
        <v>68.930000000000007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1984.81</v>
      </c>
      <c r="BG7" s="38">
        <v>1978.41</v>
      </c>
      <c r="BH7" s="38">
        <v>1894.9</v>
      </c>
      <c r="BI7" s="38">
        <v>1756.69</v>
      </c>
      <c r="BJ7" s="38">
        <v>1659.9</v>
      </c>
      <c r="BK7" s="38">
        <v>1162.3599999999999</v>
      </c>
      <c r="BL7" s="38">
        <v>671.97</v>
      </c>
      <c r="BM7" s="38">
        <v>798.84</v>
      </c>
      <c r="BN7" s="38">
        <v>692.13</v>
      </c>
      <c r="BO7" s="38">
        <v>807.75</v>
      </c>
      <c r="BP7" s="38">
        <v>682.51</v>
      </c>
      <c r="BQ7" s="38">
        <v>59.44</v>
      </c>
      <c r="BR7" s="38">
        <v>58.52</v>
      </c>
      <c r="BS7" s="38">
        <v>67.02</v>
      </c>
      <c r="BT7" s="38">
        <v>69.25</v>
      </c>
      <c r="BU7" s="38">
        <v>66.38</v>
      </c>
      <c r="BV7" s="38">
        <v>68.209999999999994</v>
      </c>
      <c r="BW7" s="38">
        <v>86.34</v>
      </c>
      <c r="BX7" s="38">
        <v>86.85</v>
      </c>
      <c r="BY7" s="38">
        <v>88.98</v>
      </c>
      <c r="BZ7" s="38">
        <v>86.94</v>
      </c>
      <c r="CA7" s="38">
        <v>100.34</v>
      </c>
      <c r="CB7" s="38">
        <v>178.71</v>
      </c>
      <c r="CC7" s="38">
        <v>182.16</v>
      </c>
      <c r="CD7" s="38">
        <v>150.77000000000001</v>
      </c>
      <c r="CE7" s="38">
        <v>150.5</v>
      </c>
      <c r="CF7" s="38">
        <v>150.74</v>
      </c>
      <c r="CG7" s="38">
        <v>250.84</v>
      </c>
      <c r="CH7" s="38">
        <v>175.12</v>
      </c>
      <c r="CI7" s="38">
        <v>177.15</v>
      </c>
      <c r="CJ7" s="38">
        <v>175.05</v>
      </c>
      <c r="CK7" s="38">
        <v>179.63</v>
      </c>
      <c r="CL7" s="38">
        <v>136.15</v>
      </c>
      <c r="CM7" s="38" t="s">
        <v>105</v>
      </c>
      <c r="CN7" s="38" t="s">
        <v>105</v>
      </c>
      <c r="CO7" s="38" t="s">
        <v>105</v>
      </c>
      <c r="CP7" s="38" t="s">
        <v>105</v>
      </c>
      <c r="CQ7" s="38" t="s">
        <v>105</v>
      </c>
      <c r="CR7" s="38">
        <v>49.39</v>
      </c>
      <c r="CS7" s="38">
        <v>55.58</v>
      </c>
      <c r="CT7" s="38">
        <v>54.05</v>
      </c>
      <c r="CU7" s="38">
        <v>57.54</v>
      </c>
      <c r="CV7" s="38">
        <v>55.55</v>
      </c>
      <c r="CW7" s="38">
        <v>59.64</v>
      </c>
      <c r="CX7" s="38">
        <v>85</v>
      </c>
      <c r="CY7" s="38">
        <v>86.64</v>
      </c>
      <c r="CZ7" s="38">
        <v>87.36</v>
      </c>
      <c r="DA7" s="38">
        <v>88.81</v>
      </c>
      <c r="DB7" s="38">
        <v>90.26</v>
      </c>
      <c r="DC7" s="38">
        <v>83.96</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0.7</v>
      </c>
      <c r="EF7" s="38">
        <v>0.85</v>
      </c>
      <c r="EG7" s="38">
        <v>0.65</v>
      </c>
      <c r="EH7" s="38">
        <v>0.66</v>
      </c>
      <c r="EI7" s="38">
        <v>0</v>
      </c>
      <c r="EJ7" s="38">
        <v>0.15</v>
      </c>
      <c r="EK7" s="38">
        <v>0.16</v>
      </c>
      <c r="EL7" s="38">
        <v>0.15</v>
      </c>
      <c r="EM7" s="38">
        <v>0.16</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2020-12-04T02:46:26Z</dcterms:created>
  <dcterms:modified xsi:type="dcterms:W3CDTF">2021-02-22T01:52:57Z</dcterms:modified>
  <cp:category/>
</cp:coreProperties>
</file>