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btjn5JSKdH9EWgTGcH5WnmyL8PfzGk2y9QTDJ5/u9RNjhSPARWJkjJZLKxYAYgPVUC18VTbcJNYeeoRiL8Reug==" workbookSaltValue="DAIfmuestDUU2/myJajmo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<sst xmlns="http://schemas.openxmlformats.org/spreadsheetml/2006/main" count="241" uniqueCount="120">
  <si>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</si>
  <si>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</si>
  <si>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</si>
  <si>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</si>
  <si>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</si>
  <si>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</si>
  <si>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</si>
  <si>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</si>
  <si>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</si>
  <si>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</si>
  <si>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</si>
  <si>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</si>
  <si>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</si>
  <si>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</si>
  <si>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</si>
  <si>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</si>
  <si>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</si>
  <si>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</si>
  <si>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</si>
  <si>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</si>
  <si>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</si>
  <si>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</si>
  <si>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</si>
  <si>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</si>
  <si>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</si>
  <si>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</si>
  <si>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</si>
  <si>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</si>
  <si>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</si>
  <si>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</si>
  <si>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</si>
  <si>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</si>
  <si>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</si>
  <si>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</si>
  <si>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</si>
  <si>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</si>
  <si>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</si>
  <si>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</si>
  <si>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</si>
  <si>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</si>
  <si>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</si>
  <si>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</si>
  <si>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</si>
  <si>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</si>
  <si>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</si>
  <si>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</si>
  <si>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</si>
  <si>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</si>
  <si>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</si>
  <si>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</si>
  <si>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</si>
  <si>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</si>
  <si>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</si>
  <si>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</si>
  <si>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</si>
  <si>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</si>
  <si>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</si>
  <si>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</si>
  <si>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</si>
  <si>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</si>
  <si>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</si>
  <si>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</si>
  <si>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</si>
  <si>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</si>
  <si>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</si>
  <si>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</si>
  <si>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</si>
  <si>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</si>
  <si>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</si>
  <si>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</si>
  <si>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</si>
  <si>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</si>
  <si>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</si>
  <si>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</si>
  <si>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</si>
  <si>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</si>
  <si>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</si>
  <si>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</si>
  <si>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</si>
  <si>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</si>
  <si>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</si>
  <si>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</si>
  <si>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</si>
  <si>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</si>
  <si>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</si>
  <si>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</si>
  <si>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</si>
  <si>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</si>
  <si>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</si>
  <si>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</si>
  <si>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</si>
  <si>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</si>
  <si>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</si>
  <si>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</si>
  <si>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</si>
  <si>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</si>
  <si>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</si>
  <si>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</si>
  <si>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</si>
  <si>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</si>
  <si>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</si>
  <si>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</si>
  <si>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</si>
  <si>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</si>
  <si>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</si>
  <si>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</si>
  <si>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</si>
  <si>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</si>
  <si>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</si>
  <si>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</si>
  <si>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</si>
  <si>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</si>
  <si>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</si>
  <si>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</si>
  <si>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</si>
  <si>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</si>
  <si>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</si>
  <si>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村の下水道事業は、50％前後の収益的収支率及び経費回収率が類似団体と比較しても以前低い水準にある。経費回収率からもわかるとおり、経営に必要な経費の多くを使用料収入以外から賄っており、健全性な経営状況ではないといえる。　　　　　　　　　今後は、更なる水洗化率の向上や経費回収率などの向上を図る対策を講じ、また、PDCAサイクルにより継続的な進捗管理を行い経営状況の改善を図る必要がある。</t>
    <phoneticPr fontId="4"/>
  </si>
  <si>
    <t>　施設の計画的な更新等に向けて経営の健全化を図るとともに、効率的な長寿命化対策を徐々に進める必要がある。</t>
    <phoneticPr fontId="4"/>
  </si>
  <si>
    <t>　使用料収入以外の収入に依存している比率が高いため、更なる水洗化率の向上や経費回収率の向上などの対策を進め、PDCAサイクルにより継続的な進捗管理を行い経営状況の改善を図る必要がある。　　　また、今後の計画的な施設や管路の更新を中長期的な視点で図っていく必要がある。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</si>
</sst>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2.11</c:v>
                </c:pt>
                <c:pt idx="1">
                  <c:v>1.75</c:v>
                </c:pt>
                <c:pt idx="2" formatCode="#,##0.00;&quot;△&quot;#,##0.00">
                  <c:v>0</c:v>
                </c:pt>
                <c:pt idx="3">
                  <c:v>3.81</c:v>
                </c:pt>
                <c:pt idx="4" formatCode="#,##0.00;&quot;△&quot;#,##0.00">
                  <c:v>0</c:v>
                </c:pt>
              </c:numCache>
            </c:numRef>
          </c:val>
          <c:extLst>
            <c:ext xmlns:c16="http://schemas.microsoft.com/office/drawing/2014/chart" uri="{C3380CC4-5D6E-409C-BE32-E72D297353CC}">
              <c16:uniqueId val="{00000000-074C-4766-853F-BE5812CBB6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0.16</c:v>
                </c:pt>
                <c:pt idx="4">
                  <c:v>0.1</c:v>
                </c:pt>
              </c:numCache>
            </c:numRef>
          </c:val>
          <c:smooth val="0"/>
          <c:extLst>
            <c:ext xmlns:c16="http://schemas.microsoft.com/office/drawing/2014/chart" uri="{C3380CC4-5D6E-409C-BE32-E72D297353CC}">
              <c16:uniqueId val="{00000001-074C-4766-853F-BE5812CBB6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D2-4C36-A19B-3CDE567FB8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57.54</c:v>
                </c:pt>
                <c:pt idx="4">
                  <c:v>55.55</c:v>
                </c:pt>
              </c:numCache>
            </c:numRef>
          </c:val>
          <c:smooth val="0"/>
          <c:extLst>
            <c:ext xmlns:c16="http://schemas.microsoft.com/office/drawing/2014/chart" uri="{C3380CC4-5D6E-409C-BE32-E72D297353CC}">
              <c16:uniqueId val="{00000001-1AD2-4C36-A19B-3CDE567FB8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84.71</c:v>
                </c:pt>
                <c:pt idx="1">
                  <c:v>85.06</c:v>
                </c:pt>
                <c:pt idx="2">
                  <c:v>77.099999999999994</c:v>
                </c:pt>
                <c:pt idx="3">
                  <c:v>79.67</c:v>
                </c:pt>
                <c:pt idx="4">
                  <c:v>79.8</c:v>
                </c:pt>
              </c:numCache>
            </c:numRef>
          </c:val>
          <c:extLst>
            <c:ext xmlns:c16="http://schemas.microsoft.com/office/drawing/2014/chart" uri="{C3380CC4-5D6E-409C-BE32-E72D297353CC}">
              <c16:uniqueId val="{00000000-D903-4C14-841B-0F2278FB4D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92.87</c:v>
                </c:pt>
                <c:pt idx="4">
                  <c:v>91.64</c:v>
                </c:pt>
              </c:numCache>
            </c:numRef>
          </c:val>
          <c:smooth val="0"/>
          <c:extLst>
            <c:ext xmlns:c16="http://schemas.microsoft.com/office/drawing/2014/chart" uri="{C3380CC4-5D6E-409C-BE32-E72D297353CC}">
              <c16:uniqueId val="{00000001-D903-4C14-841B-0F2278FB4D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53.32</c:v>
                </c:pt>
                <c:pt idx="1">
                  <c:v>50.19</c:v>
                </c:pt>
                <c:pt idx="2">
                  <c:v>53.13</c:v>
                </c:pt>
                <c:pt idx="3">
                  <c:v>57.48</c:v>
                </c:pt>
                <c:pt idx="4">
                  <c:v>59.45</c:v>
                </c:pt>
              </c:numCache>
            </c:numRef>
          </c:val>
          <c:extLst>
            <c:ext xmlns:c16="http://schemas.microsoft.com/office/drawing/2014/chart" uri="{C3380CC4-5D6E-409C-BE32-E72D297353CC}">
              <c16:uniqueId val="{00000000-0388-48E3-A82F-D68EE7C57C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8-48E3-A82F-D68EE7C57C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10-4B43-BB96-AAE2599925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10-4B43-BB96-AAE2599925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28-47B8-85B3-8FBD4415F5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28-47B8-85B3-8FBD4415F5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9-42C4-B507-C3DD84DD34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9-42C4-B507-C3DD84DD34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29-4F45-B3BE-B9CD2D7A81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29-4F45-B3BE-B9CD2D7A81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578.14</c:v>
                </c:pt>
                <c:pt idx="1">
                  <c:v>0</c:v>
                </c:pt>
                <c:pt idx="2">
                  <c:v>0</c:v>
                </c:pt>
                <c:pt idx="3">
                  <c:v>0</c:v>
                </c:pt>
                <c:pt idx="4">
                  <c:v>0</c:v>
                </c:pt>
              </c:numCache>
            </c:numRef>
          </c:val>
          <c:extLst>
            <c:ext xmlns:c16="http://schemas.microsoft.com/office/drawing/2014/chart" uri="{C3380CC4-5D6E-409C-BE32-E72D297353CC}">
              <c16:uniqueId val="{00000000-932A-4A0A-B2AC-93091B234C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692.13</c:v>
                </c:pt>
                <c:pt idx="4">
                  <c:v>807.75</c:v>
                </c:pt>
              </c:numCache>
            </c:numRef>
          </c:val>
          <c:smooth val="0"/>
          <c:extLst>
            <c:ext xmlns:c16="http://schemas.microsoft.com/office/drawing/2014/chart" uri="{C3380CC4-5D6E-409C-BE32-E72D297353CC}">
              <c16:uniqueId val="{00000001-932A-4A0A-B2AC-93091B234C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39.82</c:v>
                </c:pt>
                <c:pt idx="1">
                  <c:v>41.53</c:v>
                </c:pt>
                <c:pt idx="2">
                  <c:v>42.96</c:v>
                </c:pt>
                <c:pt idx="3">
                  <c:v>47.13</c:v>
                </c:pt>
                <c:pt idx="4">
                  <c:v>46.79</c:v>
                </c:pt>
              </c:numCache>
            </c:numRef>
          </c:val>
          <c:extLst>
            <c:ext xmlns:c16="http://schemas.microsoft.com/office/drawing/2014/chart" uri="{C3380CC4-5D6E-409C-BE32-E72D297353CC}">
              <c16:uniqueId val="{00000000-15F9-4494-B64C-DFDA7C0455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88.98</c:v>
                </c:pt>
                <c:pt idx="4">
                  <c:v>86.94</c:v>
                </c:pt>
              </c:numCache>
            </c:numRef>
          </c:val>
          <c:smooth val="0"/>
          <c:extLst>
            <c:ext xmlns:c16="http://schemas.microsoft.com/office/drawing/2014/chart" uri="{C3380CC4-5D6E-409C-BE32-E72D297353CC}">
              <c16:uniqueId val="{00000001-15F9-4494-B64C-DFDA7C0455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174.42</c:v>
                </c:pt>
                <c:pt idx="1">
                  <c:v>167.68</c:v>
                </c:pt>
                <c:pt idx="2">
                  <c:v>150</c:v>
                </c:pt>
                <c:pt idx="3">
                  <c:v>150</c:v>
                </c:pt>
                <c:pt idx="4">
                  <c:v>150</c:v>
                </c:pt>
              </c:numCache>
            </c:numRef>
          </c:val>
          <c:extLst>
            <c:ext xmlns:c16="http://schemas.microsoft.com/office/drawing/2014/chart" uri="{C3380CC4-5D6E-409C-BE32-E72D297353CC}">
              <c16:uniqueId val="{00000000-BA19-4149-BC3A-ED08D67E7D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175.05</c:v>
                </c:pt>
                <c:pt idx="4">
                  <c:v>179.63</c:v>
                </c:pt>
              </c:numCache>
            </c:numRef>
          </c:val>
          <c:smooth val="0"/>
          <c:extLst>
            <c:ext xmlns:c16="http://schemas.microsoft.com/office/drawing/2014/chart" uri="{C3380CC4-5D6E-409C-BE32-E72D297353CC}">
              <c16:uniqueId val="{00000001-BA19-4149-BC3A-ED08D67E7D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忍野村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9683</v>
      </c>
      <c r="AM8" s="69"/>
      <c r="AN8" s="69"/>
      <c r="AO8" s="69"/>
      <c r="AP8" s="69"/>
      <c r="AQ8" s="69"/>
      <c r="AR8" s="69"/>
      <c r="AS8" s="69"/>
      <c r="AT8" s="68">
        <f>データ!T6</f>
        <v>25.05</v>
      </c>
      <c r="AU8" s="68"/>
      <c r="AV8" s="68"/>
      <c r="AW8" s="68"/>
      <c r="AX8" s="68"/>
      <c r="AY8" s="68"/>
      <c r="AZ8" s="68"/>
      <c r="BA8" s="68"/>
      <c r="BB8" s="68">
        <f>データ!U6</f>
        <v>386.55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54.55</v>
      </c>
      <c r="Q10" s="68"/>
      <c r="R10" s="68"/>
      <c r="S10" s="68"/>
      <c r="T10" s="68"/>
      <c r="U10" s="68"/>
      <c r="V10" s="68"/>
      <c r="W10" s="68">
        <f>データ!Q6</f>
        <v>100</v>
      </c>
      <c r="X10" s="68"/>
      <c r="Y10" s="68"/>
      <c r="Z10" s="68"/>
      <c r="AA10" s="68"/>
      <c r="AB10" s="68"/>
      <c r="AC10" s="68"/>
      <c r="AD10" s="69">
        <f>データ!R6</f>
        <v>1375</v>
      </c>
      <c r="AE10" s="69"/>
      <c r="AF10" s="69"/>
      <c r="AG10" s="69"/>
      <c r="AH10" s="69"/>
      <c r="AI10" s="69"/>
      <c r="AJ10" s="69"/>
      <c r="AK10" s="2"/>
      <c r="AL10" s="69">
        <f>データ!V6</f>
        <v>5242</v>
      </c>
      <c r="AM10" s="69"/>
      <c r="AN10" s="69"/>
      <c r="AO10" s="69"/>
      <c r="AP10" s="69"/>
      <c r="AQ10" s="69"/>
      <c r="AR10" s="69"/>
      <c r="AS10" s="69"/>
      <c r="AT10" s="68">
        <f>データ!W6</f>
        <v>4.28</v>
      </c>
      <c r="AU10" s="68"/>
      <c r="AV10" s="68"/>
      <c r="AW10" s="68"/>
      <c r="AX10" s="68"/>
      <c r="AY10" s="68"/>
      <c r="AZ10" s="68"/>
      <c r="BA10" s="68"/>
      <c r="BB10" s="68">
        <f>データ!X6</f>
        <v>1224.77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19EZ5opZFup/xnjN5GSaen2nvQBYE1rlux9yR0KSp6Q9VeO9QJM5gOa7S4dB/g4l30LWwr/NCo1yaEXxG6xRQw==" saltValue="iDBnbR7I0A8ZDZnCAcwJ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194247</v>
      </c>
      <c r="D6" s="33">
        <f t="shared" si="3"/>
        <v>47</v>
      </c>
      <c r="E6" s="33">
        <f t="shared" si="3"/>
        <v>17</v>
      </c>
      <c r="F6" s="33">
        <f t="shared" si="3"/>
        <v>1</v>
      </c>
      <c r="G6" s="33">
        <f t="shared" si="3"/>
        <v>0</v>
      </c>
      <c r="H6" s="33" t="str">
        <f t="shared" si="3"/>
        <v>山梨県　忍野村</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54.55</v>
      </c>
      <c r="Q6" s="34">
        <f t="shared" si="3"/>
        <v>100</v>
      </c>
      <c r="R6" s="34">
        <f t="shared" si="3"/>
        <v>1375</v>
      </c>
      <c r="S6" s="34">
        <f t="shared" si="3"/>
        <v>9683</v>
      </c>
      <c r="T6" s="34">
        <f t="shared" si="3"/>
        <v>25.05</v>
      </c>
      <c r="U6" s="34">
        <f t="shared" si="3"/>
        <v>386.55</v>
      </c>
      <c r="V6" s="34">
        <f t="shared" si="3"/>
        <v>5242</v>
      </c>
      <c r="W6" s="34">
        <f t="shared" si="3"/>
        <v>4.28</v>
      </c>
      <c r="X6" s="34">
        <f t="shared" si="3"/>
        <v>1224.77</v>
      </c>
      <c r="Y6" s="35">
        <f>IF(Y7="",NA(),Y7)</f>
        <v>53.32</v>
      </c>
      <c r="Z6" s="35">
        <f t="shared" ref="Z6:AH6" si="4">IF(Z7="",NA(),Z7)</f>
        <v>50.19</v>
      </c>
      <c r="AA6" s="35">
        <f t="shared" si="4"/>
        <v>53.13</v>
      </c>
      <c r="AB6" s="35">
        <f t="shared" si="4"/>
        <v>57.48</v>
      </c>
      <c r="AC6" s="35">
        <f t="shared" si="4"/>
        <v>59.45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578.14</v>
      </c>
      <c r="BG6" s="34">
        <f t="shared" ref="BG6:BO6" si="7">IF(BG7="",NA(),BG7)</f>
        <v>0</v>
      </c>
      <c r="BH6" s="34">
        <f t="shared" si="7"/>
        <v>0</v>
      </c>
      <c r="BI6" s="34">
        <f t="shared" si="7"/>
        <v>0</v>
      </c>
      <c r="BJ6" s="34">
        <f t="shared" si="7"/>
        <v>0</v>
      </c>
      <c r="BK6" s="35">
        <f t="shared" si="7"/>
        <v>1162.3599999999999</v>
      </c>
      <c r="BL6" s="35">
        <f t="shared" si="7"/>
        <v>1047.6500000000001</v>
      </c>
      <c r="BM6" s="35">
        <f t="shared" si="7"/>
        <v>1124.26</v>
      </c>
      <c r="BN6" s="35">
        <f t="shared" si="7"/>
        <v>692.13</v>
      </c>
      <c r="BO6" s="35">
        <f t="shared" si="7"/>
        <v>807.75</v>
      </c>
      <c r="BP6" s="34" t="str">
        <f>IF(BP7="","",IF(BP7="-","【-】","【"&amp;SUBSTITUTE(TEXT(BP7,"#,##0.00"),"-","△")&amp;"】"))</f>
        <v>【682.51】</v>
      </c>
      <c r="BQ6" s="35">
        <f>IF(BQ7="",NA(),BQ7)</f>
        <v>39.82</v>
      </c>
      <c r="BR6" s="35">
        <f t="shared" ref="BR6:BZ6" si="8">IF(BR7="",NA(),BR7)</f>
        <v>41.53</v>
      </c>
      <c r="BS6" s="35">
        <f t="shared" si="8"/>
        <v>42.96</v>
      </c>
      <c r="BT6" s="35">
        <f t="shared" si="8"/>
        <v>47.13</v>
      </c>
      <c r="BU6" s="35">
        <f t="shared" si="8"/>
        <v>46.79</v>
      </c>
      <c r="BV6" s="35">
        <f t="shared" si="8"/>
        <v>68.209999999999994</v>
      </c>
      <c r="BW6" s="35">
        <f t="shared" si="8"/>
        <v>74.040000000000006</v>
      </c>
      <c r="BX6" s="35">
        <f t="shared" si="8"/>
        <v>80.58</v>
      </c>
      <c r="BY6" s="35">
        <f t="shared" si="8"/>
        <v>88.98</v>
      </c>
      <c r="BZ6" s="35">
        <f t="shared" si="8"/>
        <v>86.94</v>
      </c>
      <c r="CA6" s="34" t="str">
        <f>IF(CA7="","",IF(CA7="-","【-】","【"&amp;SUBSTITUTE(TEXT(CA7,"#,##0.00"),"-","△")&amp;"】"))</f>
        <v>【100.34】</v>
      </c>
      <c r="CB6" s="35">
        <f>IF(CB7="",NA(),CB7)</f>
        <v>174.42</v>
      </c>
      <c r="CC6" s="35">
        <f t="shared" ref="CC6:CK6" si="9">IF(CC7="",NA(),CC7)</f>
        <v>167.68</v>
      </c>
      <c r="CD6" s="35">
        <f t="shared" si="9"/>
        <v>150</v>
      </c>
      <c r="CE6" s="35">
        <f t="shared" si="9"/>
        <v>150</v>
      </c>
      <c r="CF6" s="35">
        <f t="shared" si="9"/>
        <v>150</v>
      </c>
      <c r="CG6" s="35">
        <f t="shared" si="9"/>
        <v>250.84</v>
      </c>
      <c r="CH6" s="35">
        <f t="shared" si="9"/>
        <v>235.61</v>
      </c>
      <c r="CI6" s="35">
        <f t="shared" si="9"/>
        <v>216.21</v>
      </c>
      <c r="CJ6" s="35">
        <f t="shared" si="9"/>
        <v>175.05</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57.54</v>
      </c>
      <c r="CV6" s="35">
        <f t="shared" si="10"/>
        <v>55.55</v>
      </c>
      <c r="CW6" s="34" t="str">
        <f>IF(CW7="","",IF(CW7="-","【-】","【"&amp;SUBSTITUTE(TEXT(CW7,"#,##0.00"),"-","△")&amp;"】"))</f>
        <v>【59.64】</v>
      </c>
      <c r="CX6" s="35">
        <f>IF(CX7="",NA(),CX7)</f>
        <v>84.71</v>
      </c>
      <c r="CY6" s="35">
        <f t="shared" ref="CY6:DG6" si="11">IF(CY7="",NA(),CY7)</f>
        <v>85.06</v>
      </c>
      <c r="CZ6" s="35">
        <f t="shared" si="11"/>
        <v>77.099999999999994</v>
      </c>
      <c r="DA6" s="35">
        <f t="shared" si="11"/>
        <v>79.67</v>
      </c>
      <c r="DB6" s="35">
        <f t="shared" si="11"/>
        <v>79.8</v>
      </c>
      <c r="DC6" s="35">
        <f t="shared" si="11"/>
        <v>83.96</v>
      </c>
      <c r="DD6" s="35">
        <f t="shared" si="11"/>
        <v>84.12</v>
      </c>
      <c r="DE6" s="35">
        <f t="shared" si="11"/>
        <v>84.17</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2.11</v>
      </c>
      <c r="EF6" s="35">
        <f t="shared" ref="EF6:EN6" si="14">IF(EF7="",NA(),EF7)</f>
        <v>1.75</v>
      </c>
      <c r="EG6" s="34">
        <f t="shared" si="14"/>
        <v>0</v>
      </c>
      <c r="EH6" s="35">
        <f t="shared" si="14"/>
        <v>3.81</v>
      </c>
      <c r="EI6" s="34">
        <f t="shared" si="14"/>
        <v>0</v>
      </c>
      <c r="EJ6" s="35">
        <f t="shared" si="14"/>
        <v>0.15</v>
      </c>
      <c r="EK6" s="35">
        <f t="shared" si="14"/>
        <v>0.1</v>
      </c>
      <c r="EL6" s="35">
        <f t="shared" si="14"/>
        <v>0.13</v>
      </c>
      <c r="EM6" s="35">
        <f t="shared" si="14"/>
        <v>0.16</v>
      </c>
      <c r="EN6" s="35">
        <f t="shared" si="14"/>
        <v>0.1</v>
      </c>
      <c r="EO6" s="34" t="str">
        <f>IF(EO7="","",IF(EO7="-","【-】","【"&amp;SUBSTITUTE(TEXT(EO7,"#,##0.00"),"-","△")&amp;"】"))</f>
        <v>【0.22】</v>
      </c>
    </row>
    <row r="7" spans="1:145" s="36" customFormat="1" x14ac:dyDescent="0.2">
      <c r="A7" s="28"/>
      <c r="B7" s="37">
        <v>2019</v>
      </c>
      <c r="C7" s="37">
        <v>194247</v>
      </c>
      <c r="D7" s="37">
        <v>47</v>
      </c>
      <c r="E7" s="37">
        <v>17</v>
      </c>
      <c r="F7" s="37">
        <v>1</v>
      </c>
      <c r="G7" s="37">
        <v>0</v>
      </c>
      <c r="H7" s="37" t="s">
        <v>99</v>
      </c>
      <c r="I7" s="37" t="s">
        <v>100</v>
      </c>
      <c r="J7" s="37" t="s">
        <v>101</v>
      </c>
      <c r="K7" s="37" t="s">
        <v>102</v>
      </c>
      <c r="L7" s="37" t="s">
        <v>103</v>
      </c>
      <c r="M7" s="37" t="s">
        <v>104</v>
      </c>
      <c r="N7" s="38" t="s">
        <v>105</v>
      </c>
      <c r="O7" s="38" t="s">
        <v>106</v>
      </c>
      <c r="P7" s="38">
        <v>54.55</v>
      </c>
      <c r="Q7" s="38">
        <v>100</v>
      </c>
      <c r="R7" s="38">
        <v>1375</v>
      </c>
      <c r="S7" s="38">
        <v>9683</v>
      </c>
      <c r="T7" s="38">
        <v>25.05</v>
      </c>
      <c r="U7" s="38">
        <v>386.55</v>
      </c>
      <c r="V7" s="38">
        <v>5242</v>
      </c>
      <c r="W7" s="38">
        <v>4.28</v>
      </c>
      <c r="X7" s="38">
        <v>1224.77</v>
      </c>
      <c r="Y7" s="38">
        <v>53.32</v>
      </c>
      <c r="Z7" s="38">
        <v>50.19</v>
      </c>
      <c r="AA7" s="38">
        <v>53.13</v>
      </c>
      <c r="AB7" s="38">
        <v>57.48</v>
      </c>
      <c r="AC7" s="38">
        <v>59.45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578.14</v>
      </c>
      <c r="BG7" s="38">
        <v>0</v>
      </c>
      <c r="BH7" s="38">
        <v>0</v>
      </c>
      <c r="BI7" s="38">
        <v>0</v>
      </c>
      <c r="BJ7" s="38">
        <v>0</v>
      </c>
      <c r="BK7" s="38">
        <v>1162.3599999999999</v>
      </c>
      <c r="BL7" s="38">
        <v>1047.6500000000001</v>
      </c>
      <c r="BM7" s="38">
        <v>1124.26</v>
      </c>
      <c r="BN7" s="38">
        <v>692.13</v>
      </c>
      <c r="BO7" s="38">
        <v>807.75</v>
      </c>
      <c r="BP7" s="38">
        <v>682.51</v>
      </c>
      <c r="BQ7" s="38">
        <v>39.82</v>
      </c>
      <c r="BR7" s="38">
        <v>41.53</v>
      </c>
      <c r="BS7" s="38">
        <v>42.96</v>
      </c>
      <c r="BT7" s="38">
        <v>47.13</v>
      </c>
      <c r="BU7" s="38">
        <v>46.79</v>
      </c>
      <c r="BV7" s="38">
        <v>68.209999999999994</v>
      </c>
      <c r="BW7" s="38">
        <v>74.040000000000006</v>
      </c>
      <c r="BX7" s="38">
        <v>80.58</v>
      </c>
      <c r="BY7" s="38">
        <v>88.98</v>
      </c>
      <c r="BZ7" s="38">
        <v>86.94</v>
      </c>
      <c r="CA7" s="38">
        <v>100.34</v>
      </c>
      <c r="CB7" s="38">
        <v>174.42</v>
      </c>
      <c r="CC7" s="38">
        <v>167.68</v>
      </c>
      <c r="CD7" s="38">
        <v>150</v>
      </c>
      <c r="CE7" s="38">
        <v>150</v>
      </c>
      <c r="CF7" s="38">
        <v>150</v>
      </c>
      <c r="CG7" s="38">
        <v>250.84</v>
      </c>
      <c r="CH7" s="38">
        <v>235.61</v>
      </c>
      <c r="CI7" s="38">
        <v>216.21</v>
      </c>
      <c r="CJ7" s="38">
        <v>175.05</v>
      </c>
      <c r="CK7" s="38">
        <v>179.63</v>
      </c>
      <c r="CL7" s="38">
        <v>136.15</v>
      </c>
      <c r="CM7" s="38" t="s">
        <v>105</v>
      </c>
      <c r="CN7" s="38" t="s">
        <v>105</v>
      </c>
      <c r="CO7" s="38" t="s">
        <v>105</v>
      </c>
      <c r="CP7" s="38" t="s">
        <v>105</v>
      </c>
      <c r="CQ7" s="38" t="s">
        <v>105</v>
      </c>
      <c r="CR7" s="38">
        <v>49.39</v>
      </c>
      <c r="CS7" s="38">
        <v>49.25</v>
      </c>
      <c r="CT7" s="38">
        <v>50.24</v>
      </c>
      <c r="CU7" s="38">
        <v>57.54</v>
      </c>
      <c r="CV7" s="38">
        <v>55.55</v>
      </c>
      <c r="CW7" s="38">
        <v>59.64</v>
      </c>
      <c r="CX7" s="38">
        <v>84.71</v>
      </c>
      <c r="CY7" s="38">
        <v>85.06</v>
      </c>
      <c r="CZ7" s="38">
        <v>77.099999999999994</v>
      </c>
      <c r="DA7" s="38">
        <v>79.67</v>
      </c>
      <c r="DB7" s="38">
        <v>79.8</v>
      </c>
      <c r="DC7" s="38">
        <v>83.96</v>
      </c>
      <c r="DD7" s="38">
        <v>84.12</v>
      </c>
      <c r="DE7" s="38">
        <v>84.17</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2.11</v>
      </c>
      <c r="EF7" s="38">
        <v>1.75</v>
      </c>
      <c r="EG7" s="38">
        <v>0</v>
      </c>
      <c r="EH7" s="38">
        <v>3.81</v>
      </c>
      <c r="EI7" s="38">
        <v>0</v>
      </c>
      <c r="EJ7" s="38">
        <v>0.15</v>
      </c>
      <c r="EK7" s="38">
        <v>0.1</v>
      </c>
      <c r="EL7" s="38">
        <v>0.13</v>
      </c>
      <c r="EM7" s="38">
        <v>0.16</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2021-01-13T04:36:03Z</cp:lastPrinted>
  <dcterms:created xsi:type="dcterms:W3CDTF">2020-12-04T02:46:24Z</dcterms:created>
  <dcterms:modified xsi:type="dcterms:W3CDTF">2021-02-22T01:55:12Z</dcterms:modified>
  <cp:category/>
</cp:coreProperties>
</file>