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11812\Desktop\決算統計Hp\経営比較0219\010 簡易水道\"/>
    </mc:Choice>
  </mc:AlternateContent>
  <workbookProtection workbookAlgorithmName="SHA-512" workbookHashValue="PZoFdg2aUgYP5B2P8WAU4/h9+GMFH3F4n/cY/MUpw3PXB0+u9gLxQWAth+gLYDTlHOGN5nTPUg1GSR7iLKgVeA==" workbookSaltValue="L9rR8noTBawZmXNTBW6eug==" workbookSpinCount="100000" lockStructure="1"/>
  <bookViews>
    <workbookView xWindow="0" yWindow="0" windowWidth="15360" windowHeight="7632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<sst xmlns="http://schemas.openxmlformats.org/spreadsheetml/2006/main" count="233" uniqueCount="119">
  <si>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</si>
  <si>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</si>
  <si>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</si>
  <si>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</si>
  <si>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</si>
  <si>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</si>
  <si>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</si>
  <si>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</si>
  <si>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</si>
  <si>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</si>
  <si>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</si>
  <si>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</si>
  <si>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</si>
  <si>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</si>
  <si>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</si>
  <si>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</si>
  <si>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</si>
  <si>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</si>
  <si>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</si>
  <si>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</si>
  <si>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</si>
  <si>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</si>
  <si>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</si>
  <si>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</si>
  <si>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</si>
  <si>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</si>
  <si>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</si>
  <si>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</si>
  <si>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</si>
  <si>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</si>
  <si>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</si>
  <si>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</si>
  <si>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</si>
  <si>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</si>
  <si>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</si>
  <si>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</si>
  <si>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</si>
  <si>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</si>
  <si>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</si>
  <si>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</si>
  <si>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</si>
  <si>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</si>
  <si>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</si>
  <si>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</si>
  <si>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</si>
  <si>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</si>
  <si>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</si>
  <si>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</si>
  <si>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</si>
  <si>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</si>
  <si>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</si>
  <si>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</si>
  <si>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</si>
  <si>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</si>
  <si>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</si>
  <si>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</si>
  <si>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</si>
  <si>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</si>
  <si>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</si>
  <si>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</si>
  <si>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</si>
  <si>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</si>
  <si>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</si>
  <si>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</si>
  <si>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</si>
  <si>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</si>
  <si>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</si>
  <si>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</si>
  <si>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</si>
  <si>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</si>
  <si>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</si>
  <si>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</si>
  <si>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</si>
  <si>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</si>
  <si>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</si>
  <si>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</si>
  <si>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</si>
  <si>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</si>
  <si>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</si>
  <si>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</si>
  <si>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</si>
  <si>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</si>
  <si>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</si>
  <si>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</si>
  <si>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</si>
  <si>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</si>
  <si>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</si>
  <si>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</si>
  <si>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</si>
  <si>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</si>
  <si>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</si>
  <si>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</si>
  <si>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</si>
  <si>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</si>
  <si>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</si>
  <si>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</si>
  <si>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忍野村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</si>
  <si>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</si>
  <si>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</si>
  <si>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</si>
  <si>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</si>
  <si>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</si>
  <si>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</si>
  <si>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</si>
  <si>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</si>
  <si>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</si>
  <si>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</si>
  <si>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</si>
  <si>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</si>
  <si>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</si>
  <si>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</si>
  <si>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</si>
  <si>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</si>
  <si>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</si>
  <si>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</si>
  <si>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</si>
  <si>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類似団体と比較すると、収益的収支比率が高く、一見して健全な状況であるといえるが、給水収益だけでは費用がまかないきれず、それ以外の収入に依存している状況である。
　更なる経営改善を図るため、施設利用率の改善や有収率の維持向上に努める必要がある。</t>
    <phoneticPr fontId="4"/>
  </si>
  <si>
    <t>平成１９年度に完成、稼働した施設であるため、老朽化に面においては当面の間更新の必要はないが、いずれ更新する必要があるため、それを見据えたうえで経営を行う必要がある。</t>
    <rPh sb="0" eb="2">
      <t>ヘイセイ</t>
    </rPh>
    <rPh sb="4" eb="6">
      <t>ネンド</t>
    </rPh>
    <rPh sb="7" eb="9">
      <t>カンセイ</t>
    </rPh>
    <rPh sb="10" eb="12">
      <t>カドウ</t>
    </rPh>
    <rPh sb="14" eb="16">
      <t>シセツ</t>
    </rPh>
    <rPh sb="22" eb="25">
      <t>ロウキュウカ</t>
    </rPh>
    <rPh sb="26" eb="27">
      <t>メン</t>
    </rPh>
    <rPh sb="32" eb="34">
      <t>トウメン</t>
    </rPh>
    <rPh sb="35" eb="36">
      <t>アイダ</t>
    </rPh>
    <rPh sb="36" eb="38">
      <t>コウシン</t>
    </rPh>
    <rPh sb="39" eb="41">
      <t>ヒツヨウ</t>
    </rPh>
    <rPh sb="49" eb="51">
      <t>コウシン</t>
    </rPh>
    <rPh sb="53" eb="55">
      <t>ヒツヨウ</t>
    </rPh>
    <rPh sb="64" eb="66">
      <t>ミス</t>
    </rPh>
    <rPh sb="71" eb="73">
      <t>ケイエイ</t>
    </rPh>
    <rPh sb="74" eb="75">
      <t>オコナ</t>
    </rPh>
    <rPh sb="76" eb="78">
      <t>ヒツヨウ</t>
    </rPh>
    <phoneticPr fontId="4"/>
  </si>
  <si>
    <t>　料金収入のみで運営が難しいため、有収率、料金回収率を更に上げ、経営健全化の継続、向上に努め、近隣市町村と情報共有を行い、経営改善を図る必要がある。</t>
    <rPh sb="1" eb="3">
      <t>リョウキン</t>
    </rPh>
    <rPh sb="11" eb="12">
      <t>ムズカ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</si>
</sst>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4-4C90-BB37-7D5E7E03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1.26</c:v>
                </c:pt>
                <c:pt idx="1">
                  <c:v>0.78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4-4C90-BB37-7D5E7E03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35.6</c:v>
                </c:pt>
                <c:pt idx="1">
                  <c:v>33.549999999999997</c:v>
                </c:pt>
                <c:pt idx="2">
                  <c:v>38.11</c:v>
                </c:pt>
                <c:pt idx="3">
                  <c:v>38.24</c:v>
                </c:pt>
                <c:pt idx="4">
                  <c:v>37.46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B-4414-B990-CFC29232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48.7</c:v>
                </c:pt>
                <c:pt idx="1">
                  <c:v>46.9</c:v>
                </c:pt>
                <c:pt idx="2">
                  <c:v>47.95</c:v>
                </c:pt>
                <c:pt idx="3">
                  <c:v>48.26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2B-4414-B990-CFC29232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89.15</c:v>
                </c:pt>
                <c:pt idx="1">
                  <c:v>96.16</c:v>
                </c:pt>
                <c:pt idx="2">
                  <c:v>84.69</c:v>
                </c:pt>
                <c:pt idx="3">
                  <c:v>88.65</c:v>
                </c:pt>
                <c:pt idx="4">
                  <c:v>76.790000000000006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2-459A-8BB0-9ADA4BB3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74.959999999999994</c:v>
                </c:pt>
                <c:pt idx="1">
                  <c:v>74.63</c:v>
                </c:pt>
                <c:pt idx="2">
                  <c:v>74.900000000000006</c:v>
                </c:pt>
                <c:pt idx="3">
                  <c:v>72.72</c:v>
                </c:pt>
                <c:pt idx="4">
                  <c:v>72.75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2-459A-8BB0-9ADA4BB3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B-4FD3-8B4B-82C8350AF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72.03</c:v>
                </c:pt>
                <c:pt idx="1">
                  <c:v>72.11</c:v>
                </c:pt>
                <c:pt idx="2">
                  <c:v>74.05</c:v>
                </c:pt>
                <c:pt idx="3">
                  <c:v>73.25</c:v>
                </c:pt>
                <c:pt idx="4">
                  <c:v>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CB-4FD3-8B4B-82C8350AF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5-4BED-B7AB-CCB0D8AE5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5-4BED-B7AB-CCB0D8AE5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6-4459-A2DF-F55C03085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06-4459-A2DF-F55C03085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6-47F4-BEA0-B6EC08999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6-47F4-BEA0-B6EC08999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D-4816-9F23-D8703474C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D-4816-9F23-D8703474C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5-4D42-A661-1C6C5A10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1510.14</c:v>
                </c:pt>
                <c:pt idx="1">
                  <c:v>1595.62</c:v>
                </c:pt>
                <c:pt idx="2">
                  <c:v>1302.33</c:v>
                </c:pt>
                <c:pt idx="3">
                  <c:v>1274.21</c:v>
                </c:pt>
                <c:pt idx="4">
                  <c:v>1183.92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5-4D42-A661-1C6C5A10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34.35</c:v>
                </c:pt>
                <c:pt idx="1">
                  <c:v>56.43</c:v>
                </c:pt>
                <c:pt idx="2">
                  <c:v>42.68</c:v>
                </c:pt>
                <c:pt idx="3">
                  <c:v>54.77</c:v>
                </c:pt>
                <c:pt idx="4">
                  <c:v>25.64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D-4841-8D25-1E946C0B3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22.67</c:v>
                </c:pt>
                <c:pt idx="1">
                  <c:v>37.92</c:v>
                </c:pt>
                <c:pt idx="2">
                  <c:v>40.89</c:v>
                </c:pt>
                <c:pt idx="3">
                  <c:v>41.25</c:v>
                </c:pt>
                <c:pt idx="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D-4841-8D25-1E946C0B3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211.48</c:v>
                </c:pt>
                <c:pt idx="1">
                  <c:v>129.25</c:v>
                </c:pt>
                <c:pt idx="2">
                  <c:v>190.99</c:v>
                </c:pt>
                <c:pt idx="3">
                  <c:v>142.72999999999999</c:v>
                </c:pt>
                <c:pt idx="4">
                  <c:v>308.04000000000002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E-4E08-AF75-3D168850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789.62</c:v>
                </c:pt>
                <c:pt idx="1">
                  <c:v>423.18</c:v>
                </c:pt>
                <c:pt idx="2">
                  <c:v>383.2</c:v>
                </c:pt>
                <c:pt idx="3">
                  <c:v>383.25</c:v>
                </c:pt>
                <c:pt idx="4">
                  <c:v>377.72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E-4E08-AF75-3D168850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2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2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5" t="str">
        <f>データ!H6</f>
        <v>山梨県　忍野村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D4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9683</v>
      </c>
      <c r="AM8" s="51"/>
      <c r="AN8" s="51"/>
      <c r="AO8" s="51"/>
      <c r="AP8" s="51"/>
      <c r="AQ8" s="51"/>
      <c r="AR8" s="51"/>
      <c r="AS8" s="51"/>
      <c r="AT8" s="47">
        <f>データ!$S$6</f>
        <v>25.05</v>
      </c>
      <c r="AU8" s="47"/>
      <c r="AV8" s="47"/>
      <c r="AW8" s="47"/>
      <c r="AX8" s="47"/>
      <c r="AY8" s="47"/>
      <c r="AZ8" s="47"/>
      <c r="BA8" s="47"/>
      <c r="BB8" s="47">
        <f>データ!$T$6</f>
        <v>386.55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2.12</v>
      </c>
      <c r="Q10" s="47"/>
      <c r="R10" s="47"/>
      <c r="S10" s="47"/>
      <c r="T10" s="47"/>
      <c r="U10" s="47"/>
      <c r="V10" s="47"/>
      <c r="W10" s="51">
        <f>データ!$Q$6</f>
        <v>1100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204</v>
      </c>
      <c r="AM10" s="51"/>
      <c r="AN10" s="51"/>
      <c r="AO10" s="51"/>
      <c r="AP10" s="51"/>
      <c r="AQ10" s="51"/>
      <c r="AR10" s="51"/>
      <c r="AS10" s="51"/>
      <c r="AT10" s="47">
        <f>データ!$V$6</f>
        <v>0.32</v>
      </c>
      <c r="AU10" s="47"/>
      <c r="AV10" s="47"/>
      <c r="AW10" s="47"/>
      <c r="AX10" s="47"/>
      <c r="AY10" s="47"/>
      <c r="AZ10" s="47"/>
      <c r="BA10" s="47"/>
      <c r="BB10" s="47">
        <f>データ!$W$6</f>
        <v>637.5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2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2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116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117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2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2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118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42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42</v>
      </c>
      <c r="O85" s="27" t="str">
        <f>データ!EN6</f>
        <v>【0.56】</v>
      </c>
    </row>
  </sheetData>
  <sheetProtection algorithmName="SHA-512" hashValue="mEj5gA+7JVyaDo+YB30TYzxru3hQICpr2avZFPUj256YwIq65RGU7d9xXgRskwCc89WXF46KHdPlSNAHPO85KA==" saltValue="jhZ3KTpmwOGIJNqJSAT2t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2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2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2">
      <c r="A6" s="29" t="s">
        <v>95</v>
      </c>
      <c r="B6" s="34">
        <f>B7</f>
        <v>2019</v>
      </c>
      <c r="C6" s="34">
        <f t="shared" ref="C6:W6" si="3">C7</f>
        <v>194247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山梨県　忍野村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2.12</v>
      </c>
      <c r="Q6" s="35">
        <f t="shared" si="3"/>
        <v>1100</v>
      </c>
      <c r="R6" s="35">
        <f t="shared" si="3"/>
        <v>9683</v>
      </c>
      <c r="S6" s="35">
        <f t="shared" si="3"/>
        <v>25.05</v>
      </c>
      <c r="T6" s="35">
        <f t="shared" si="3"/>
        <v>386.55</v>
      </c>
      <c r="U6" s="35">
        <f t="shared" si="3"/>
        <v>204</v>
      </c>
      <c r="V6" s="35">
        <f t="shared" si="3"/>
        <v>0.32</v>
      </c>
      <c r="W6" s="35">
        <f t="shared" si="3"/>
        <v>637.5</v>
      </c>
      <c r="X6" s="36">
        <f>IF(X7="",NA(),X7)</f>
        <v>100</v>
      </c>
      <c r="Y6" s="36">
        <f t="shared" ref="Y6:AG6" si="4">IF(Y7="",NA(),Y7)</f>
        <v>100</v>
      </c>
      <c r="Z6" s="36">
        <f t="shared" si="4"/>
        <v>100</v>
      </c>
      <c r="AA6" s="36">
        <f t="shared" si="4"/>
        <v>100</v>
      </c>
      <c r="AB6" s="36">
        <f t="shared" si="4"/>
        <v>100.02</v>
      </c>
      <c r="AC6" s="36">
        <f t="shared" si="4"/>
        <v>72.03</v>
      </c>
      <c r="AD6" s="36">
        <f t="shared" si="4"/>
        <v>72.11</v>
      </c>
      <c r="AE6" s="36">
        <f t="shared" si="4"/>
        <v>74.05</v>
      </c>
      <c r="AF6" s="36">
        <f t="shared" si="4"/>
        <v>73.25</v>
      </c>
      <c r="AG6" s="36">
        <f t="shared" si="4"/>
        <v>75.06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5">
        <f>IF(BE7="",NA(),BE7)</f>
        <v>0</v>
      </c>
      <c r="BF6" s="35">
        <f t="shared" ref="BF6:BN6" si="7">IF(BF7="",NA(),BF7)</f>
        <v>0</v>
      </c>
      <c r="BG6" s="35">
        <f t="shared" si="7"/>
        <v>0</v>
      </c>
      <c r="BH6" s="35">
        <f t="shared" si="7"/>
        <v>0</v>
      </c>
      <c r="BI6" s="35">
        <f t="shared" si="7"/>
        <v>0</v>
      </c>
      <c r="BJ6" s="36">
        <f t="shared" si="7"/>
        <v>1510.14</v>
      </c>
      <c r="BK6" s="36">
        <f t="shared" si="7"/>
        <v>1595.62</v>
      </c>
      <c r="BL6" s="36">
        <f t="shared" si="7"/>
        <v>1302.33</v>
      </c>
      <c r="BM6" s="36">
        <f t="shared" si="7"/>
        <v>1274.21</v>
      </c>
      <c r="BN6" s="36">
        <f t="shared" si="7"/>
        <v>1183.92</v>
      </c>
      <c r="BO6" s="35" t="str">
        <f>IF(BO7="","",IF(BO7="-","【-】","【"&amp;SUBSTITUTE(TEXT(BO7,"#,##0.00"),"-","△")&amp;"】"))</f>
        <v>【1,084.05】</v>
      </c>
      <c r="BP6" s="36">
        <f>IF(BP7="",NA(),BP7)</f>
        <v>34.35</v>
      </c>
      <c r="BQ6" s="36">
        <f t="shared" ref="BQ6:BY6" si="8">IF(BQ7="",NA(),BQ7)</f>
        <v>56.43</v>
      </c>
      <c r="BR6" s="36">
        <f t="shared" si="8"/>
        <v>42.68</v>
      </c>
      <c r="BS6" s="36">
        <f t="shared" si="8"/>
        <v>54.77</v>
      </c>
      <c r="BT6" s="36">
        <f t="shared" si="8"/>
        <v>25.64</v>
      </c>
      <c r="BU6" s="36">
        <f t="shared" si="8"/>
        <v>22.67</v>
      </c>
      <c r="BV6" s="36">
        <f t="shared" si="8"/>
        <v>37.92</v>
      </c>
      <c r="BW6" s="36">
        <f t="shared" si="8"/>
        <v>40.89</v>
      </c>
      <c r="BX6" s="36">
        <f t="shared" si="8"/>
        <v>41.25</v>
      </c>
      <c r="BY6" s="36">
        <f t="shared" si="8"/>
        <v>42.5</v>
      </c>
      <c r="BZ6" s="35" t="str">
        <f>IF(BZ7="","",IF(BZ7="-","【-】","【"&amp;SUBSTITUTE(TEXT(BZ7,"#,##0.00"),"-","△")&amp;"】"))</f>
        <v>【53.46】</v>
      </c>
      <c r="CA6" s="36">
        <f>IF(CA7="",NA(),CA7)</f>
        <v>211.48</v>
      </c>
      <c r="CB6" s="36">
        <f t="shared" ref="CB6:CJ6" si="9">IF(CB7="",NA(),CB7)</f>
        <v>129.25</v>
      </c>
      <c r="CC6" s="36">
        <f t="shared" si="9"/>
        <v>190.99</v>
      </c>
      <c r="CD6" s="36">
        <f t="shared" si="9"/>
        <v>142.72999999999999</v>
      </c>
      <c r="CE6" s="36">
        <f t="shared" si="9"/>
        <v>308.04000000000002</v>
      </c>
      <c r="CF6" s="36">
        <f t="shared" si="9"/>
        <v>789.62</v>
      </c>
      <c r="CG6" s="36">
        <f t="shared" si="9"/>
        <v>423.18</v>
      </c>
      <c r="CH6" s="36">
        <f t="shared" si="9"/>
        <v>383.2</v>
      </c>
      <c r="CI6" s="36">
        <f t="shared" si="9"/>
        <v>383.25</v>
      </c>
      <c r="CJ6" s="36">
        <f t="shared" si="9"/>
        <v>377.72</v>
      </c>
      <c r="CK6" s="35" t="str">
        <f>IF(CK7="","",IF(CK7="-","【-】","【"&amp;SUBSTITUTE(TEXT(CK7,"#,##0.00"),"-","△")&amp;"】"))</f>
        <v>【300.47】</v>
      </c>
      <c r="CL6" s="36">
        <f>IF(CL7="",NA(),CL7)</f>
        <v>35.6</v>
      </c>
      <c r="CM6" s="36">
        <f t="shared" ref="CM6:CU6" si="10">IF(CM7="",NA(),CM7)</f>
        <v>33.549999999999997</v>
      </c>
      <c r="CN6" s="36">
        <f t="shared" si="10"/>
        <v>38.11</v>
      </c>
      <c r="CO6" s="36">
        <f t="shared" si="10"/>
        <v>38.24</v>
      </c>
      <c r="CP6" s="36">
        <f t="shared" si="10"/>
        <v>37.46</v>
      </c>
      <c r="CQ6" s="36">
        <f t="shared" si="10"/>
        <v>48.7</v>
      </c>
      <c r="CR6" s="36">
        <f t="shared" si="10"/>
        <v>46.9</v>
      </c>
      <c r="CS6" s="36">
        <f t="shared" si="10"/>
        <v>47.95</v>
      </c>
      <c r="CT6" s="36">
        <f t="shared" si="10"/>
        <v>48.26</v>
      </c>
      <c r="CU6" s="36">
        <f t="shared" si="10"/>
        <v>48.01</v>
      </c>
      <c r="CV6" s="35" t="str">
        <f>IF(CV7="","",IF(CV7="-","【-】","【"&amp;SUBSTITUTE(TEXT(CV7,"#,##0.00"),"-","△")&amp;"】"))</f>
        <v>【54.90】</v>
      </c>
      <c r="CW6" s="36">
        <f>IF(CW7="",NA(),CW7)</f>
        <v>89.15</v>
      </c>
      <c r="CX6" s="36">
        <f t="shared" ref="CX6:DF6" si="11">IF(CX7="",NA(),CX7)</f>
        <v>96.16</v>
      </c>
      <c r="CY6" s="36">
        <f t="shared" si="11"/>
        <v>84.69</v>
      </c>
      <c r="CZ6" s="36">
        <f t="shared" si="11"/>
        <v>88.65</v>
      </c>
      <c r="DA6" s="36">
        <f t="shared" si="11"/>
        <v>76.790000000000006</v>
      </c>
      <c r="DB6" s="36">
        <f t="shared" si="11"/>
        <v>74.959999999999994</v>
      </c>
      <c r="DC6" s="36">
        <f t="shared" si="11"/>
        <v>74.63</v>
      </c>
      <c r="DD6" s="36">
        <f t="shared" si="11"/>
        <v>74.900000000000006</v>
      </c>
      <c r="DE6" s="36">
        <f t="shared" si="11"/>
        <v>72.72</v>
      </c>
      <c r="DF6" s="36">
        <f t="shared" si="11"/>
        <v>72.75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1.26</v>
      </c>
      <c r="EJ6" s="36">
        <f t="shared" si="14"/>
        <v>0.78</v>
      </c>
      <c r="EK6" s="36">
        <f t="shared" si="14"/>
        <v>0.56999999999999995</v>
      </c>
      <c r="EL6" s="36">
        <f t="shared" si="14"/>
        <v>0.62</v>
      </c>
      <c r="EM6" s="36">
        <f t="shared" si="14"/>
        <v>0.39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2">
      <c r="A7" s="29"/>
      <c r="B7" s="38">
        <v>2019</v>
      </c>
      <c r="C7" s="38">
        <v>194247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2.12</v>
      </c>
      <c r="Q7" s="39">
        <v>1100</v>
      </c>
      <c r="R7" s="39">
        <v>9683</v>
      </c>
      <c r="S7" s="39">
        <v>25.05</v>
      </c>
      <c r="T7" s="39">
        <v>386.55</v>
      </c>
      <c r="U7" s="39">
        <v>204</v>
      </c>
      <c r="V7" s="39">
        <v>0.32</v>
      </c>
      <c r="W7" s="39">
        <v>637.5</v>
      </c>
      <c r="X7" s="39">
        <v>100</v>
      </c>
      <c r="Y7" s="39">
        <v>100</v>
      </c>
      <c r="Z7" s="39">
        <v>100</v>
      </c>
      <c r="AA7" s="39">
        <v>100</v>
      </c>
      <c r="AB7" s="39">
        <v>100.02</v>
      </c>
      <c r="AC7" s="39">
        <v>72.03</v>
      </c>
      <c r="AD7" s="39">
        <v>72.11</v>
      </c>
      <c r="AE7" s="39">
        <v>74.05</v>
      </c>
      <c r="AF7" s="39">
        <v>73.25</v>
      </c>
      <c r="AG7" s="39">
        <v>75.06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1510.14</v>
      </c>
      <c r="BK7" s="39">
        <v>1595.62</v>
      </c>
      <c r="BL7" s="39">
        <v>1302.33</v>
      </c>
      <c r="BM7" s="39">
        <v>1274.21</v>
      </c>
      <c r="BN7" s="39">
        <v>1183.92</v>
      </c>
      <c r="BO7" s="39">
        <v>1084.05</v>
      </c>
      <c r="BP7" s="39">
        <v>34.35</v>
      </c>
      <c r="BQ7" s="39">
        <v>56.43</v>
      </c>
      <c r="BR7" s="39">
        <v>42.68</v>
      </c>
      <c r="BS7" s="39">
        <v>54.77</v>
      </c>
      <c r="BT7" s="39">
        <v>25.64</v>
      </c>
      <c r="BU7" s="39">
        <v>22.67</v>
      </c>
      <c r="BV7" s="39">
        <v>37.92</v>
      </c>
      <c r="BW7" s="39">
        <v>40.89</v>
      </c>
      <c r="BX7" s="39">
        <v>41.25</v>
      </c>
      <c r="BY7" s="39">
        <v>42.5</v>
      </c>
      <c r="BZ7" s="39">
        <v>53.46</v>
      </c>
      <c r="CA7" s="39">
        <v>211.48</v>
      </c>
      <c r="CB7" s="39">
        <v>129.25</v>
      </c>
      <c r="CC7" s="39">
        <v>190.99</v>
      </c>
      <c r="CD7" s="39">
        <v>142.72999999999999</v>
      </c>
      <c r="CE7" s="39">
        <v>308.04000000000002</v>
      </c>
      <c r="CF7" s="39">
        <v>789.62</v>
      </c>
      <c r="CG7" s="39">
        <v>423.18</v>
      </c>
      <c r="CH7" s="39">
        <v>383.2</v>
      </c>
      <c r="CI7" s="39">
        <v>383.25</v>
      </c>
      <c r="CJ7" s="39">
        <v>377.72</v>
      </c>
      <c r="CK7" s="39">
        <v>300.47000000000003</v>
      </c>
      <c r="CL7" s="39">
        <v>35.6</v>
      </c>
      <c r="CM7" s="39">
        <v>33.549999999999997</v>
      </c>
      <c r="CN7" s="39">
        <v>38.11</v>
      </c>
      <c r="CO7" s="39">
        <v>38.24</v>
      </c>
      <c r="CP7" s="39">
        <v>37.46</v>
      </c>
      <c r="CQ7" s="39">
        <v>48.7</v>
      </c>
      <c r="CR7" s="39">
        <v>46.9</v>
      </c>
      <c r="CS7" s="39">
        <v>47.95</v>
      </c>
      <c r="CT7" s="39">
        <v>48.26</v>
      </c>
      <c r="CU7" s="39">
        <v>48.01</v>
      </c>
      <c r="CV7" s="39">
        <v>54.9</v>
      </c>
      <c r="CW7" s="39">
        <v>89.15</v>
      </c>
      <c r="CX7" s="39">
        <v>96.16</v>
      </c>
      <c r="CY7" s="39">
        <v>84.69</v>
      </c>
      <c r="CZ7" s="39">
        <v>88.65</v>
      </c>
      <c r="DA7" s="39">
        <v>76.790000000000006</v>
      </c>
      <c r="DB7" s="39">
        <v>74.959999999999994</v>
      </c>
      <c r="DC7" s="39">
        <v>74.63</v>
      </c>
      <c r="DD7" s="39">
        <v>74.900000000000006</v>
      </c>
      <c r="DE7" s="39">
        <v>72.72</v>
      </c>
      <c r="DF7" s="39">
        <v>72.75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1.26</v>
      </c>
      <c r="EJ7" s="39">
        <v>0.78</v>
      </c>
      <c r="EK7" s="39">
        <v>0.56999999999999995</v>
      </c>
      <c r="EL7" s="39">
        <v>0.62</v>
      </c>
      <c r="EM7" s="39">
        <v>0.39</v>
      </c>
      <c r="EN7" s="39">
        <v>0.56000000000000005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2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2">
      <c r="B13" t="s">
        <v>111</v>
      </c>
      <c r="C13" t="s">
        <v>112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2021-01-13T08:07:43Z</cp:lastPrinted>
  <dcterms:created xsi:type="dcterms:W3CDTF">2020-12-04T02:20:22Z</dcterms:created>
  <dcterms:modified xsi:type="dcterms:W3CDTF">2021-02-22T06:10:54Z</dcterms:modified>
  <cp:category/>
</cp:coreProperties>
</file>