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Z+L0Jf23rnuvemgO9dQVy+30tZM36HqgZOMme5M8ZbttdLoSQf5M8gc9bZcMlTX56miU3EsAeS2UwvbFtiy6VA==" workbookSaltValue="soFFUSUX59QITxHcUWtJDA=="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<sst xmlns="http://schemas.openxmlformats.org/spreadsheetml/2006/main" count="233" uniqueCount="117">
  <si>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</si>
  <si>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</si>
  <si>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</si>
  <si>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</si>
  <si>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</si>
  <si>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</si>
  <si>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</si>
  <si>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</si>
  <si>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</si>
  <si>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</si>
  <si>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</si>
  <si>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</si>
  <si>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</si>
  <si>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</si>
  <si>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</si>
  <si>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</si>
  <si>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</si>
  <si>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</si>
  <si>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</si>
  <si>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</si>
  <si>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</si>
  <si>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</si>
  <si>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</si>
  <si>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</si>
  <si>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</si>
  <si>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</si>
  <si>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</si>
  <si>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</si>
  <si>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</si>
  <si>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</si>
  <si>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</si>
  <si>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</si>
  <si>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</si>
  <si>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</si>
  <si>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</si>
  <si>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</si>
  <si>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</si>
  <si>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</si>
  <si>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</si>
  <si>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</si>
  <si>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</si>
  <si>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</si>
  <si>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</si>
  <si>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</si>
  <si>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</si>
  <si>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</si>
  <si>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</si>
  <si>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</si>
  <si>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</si>
  <si>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</si>
  <si>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</si>
  <si>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</si>
  <si>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</si>
  <si>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</si>
  <si>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</si>
  <si>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</si>
  <si>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</si>
  <si>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</si>
  <si>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</si>
  <si>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</si>
  <si>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</si>
  <si>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</si>
  <si>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</si>
  <si>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</si>
  <si>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</si>
  <si>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</si>
  <si>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</si>
  <si>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</si>
  <si>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</si>
  <si>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</si>
  <si>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</si>
  <si>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</si>
  <si>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</si>
  <si>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</si>
  <si>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</si>
  <si>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</si>
  <si>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</si>
  <si>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</si>
  <si>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</si>
  <si>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</si>
  <si>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</si>
  <si>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</si>
  <si>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</si>
  <si>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</si>
  <si>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</si>
  <si>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</si>
  <si>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</si>
  <si>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</si>
  <si>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</si>
  <si>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</si>
  <si>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</si>
  <si>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</si>
  <si>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</si>
  <si>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</si>
  <si>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</si>
  <si>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</si>
  <si>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</si>
  <si>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</si>
  <si>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</si>
  <si>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</si>
  <si>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</si>
  <si>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</si>
  <si>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</si>
  <si>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</si>
  <si>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</si>
  <si>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</si>
  <si>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</si>
  <si>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</si>
  <si>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</si>
  <si>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</si>
  <si>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</si>
  <si>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</si>
  <si>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</si>
  <si>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</si>
  <si>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水道普及率は99.1％とほぼ全域をカバーしているが、人口減等による使用水量の減少が深刻な問題である。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t>
    <rPh sb="1" eb="3">
      <t>スイドウ</t>
    </rPh>
    <rPh sb="3" eb="5">
      <t>フキュウ</t>
    </rPh>
    <rPh sb="5" eb="6">
      <t>リツ</t>
    </rPh>
    <rPh sb="15" eb="17">
      <t>ゼンイキ</t>
    </rPh>
    <rPh sb="27" eb="29">
      <t>ジンコウ</t>
    </rPh>
    <rPh sb="29" eb="30">
      <t>ゲン</t>
    </rPh>
    <rPh sb="30" eb="31">
      <t>トウ</t>
    </rPh>
    <rPh sb="34" eb="36">
      <t>シヨウ</t>
    </rPh>
    <rPh sb="36" eb="38">
      <t>スイリョウ</t>
    </rPh>
    <rPh sb="39" eb="41">
      <t>ゲンショウ</t>
    </rPh>
    <rPh sb="42" eb="44">
      <t>シンコク</t>
    </rPh>
    <rPh sb="45" eb="47">
      <t>モンダイ</t>
    </rPh>
    <rPh sb="53" eb="55">
      <t>シヨウ</t>
    </rPh>
    <rPh sb="55" eb="57">
      <t>スイリョウ</t>
    </rPh>
    <rPh sb="58" eb="60">
      <t>ゲンショウ</t>
    </rPh>
    <rPh sb="65" eb="67">
      <t>リョウキン</t>
    </rPh>
    <rPh sb="67" eb="69">
      <t>シュウニュウ</t>
    </rPh>
    <rPh sb="70" eb="72">
      <t>ゲンショウ</t>
    </rPh>
    <rPh sb="78" eb="80">
      <t>コンゴ</t>
    </rPh>
    <rPh sb="80" eb="81">
      <t>デ</t>
    </rPh>
    <rPh sb="88" eb="91">
      <t>ダイキボ</t>
    </rPh>
    <rPh sb="92" eb="94">
      <t>シセツ</t>
    </rPh>
    <rPh sb="95" eb="97">
      <t>コウシン</t>
    </rPh>
    <rPh sb="98" eb="100">
      <t>カイシュウ</t>
    </rPh>
    <rPh sb="101" eb="102">
      <t>オオ</t>
    </rPh>
    <rPh sb="104" eb="106">
      <t>エイキョウ</t>
    </rPh>
    <rPh sb="107" eb="108">
      <t>オヨ</t>
    </rPh>
    <rPh sb="113" eb="115">
      <t>メイカク</t>
    </rPh>
    <rPh sb="121" eb="123">
      <t>ロウスイ</t>
    </rPh>
    <rPh sb="123" eb="125">
      <t>チョウサ</t>
    </rPh>
    <rPh sb="125" eb="126">
      <t>トウ</t>
    </rPh>
    <rPh sb="129" eb="131">
      <t>ユウシュウ</t>
    </rPh>
    <rPh sb="131" eb="133">
      <t>スイリョウ</t>
    </rPh>
    <rPh sb="137" eb="139">
      <t>ムダ</t>
    </rPh>
    <rPh sb="140" eb="142">
      <t>シシュツ</t>
    </rPh>
    <rPh sb="143" eb="144">
      <t>オサ</t>
    </rPh>
    <rPh sb="155" eb="157">
      <t>イゼン</t>
    </rPh>
    <rPh sb="157" eb="158">
      <t>ヒク</t>
    </rPh>
    <rPh sb="159" eb="161">
      <t>スイジュン</t>
    </rPh>
    <rPh sb="164" eb="166">
      <t>コンゴ</t>
    </rPh>
    <rPh sb="167" eb="169">
      <t>ケイゾク</t>
    </rPh>
    <rPh sb="173" eb="175">
      <t>ヒツヨウ</t>
    </rPh>
    <rPh sb="181" eb="183">
      <t>コンゴ</t>
    </rPh>
    <rPh sb="184" eb="186">
      <t>リョウキン</t>
    </rPh>
    <rPh sb="187" eb="189">
      <t>カイテイ</t>
    </rPh>
    <rPh sb="190" eb="192">
      <t>キンリン</t>
    </rPh>
    <rPh sb="192" eb="195">
      <t>シチョウソン</t>
    </rPh>
    <rPh sb="197" eb="200">
      <t>コウイキカ</t>
    </rPh>
    <rPh sb="203" eb="205">
      <t>シシュツ</t>
    </rPh>
    <rPh sb="206" eb="207">
      <t>オサ</t>
    </rPh>
    <rPh sb="209" eb="211">
      <t>ホウサク</t>
    </rPh>
    <rPh sb="212" eb="214">
      <t>シュウニュウ</t>
    </rPh>
    <rPh sb="215" eb="217">
      <t>ゾウカ</t>
    </rPh>
    <rPh sb="219" eb="221">
      <t>ホウサク</t>
    </rPh>
    <rPh sb="222" eb="224">
      <t>リョウメン</t>
    </rPh>
    <rPh sb="226" eb="228">
      <t>ケントウ</t>
    </rPh>
    <phoneticPr fontId="4"/>
  </si>
  <si>
    <t>③管路更新率
　 R1年度で更新率が大幅に伸びているが、新設した管路における廃止した管路の延長が長いため、総延長が短くなったことによるためであり、毎年の更新距離は例年とほぼ変わっていないのが現状である。
  多くの施設・管路は更新が進んでおらず老朽化が進んでいる。
　更新計画を作成し計画的に更新していく必要があるが経営規模が小さいため予算的制約を受けてしまう。
　今後は起債等の財政措置を検討しながら老朽化対策を検討していく必要がある。
　</t>
    <rPh sb="1" eb="3">
      <t>カンロ</t>
    </rPh>
    <rPh sb="3" eb="5">
      <t>コウシン</t>
    </rPh>
    <rPh sb="5" eb="6">
      <t>リツ</t>
    </rPh>
    <rPh sb="95" eb="97">
      <t>ゲンジョウ</t>
    </rPh>
    <rPh sb="104" eb="105">
      <t>オオ</t>
    </rPh>
    <rPh sb="107" eb="109">
      <t>シセツ</t>
    </rPh>
    <rPh sb="110" eb="112">
      <t>カンロ</t>
    </rPh>
    <rPh sb="113" eb="115">
      <t>コウシン</t>
    </rPh>
    <rPh sb="116" eb="117">
      <t>スス</t>
    </rPh>
    <rPh sb="122" eb="125">
      <t>ロウキュウカ</t>
    </rPh>
    <rPh sb="126" eb="127">
      <t>スス</t>
    </rPh>
    <rPh sb="134" eb="136">
      <t>コウシン</t>
    </rPh>
    <rPh sb="136" eb="138">
      <t>ケイカク</t>
    </rPh>
    <rPh sb="139" eb="141">
      <t>サクセイ</t>
    </rPh>
    <rPh sb="142" eb="145">
      <t>ケイカクテキ</t>
    </rPh>
    <rPh sb="146" eb="148">
      <t>コウシン</t>
    </rPh>
    <rPh sb="152" eb="154">
      <t>ヒツヨウ</t>
    </rPh>
    <rPh sb="158" eb="160">
      <t>ケイエイ</t>
    </rPh>
    <rPh sb="160" eb="162">
      <t>キボ</t>
    </rPh>
    <rPh sb="163" eb="164">
      <t>チイ</t>
    </rPh>
    <rPh sb="168" eb="171">
      <t>ヨサンテキ</t>
    </rPh>
    <rPh sb="171" eb="173">
      <t>セイヤク</t>
    </rPh>
    <rPh sb="174" eb="175">
      <t>ウ</t>
    </rPh>
    <rPh sb="183" eb="185">
      <t>コンゴ</t>
    </rPh>
    <rPh sb="186" eb="188">
      <t>キサイ</t>
    </rPh>
    <rPh sb="188" eb="189">
      <t>トウ</t>
    </rPh>
    <rPh sb="190" eb="192">
      <t>ザイセイ</t>
    </rPh>
    <rPh sb="192" eb="194">
      <t>ソチ</t>
    </rPh>
    <rPh sb="195" eb="197">
      <t>ケントウ</t>
    </rPh>
    <rPh sb="201" eb="204">
      <t>ロウキュウカ</t>
    </rPh>
    <rPh sb="207" eb="209">
      <t>ケントウ</t>
    </rPh>
    <rPh sb="213" eb="215">
      <t>ヒツヨウ</t>
    </rPh>
    <phoneticPr fontId="4"/>
  </si>
  <si>
    <t>①収益的収支比率
　昨年度より向上し黒字化したが、料金収入については、人口減や節水機能の向上による使用水量の減少により年々低くなっている。こうした状況を踏まえて、さらなる経営改善を進めていく。
④企業債残高対給水収益比率
　ここ数年新規の起債がないため残高は減少しており、低い水準で推移しているが法適化事務や管路更新のための財源確保のため起債の活用は今後増えていく。
⑤料金回収率
　H28を境に100％を下回るようになっている。
　今後、配水施設等大規模な更新が出てくる前に料金改定などを行い、経営水準を高める。
⑥給水原価
　井戸水のため、浄水施設が塩素滅菌のみであるため原価は低く抑えられているが更新費用はそのままに有収水量は下がっているため、原価は増加傾向にある。
　改修の費用を下げることは難しいため、有収率を向上させる。
⑦施設利用率
　1系統のため統廃合などのダウンサイジングは難しいため、広域化について検討していく。
⑧有収率
　漏水調査を実施し、有収率は増加しているが、依然全国平均以下の数値である。
　今後も漏水調査を継続して行い有収水量を増加させる。</t>
    <rPh sb="1" eb="4">
      <t>シュウエキテキ</t>
    </rPh>
    <rPh sb="4" eb="6">
      <t>シュウシ</t>
    </rPh>
    <rPh sb="6" eb="8">
      <t>ヒリツ</t>
    </rPh>
    <rPh sb="10" eb="13">
      <t>サクネンド</t>
    </rPh>
    <rPh sb="15" eb="17">
      <t>コウジョウ</t>
    </rPh>
    <rPh sb="18" eb="21">
      <t>クロジカ</t>
    </rPh>
    <rPh sb="25" eb="27">
      <t>リョウキン</t>
    </rPh>
    <rPh sb="27" eb="29">
      <t>シュウニュウ</t>
    </rPh>
    <rPh sb="35" eb="38">
      <t>ジンコウゲン</t>
    </rPh>
    <rPh sb="39" eb="41">
      <t>セッスイ</t>
    </rPh>
    <rPh sb="41" eb="43">
      <t>キノウ</t>
    </rPh>
    <rPh sb="44" eb="46">
      <t>コウジョウ</t>
    </rPh>
    <rPh sb="49" eb="51">
      <t>シヨウ</t>
    </rPh>
    <rPh sb="51" eb="53">
      <t>スイリョウ</t>
    </rPh>
    <rPh sb="54" eb="55">
      <t>ヘ</t>
    </rPh>
    <rPh sb="55" eb="56">
      <t>ショウ</t>
    </rPh>
    <rPh sb="59" eb="61">
      <t>ネンネン</t>
    </rPh>
    <rPh sb="61" eb="62">
      <t>ヒク</t>
    </rPh>
    <rPh sb="73" eb="75">
      <t>ジョウキョウ</t>
    </rPh>
    <rPh sb="76" eb="77">
      <t>フ</t>
    </rPh>
    <rPh sb="85" eb="87">
      <t>ケイエイ</t>
    </rPh>
    <rPh sb="87" eb="89">
      <t>カイゼン</t>
    </rPh>
    <rPh sb="90" eb="91">
      <t>スス</t>
    </rPh>
    <rPh sb="98" eb="101">
      <t>キギョウサイ</t>
    </rPh>
    <rPh sb="101" eb="103">
      <t>ザンダカ</t>
    </rPh>
    <rPh sb="103" eb="104">
      <t>タイ</t>
    </rPh>
    <rPh sb="104" eb="106">
      <t>キュウスイ</t>
    </rPh>
    <rPh sb="106" eb="108">
      <t>シュウエキ</t>
    </rPh>
    <rPh sb="108" eb="110">
      <t>ヒリツ</t>
    </rPh>
    <rPh sb="114" eb="116">
      <t>スウネン</t>
    </rPh>
    <rPh sb="116" eb="118">
      <t>シンキ</t>
    </rPh>
    <rPh sb="119" eb="121">
      <t>キサイ</t>
    </rPh>
    <rPh sb="126" eb="128">
      <t>ザンダカ</t>
    </rPh>
    <rPh sb="129" eb="131">
      <t>ゲンショウ</t>
    </rPh>
    <rPh sb="136" eb="137">
      <t>ヒク</t>
    </rPh>
    <rPh sb="138" eb="140">
      <t>スイジュン</t>
    </rPh>
    <rPh sb="141" eb="143">
      <t>スイイ</t>
    </rPh>
    <rPh sb="148" eb="149">
      <t>ホウ</t>
    </rPh>
    <rPh sb="149" eb="150">
      <t>テキ</t>
    </rPh>
    <rPh sb="150" eb="151">
      <t>カ</t>
    </rPh>
    <rPh sb="151" eb="153">
      <t>ジム</t>
    </rPh>
    <rPh sb="154" eb="156">
      <t>カンロ</t>
    </rPh>
    <rPh sb="156" eb="158">
      <t>コウシン</t>
    </rPh>
    <rPh sb="162" eb="164">
      <t>ザイゲン</t>
    </rPh>
    <rPh sb="164" eb="166">
      <t>カクホ</t>
    </rPh>
    <rPh sb="169" eb="171">
      <t>キサイ</t>
    </rPh>
    <rPh sb="172" eb="174">
      <t>カツヨウ</t>
    </rPh>
    <rPh sb="175" eb="177">
      <t>コンゴ</t>
    </rPh>
    <rPh sb="177" eb="178">
      <t>フ</t>
    </rPh>
    <rPh sb="185" eb="187">
      <t>リョウキン</t>
    </rPh>
    <rPh sb="187" eb="189">
      <t>カイシュウ</t>
    </rPh>
    <rPh sb="189" eb="190">
      <t>リツ</t>
    </rPh>
    <rPh sb="196" eb="197">
      <t>サカイ</t>
    </rPh>
    <rPh sb="203" eb="205">
      <t>シタマワ</t>
    </rPh>
    <rPh sb="217" eb="219">
      <t>コンゴ</t>
    </rPh>
    <rPh sb="220" eb="222">
      <t>ハイスイ</t>
    </rPh>
    <rPh sb="222" eb="224">
      <t>シセツ</t>
    </rPh>
    <rPh sb="224" eb="225">
      <t>トウ</t>
    </rPh>
    <rPh sb="225" eb="228">
      <t>ダイキボ</t>
    </rPh>
    <rPh sb="229" eb="231">
      <t>コウシン</t>
    </rPh>
    <rPh sb="232" eb="233">
      <t>デ</t>
    </rPh>
    <rPh sb="236" eb="237">
      <t>マエ</t>
    </rPh>
    <rPh sb="238" eb="240">
      <t>リョウキン</t>
    </rPh>
    <rPh sb="240" eb="242">
      <t>カイテイ</t>
    </rPh>
    <rPh sb="245" eb="246">
      <t>オコナ</t>
    </rPh>
    <rPh sb="248" eb="250">
      <t>ケイエイ</t>
    </rPh>
    <rPh sb="250" eb="252">
      <t>スイジュン</t>
    </rPh>
    <rPh sb="253" eb="254">
      <t>タカ</t>
    </rPh>
    <rPh sb="259" eb="261">
      <t>キュウスイ</t>
    </rPh>
    <rPh sb="261" eb="263">
      <t>ゲンカ</t>
    </rPh>
    <rPh sb="265" eb="268">
      <t>イドミズ</t>
    </rPh>
    <rPh sb="272" eb="274">
      <t>ジョウスイ</t>
    </rPh>
    <rPh sb="274" eb="276">
      <t>シセツ</t>
    </rPh>
    <rPh sb="277" eb="279">
      <t>エンソ</t>
    </rPh>
    <rPh sb="279" eb="281">
      <t>メッキン</t>
    </rPh>
    <rPh sb="288" eb="290">
      <t>ゲンカ</t>
    </rPh>
    <rPh sb="291" eb="292">
      <t>ヒク</t>
    </rPh>
    <rPh sb="293" eb="294">
      <t>オサ</t>
    </rPh>
    <rPh sb="301" eb="303">
      <t>コウシン</t>
    </rPh>
    <rPh sb="303" eb="305">
      <t>ヒヨウ</t>
    </rPh>
    <rPh sb="311" eb="313">
      <t>ユウシュウ</t>
    </rPh>
    <rPh sb="313" eb="315">
      <t>スイリョウ</t>
    </rPh>
    <rPh sb="316" eb="317">
      <t>サ</t>
    </rPh>
    <rPh sb="325" eb="327">
      <t>ゲンカ</t>
    </rPh>
    <rPh sb="328" eb="330">
      <t>ゾウカ</t>
    </rPh>
    <rPh sb="330" eb="332">
      <t>ケイコウ</t>
    </rPh>
    <rPh sb="338" eb="340">
      <t>カイシュウ</t>
    </rPh>
    <rPh sb="341" eb="343">
      <t>ヒヨウ</t>
    </rPh>
    <rPh sb="344" eb="345">
      <t>サ</t>
    </rPh>
    <rPh sb="350" eb="351">
      <t>ムズカ</t>
    </rPh>
    <rPh sb="356" eb="359">
      <t>ユウシュウリツ</t>
    </rPh>
    <rPh sb="360" eb="362">
      <t>コウジョウ</t>
    </rPh>
    <rPh sb="368" eb="370">
      <t>シセツ</t>
    </rPh>
    <rPh sb="370" eb="373">
      <t>リヨウリツ</t>
    </rPh>
    <rPh sb="376" eb="378">
      <t>ケイトウ</t>
    </rPh>
    <rPh sb="381" eb="384">
      <t>トウハイゴウ</t>
    </rPh>
    <rPh sb="396" eb="397">
      <t>ムズカ</t>
    </rPh>
    <rPh sb="402" eb="405">
      <t>コウイキカ</t>
    </rPh>
    <rPh sb="409" eb="411">
      <t>ケントウ</t>
    </rPh>
    <rPh sb="418" eb="420">
      <t>ユウシュウ</t>
    </rPh>
    <rPh sb="420" eb="421">
      <t>リツ</t>
    </rPh>
    <rPh sb="423" eb="425">
      <t>ロウスイ</t>
    </rPh>
    <rPh sb="425" eb="427">
      <t>チョウサ</t>
    </rPh>
    <rPh sb="428" eb="430">
      <t>ジッシ</t>
    </rPh>
    <rPh sb="432" eb="435">
      <t>ユウシュウリツ</t>
    </rPh>
    <rPh sb="436" eb="43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</si>
</sst>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c:v>
                </c:pt>
                <c:pt idx="1">
                  <c:v>0.17</c:v>
                </c:pt>
                <c:pt idx="2">
                  <c:v>0.3</c:v>
                </c:pt>
                <c:pt idx="3">
                  <c:v>0.23</c:v>
                </c:pt>
                <c:pt idx="4">
                  <c:v>1.1399999999999999</c:v>
                </c:pt>
              </c:numCache>
            </c:numRef>
          </c:val>
          <c:extLst>
            <c:ext xmlns:c16="http://schemas.microsoft.com/office/drawing/2014/chart" uri="{C3380CC4-5D6E-409C-BE32-E72D297353CC}">
              <c16:uniqueId val="{00000000-C99B-4546-A360-96755185B9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99B-4546-A360-96755185B9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110.29</c:v>
                </c:pt>
                <c:pt idx="1">
                  <c:v>93.42</c:v>
                </c:pt>
                <c:pt idx="2">
                  <c:v>102.77</c:v>
                </c:pt>
                <c:pt idx="3">
                  <c:v>88.99</c:v>
                </c:pt>
                <c:pt idx="4">
                  <c:v>102.16</c:v>
                </c:pt>
              </c:numCache>
            </c:numRef>
          </c:val>
          <c:extLst>
            <c:ext xmlns:c16="http://schemas.microsoft.com/office/drawing/2014/chart" uri="{C3380CC4-5D6E-409C-BE32-E72D297353CC}">
              <c16:uniqueId val="{00000000-12D1-400F-9A61-F12255B6CB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12D1-400F-9A61-F12255B6CB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0-46BF-92C0-9169C17B79F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0-46BF-92C0-9169C17B79F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4-4D88-86D9-F35AC4AF9F7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4-4D88-86D9-F35AC4AF9F7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8-4D87-BE3E-F3F276E6438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8-4D87-BE3E-F3F276E6438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2-4C5D-8BC3-77B9E401348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2-4C5D-8BC3-77B9E401348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534.51</c:v>
                </c:pt>
                <c:pt idx="1">
                  <c:v>511.01</c:v>
                </c:pt>
                <c:pt idx="2">
                  <c:v>473.07</c:v>
                </c:pt>
                <c:pt idx="3">
                  <c:v>454.62</c:v>
                </c:pt>
                <c:pt idx="4">
                  <c:v>448.8</c:v>
                </c:pt>
              </c:numCache>
            </c:numRef>
          </c:val>
          <c:extLst>
            <c:ext xmlns:c16="http://schemas.microsoft.com/office/drawing/2014/chart" uri="{C3380CC4-5D6E-409C-BE32-E72D297353CC}">
              <c16:uniqueId val="{00000000-FDD4-4BF6-A9D3-CD284502C89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DD4-4BF6-A9D3-CD284502C89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101.1</c:v>
                </c:pt>
                <c:pt idx="1">
                  <c:v>89.79</c:v>
                </c:pt>
                <c:pt idx="2">
                  <c:v>94.86</c:v>
                </c:pt>
                <c:pt idx="3">
                  <c:v>84.96</c:v>
                </c:pt>
                <c:pt idx="4">
                  <c:v>96.63</c:v>
                </c:pt>
              </c:numCache>
            </c:numRef>
          </c:val>
          <c:extLst>
            <c:ext xmlns:c16="http://schemas.microsoft.com/office/drawing/2014/chart" uri="{C3380CC4-5D6E-409C-BE32-E72D297353CC}">
              <c16:uniqueId val="{00000000-2329-48B3-BC20-CD06E9F30F0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329-48B3-BC20-CD06E9F30F0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70.680000000000007</c:v>
                </c:pt>
                <c:pt idx="1">
                  <c:v>78.849999999999994</c:v>
                </c:pt>
                <c:pt idx="2">
                  <c:v>74.760000000000005</c:v>
                </c:pt>
                <c:pt idx="3">
                  <c:v>84.36</c:v>
                </c:pt>
                <c:pt idx="4">
                  <c:v>74.510000000000005</c:v>
                </c:pt>
              </c:numCache>
            </c:numRef>
          </c:val>
          <c:extLst>
            <c:ext xmlns:c16="http://schemas.microsoft.com/office/drawing/2014/chart" uri="{C3380CC4-5D6E-409C-BE32-E72D297353CC}">
              <c16:uniqueId val="{00000000-DE7C-4786-89E7-6826CB7FE49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DE7C-4786-89E7-6826CB7FE49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41.09</c:v>
                </c:pt>
                <c:pt idx="1">
                  <c:v>36.08</c:v>
                </c:pt>
                <c:pt idx="2">
                  <c:v>35.880000000000003</c:v>
                </c:pt>
                <c:pt idx="3">
                  <c:v>35.54</c:v>
                </c:pt>
                <c:pt idx="4">
                  <c:v>34.200000000000003</c:v>
                </c:pt>
              </c:numCache>
            </c:numRef>
          </c:val>
          <c:extLst>
            <c:ext xmlns:c16="http://schemas.microsoft.com/office/drawing/2014/chart" uri="{C3380CC4-5D6E-409C-BE32-E72D297353CC}">
              <c16:uniqueId val="{00000000-4284-414D-9829-1D021F47869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284-414D-9829-1D021F47869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60.28</c:v>
                </c:pt>
                <c:pt idx="1">
                  <c:v>68.709999999999994</c:v>
                </c:pt>
                <c:pt idx="2">
                  <c:v>70.13</c:v>
                </c:pt>
                <c:pt idx="3">
                  <c:v>68.239999999999995</c:v>
                </c:pt>
                <c:pt idx="4">
                  <c:v>66.3</c:v>
                </c:pt>
              </c:numCache>
            </c:numRef>
          </c:val>
          <c:extLst>
            <c:ext xmlns:c16="http://schemas.microsoft.com/office/drawing/2014/chart" uri="{C3380CC4-5D6E-409C-BE32-E72D297353CC}">
              <c16:uniqueId val="{00000000-0194-4257-A2EB-A9E3D6891CF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0194-4257-A2EB-A9E3D6891CF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0" zoomScaleNormal="100" workbookViewId="0">
      <selection activeCell="CC68" sqref="CC6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西桂町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4269</v>
      </c>
      <c r="AM8" s="73"/>
      <c r="AN8" s="73"/>
      <c r="AO8" s="73"/>
      <c r="AP8" s="73"/>
      <c r="AQ8" s="73"/>
      <c r="AR8" s="73"/>
      <c r="AS8" s="73"/>
      <c r="AT8" s="72">
        <f>データ!$S$6</f>
        <v>15.22</v>
      </c>
      <c r="AU8" s="72"/>
      <c r="AV8" s="72"/>
      <c r="AW8" s="72"/>
      <c r="AX8" s="72"/>
      <c r="AY8" s="72"/>
      <c r="AZ8" s="72"/>
      <c r="BA8" s="72"/>
      <c r="BB8" s="72">
        <f>データ!$T$6</f>
        <v>280.49</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99.13</v>
      </c>
      <c r="Q10" s="72"/>
      <c r="R10" s="72"/>
      <c r="S10" s="72"/>
      <c r="T10" s="72"/>
      <c r="U10" s="72"/>
      <c r="V10" s="72"/>
      <c r="W10" s="73">
        <f>データ!$Q$6</f>
        <v>1320</v>
      </c>
      <c r="X10" s="73"/>
      <c r="Y10" s="73"/>
      <c r="Z10" s="73"/>
      <c r="AA10" s="73"/>
      <c r="AB10" s="73"/>
      <c r="AC10" s="73"/>
      <c r="AD10" s="2"/>
      <c r="AE10" s="2"/>
      <c r="AF10" s="2"/>
      <c r="AG10" s="2"/>
      <c r="AH10" s="2"/>
      <c r="AI10" s="2"/>
      <c r="AJ10" s="2"/>
      <c r="AK10" s="2"/>
      <c r="AL10" s="73">
        <f>データ!$U$6</f>
        <v>4204</v>
      </c>
      <c r="AM10" s="73"/>
      <c r="AN10" s="73"/>
      <c r="AO10" s="73"/>
      <c r="AP10" s="73"/>
      <c r="AQ10" s="73"/>
      <c r="AR10" s="73"/>
      <c r="AS10" s="73"/>
      <c r="AT10" s="72">
        <f>データ!$V$6</f>
        <v>2.5499999999999998</v>
      </c>
      <c r="AU10" s="72"/>
      <c r="AV10" s="72"/>
      <c r="AW10" s="72"/>
      <c r="AX10" s="72"/>
      <c r="AY10" s="72"/>
      <c r="AZ10" s="72"/>
      <c r="BA10" s="72"/>
      <c r="BB10" s="72">
        <f>データ!$W$6</f>
        <v>1648.63</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115</v>
      </c>
      <c r="BM47" s="65"/>
      <c r="BN47" s="65"/>
      <c r="BO47" s="65"/>
      <c r="BP47" s="65"/>
      <c r="BQ47" s="65"/>
      <c r="BR47" s="65"/>
      <c r="BS47" s="65"/>
      <c r="BT47" s="65"/>
      <c r="BU47" s="65"/>
      <c r="BV47" s="65"/>
      <c r="BW47" s="65"/>
      <c r="BX47" s="65"/>
      <c r="BY47" s="65"/>
      <c r="BZ47" s="6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8+l8COUnquzLR5tinWrVEiedcK+9ZD0v9K7cASLkqb/5ylmPcEXzxP81vry6E1GIBXGIpS5DRfxZafVh0Mlb6w==" saltValue="J4v07vbipN2VaCM+lyJO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194239</v>
      </c>
      <c r="D6" s="34">
        <f t="shared" si="3"/>
        <v>47</v>
      </c>
      <c r="E6" s="34">
        <f t="shared" si="3"/>
        <v>1</v>
      </c>
      <c r="F6" s="34">
        <f t="shared" si="3"/>
        <v>0</v>
      </c>
      <c r="G6" s="34">
        <f t="shared" si="3"/>
        <v>0</v>
      </c>
      <c r="H6" s="34" t="str">
        <f t="shared" si="3"/>
        <v>山梨県　西桂町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99.13</v>
      </c>
      <c r="Q6" s="35">
        <f t="shared" si="3"/>
        <v>1320</v>
      </c>
      <c r="R6" s="35">
        <f t="shared" si="3"/>
        <v>4269</v>
      </c>
      <c r="S6" s="35">
        <f t="shared" si="3"/>
        <v>15.22</v>
      </c>
      <c r="T6" s="35">
        <f t="shared" si="3"/>
        <v>280.49</v>
      </c>
      <c r="U6" s="35">
        <f t="shared" si="3"/>
        <v>4204</v>
      </c>
      <c r="V6" s="35">
        <f t="shared" si="3"/>
        <v>2.5499999999999998</v>
      </c>
      <c r="W6" s="35">
        <f t="shared" si="3"/>
        <v>1648.63</v>
      </c>
      <c r="X6" s="36">
        <f>IF(X7="",NA(),X7)</f>
        <v>110.29</v>
      </c>
      <c r="Y6" s="36">
        <f t="shared" ref="Y6:AG6" si="4">IF(Y7="",NA(),Y7)</f>
        <v>93.42</v>
      </c>
      <c r="Z6" s="36">
        <f t="shared" si="4"/>
        <v>102.77</v>
      </c>
      <c r="AA6" s="36">
        <f t="shared" si="4"/>
        <v>88.99</v>
      </c>
      <c r="AB6" s="36">
        <f t="shared" si="4"/>
        <v>102.16</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534.51</v>
      </c>
      <c r="BF6" s="36">
        <f t="shared" ref="BF6:BN6" si="7">IF(BF7="",NA(),BF7)</f>
        <v>511.01</v>
      </c>
      <c r="BG6" s="36">
        <f t="shared" si="7"/>
        <v>473.07</v>
      </c>
      <c r="BH6" s="36">
        <f t="shared" si="7"/>
        <v>454.62</v>
      </c>
      <c r="BI6" s="36">
        <f t="shared" si="7"/>
        <v>448.8</v>
      </c>
      <c r="BJ6" s="36">
        <f t="shared" si="7"/>
        <v>1134.67</v>
      </c>
      <c r="BK6" s="36">
        <f t="shared" si="7"/>
        <v>1144.79</v>
      </c>
      <c r="BL6" s="36">
        <f t="shared" si="7"/>
        <v>1061.58</v>
      </c>
      <c r="BM6" s="36">
        <f t="shared" si="7"/>
        <v>1007.7</v>
      </c>
      <c r="BN6" s="36">
        <f t="shared" si="7"/>
        <v>1018.52</v>
      </c>
      <c r="BO6" s="35" t="str">
        <f>IF(BO7="","",IF(BO7="-","【-】","【"&amp;SUBSTITUTE(TEXT(BO7,"#,##0.00"),"-","△")&amp;"】"))</f>
        <v>【1,084.05】</v>
      </c>
      <c r="BP6" s="36">
        <f>IF(BP7="",NA(),BP7)</f>
        <v>101.1</v>
      </c>
      <c r="BQ6" s="36">
        <f t="shared" ref="BQ6:BY6" si="8">IF(BQ7="",NA(),BQ7)</f>
        <v>89.79</v>
      </c>
      <c r="BR6" s="36">
        <f t="shared" si="8"/>
        <v>94.86</v>
      </c>
      <c r="BS6" s="36">
        <f t="shared" si="8"/>
        <v>84.96</v>
      </c>
      <c r="BT6" s="36">
        <f t="shared" si="8"/>
        <v>96.63</v>
      </c>
      <c r="BU6" s="36">
        <f t="shared" si="8"/>
        <v>40.6</v>
      </c>
      <c r="BV6" s="36">
        <f t="shared" si="8"/>
        <v>56.04</v>
      </c>
      <c r="BW6" s="36">
        <f t="shared" si="8"/>
        <v>58.52</v>
      </c>
      <c r="BX6" s="36">
        <f t="shared" si="8"/>
        <v>59.22</v>
      </c>
      <c r="BY6" s="36">
        <f t="shared" si="8"/>
        <v>58.79</v>
      </c>
      <c r="BZ6" s="35" t="str">
        <f>IF(BZ7="","",IF(BZ7="-","【-】","【"&amp;SUBSTITUTE(TEXT(BZ7,"#,##0.00"),"-","△")&amp;"】"))</f>
        <v>【53.46】</v>
      </c>
      <c r="CA6" s="36">
        <f>IF(CA7="",NA(),CA7)</f>
        <v>70.680000000000007</v>
      </c>
      <c r="CB6" s="36">
        <f t="shared" ref="CB6:CJ6" si="9">IF(CB7="",NA(),CB7)</f>
        <v>78.849999999999994</v>
      </c>
      <c r="CC6" s="36">
        <f t="shared" si="9"/>
        <v>74.760000000000005</v>
      </c>
      <c r="CD6" s="36">
        <f t="shared" si="9"/>
        <v>84.36</v>
      </c>
      <c r="CE6" s="36">
        <f t="shared" si="9"/>
        <v>74.510000000000005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41.09</v>
      </c>
      <c r="CM6" s="36">
        <f t="shared" ref="CM6:CU6" si="10">IF(CM7="",NA(),CM7)</f>
        <v>36.08</v>
      </c>
      <c r="CN6" s="36">
        <f t="shared" si="10"/>
        <v>35.880000000000003</v>
      </c>
      <c r="CO6" s="36">
        <f t="shared" si="10"/>
        <v>35.54</v>
      </c>
      <c r="CP6" s="36">
        <f t="shared" si="10"/>
        <v>34.200000000000003</v>
      </c>
      <c r="CQ6" s="36">
        <f t="shared" si="10"/>
        <v>57.29</v>
      </c>
      <c r="CR6" s="36">
        <f t="shared" si="10"/>
        <v>55.9</v>
      </c>
      <c r="CS6" s="36">
        <f t="shared" si="10"/>
        <v>57.3</v>
      </c>
      <c r="CT6" s="36">
        <f t="shared" si="10"/>
        <v>56.76</v>
      </c>
      <c r="CU6" s="36">
        <f t="shared" si="10"/>
        <v>56.04</v>
      </c>
      <c r="CV6" s="35" t="str">
        <f>IF(CV7="","",IF(CV7="-","【-】","【"&amp;SUBSTITUTE(TEXT(CV7,"#,##0.00"),"-","△")&amp;"】"))</f>
        <v>【54.90】</v>
      </c>
      <c r="CW6" s="36">
        <f>IF(CW7="",NA(),CW7)</f>
        <v>60.28</v>
      </c>
      <c r="CX6" s="36">
        <f t="shared" ref="CX6:DF6" si="11">IF(CX7="",NA(),CX7)</f>
        <v>68.709999999999994</v>
      </c>
      <c r="CY6" s="36">
        <f t="shared" si="11"/>
        <v>70.13</v>
      </c>
      <c r="CZ6" s="36">
        <f t="shared" si="11"/>
        <v>68.239999999999995</v>
      </c>
      <c r="DA6" s="36">
        <f t="shared" si="11"/>
        <v>66.3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6">
        <f t="shared" ref="EE6:EM6" si="14">IF(EE7="",NA(),EE7)</f>
        <v>0.17</v>
      </c>
      <c r="EF6" s="36">
        <f t="shared" si="14"/>
        <v>0.3</v>
      </c>
      <c r="EG6" s="36">
        <f t="shared" si="14"/>
        <v>0.23</v>
      </c>
      <c r="EH6" s="36">
        <f t="shared" si="14"/>
        <v>1.1399999999999999</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194239</v>
      </c>
      <c r="D7" s="38">
        <v>47</v>
      </c>
      <c r="E7" s="38">
        <v>1</v>
      </c>
      <c r="F7" s="38">
        <v>0</v>
      </c>
      <c r="G7" s="38">
        <v>0</v>
      </c>
      <c r="H7" s="38" t="s">
        <v>96</v>
      </c>
      <c r="I7" s="38" t="s">
        <v>97</v>
      </c>
      <c r="J7" s="38" t="s">
        <v>98</v>
      </c>
      <c r="K7" s="38" t="s">
        <v>99</v>
      </c>
      <c r="L7" s="38" t="s">
        <v>100</v>
      </c>
      <c r="M7" s="38" t="s">
        <v>101</v>
      </c>
      <c r="N7" s="39" t="s">
        <v>102</v>
      </c>
      <c r="O7" s="39" t="s">
        <v>103</v>
      </c>
      <c r="P7" s="39">
        <v>99.13</v>
      </c>
      <c r="Q7" s="39">
        <v>1320</v>
      </c>
      <c r="R7" s="39">
        <v>4269</v>
      </c>
      <c r="S7" s="39">
        <v>15.22</v>
      </c>
      <c r="T7" s="39">
        <v>280.49</v>
      </c>
      <c r="U7" s="39">
        <v>4204</v>
      </c>
      <c r="V7" s="39">
        <v>2.5499999999999998</v>
      </c>
      <c r="W7" s="39">
        <v>1648.63</v>
      </c>
      <c r="X7" s="39">
        <v>110.29</v>
      </c>
      <c r="Y7" s="39">
        <v>93.42</v>
      </c>
      <c r="Z7" s="39">
        <v>102.77</v>
      </c>
      <c r="AA7" s="39">
        <v>88.99</v>
      </c>
      <c r="AB7" s="39">
        <v>102.16</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534.51</v>
      </c>
      <c r="BF7" s="39">
        <v>511.01</v>
      </c>
      <c r="BG7" s="39">
        <v>473.07</v>
      </c>
      <c r="BH7" s="39">
        <v>454.62</v>
      </c>
      <c r="BI7" s="39">
        <v>448.8</v>
      </c>
      <c r="BJ7" s="39">
        <v>1134.67</v>
      </c>
      <c r="BK7" s="39">
        <v>1144.79</v>
      </c>
      <c r="BL7" s="39">
        <v>1061.58</v>
      </c>
      <c r="BM7" s="39">
        <v>1007.7</v>
      </c>
      <c r="BN7" s="39">
        <v>1018.52</v>
      </c>
      <c r="BO7" s="39">
        <v>1084.05</v>
      </c>
      <c r="BP7" s="39">
        <v>101.1</v>
      </c>
      <c r="BQ7" s="39">
        <v>89.79</v>
      </c>
      <c r="BR7" s="39">
        <v>94.86</v>
      </c>
      <c r="BS7" s="39">
        <v>84.96</v>
      </c>
      <c r="BT7" s="39">
        <v>96.63</v>
      </c>
      <c r="BU7" s="39">
        <v>40.6</v>
      </c>
      <c r="BV7" s="39">
        <v>56.04</v>
      </c>
      <c r="BW7" s="39">
        <v>58.52</v>
      </c>
      <c r="BX7" s="39">
        <v>59.22</v>
      </c>
      <c r="BY7" s="39">
        <v>58.79</v>
      </c>
      <c r="BZ7" s="39">
        <v>53.46</v>
      </c>
      <c r="CA7" s="39">
        <v>70.680000000000007</v>
      </c>
      <c r="CB7" s="39">
        <v>78.849999999999994</v>
      </c>
      <c r="CC7" s="39">
        <v>74.760000000000005</v>
      </c>
      <c r="CD7" s="39">
        <v>84.36</v>
      </c>
      <c r="CE7" s="39">
        <v>74.510000000000005</v>
      </c>
      <c r="CF7" s="39">
        <v>440.03</v>
      </c>
      <c r="CG7" s="39">
        <v>304.35000000000002</v>
      </c>
      <c r="CH7" s="39">
        <v>296.3</v>
      </c>
      <c r="CI7" s="39">
        <v>292.89999999999998</v>
      </c>
      <c r="CJ7" s="39">
        <v>298.25</v>
      </c>
      <c r="CK7" s="39">
        <v>300.47000000000003</v>
      </c>
      <c r="CL7" s="39">
        <v>41.09</v>
      </c>
      <c r="CM7" s="39">
        <v>36.08</v>
      </c>
      <c r="CN7" s="39">
        <v>35.880000000000003</v>
      </c>
      <c r="CO7" s="39">
        <v>35.54</v>
      </c>
      <c r="CP7" s="39">
        <v>34.200000000000003</v>
      </c>
      <c r="CQ7" s="39">
        <v>57.29</v>
      </c>
      <c r="CR7" s="39">
        <v>55.9</v>
      </c>
      <c r="CS7" s="39">
        <v>57.3</v>
      </c>
      <c r="CT7" s="39">
        <v>56.76</v>
      </c>
      <c r="CU7" s="39">
        <v>56.04</v>
      </c>
      <c r="CV7" s="39">
        <v>54.9</v>
      </c>
      <c r="CW7" s="39">
        <v>60.28</v>
      </c>
      <c r="CX7" s="39">
        <v>68.709999999999994</v>
      </c>
      <c r="CY7" s="39">
        <v>70.13</v>
      </c>
      <c r="CZ7" s="39">
        <v>68.239999999999995</v>
      </c>
      <c r="DA7" s="39">
        <v>66.3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v>
      </c>
      <c r="EE7" s="39">
        <v>0.17</v>
      </c>
      <c r="EF7" s="39">
        <v>0.3</v>
      </c>
      <c r="EG7" s="39">
        <v>0.23</v>
      </c>
      <c r="EH7" s="39">
        <v>1.1399999999999999</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2021-02-24T05:13:03Z</cp:lastPrinted>
  <dcterms:created xsi:type="dcterms:W3CDTF">2020-12-04T02:20:21Z</dcterms:created>
  <dcterms:modified xsi:type="dcterms:W3CDTF">2021-02-24T05:13:42Z</dcterms:modified>
  <cp:category/>
</cp:coreProperties>
</file>