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RyuYVlpQgLqsK2FYrJjWgAaTF7nGJw1jgE/w2qnI7mkOAhvQXG2a1u/wftTR5tnKbFwkWVRCm/SQAvY6HJvKoQ==" workbookSaltValue="JdrtfIpTxwuzJp2FvJIc9w=="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BB8" i="4"/>
  <c r="AT8" i="4"/>
  <c r="AL8" i="4"/>
  <c r="AD8"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<sst xmlns="http://schemas.openxmlformats.org/spreadsheetml/2006/main" count="233" uniqueCount="118">
  <si>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</si>
  <si>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</si>
  <si>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</si>
  <si>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</si>
  <si>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</si>
  <si>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</si>
  <si>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</si>
  <si>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</si>
  <si>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</si>
  <si>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</si>
  <si>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</si>
  <si>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</si>
  <si>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</si>
  <si>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</si>
  <si>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</si>
  <si>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</si>
  <si>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</si>
  <si>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</si>
  <si>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</si>
  <si>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</si>
  <si>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</si>
  <si>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</si>
  <si>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</si>
  <si>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</si>
  <si>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</si>
  <si>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</si>
  <si>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</si>
  <si>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</si>
  <si>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</si>
  <si>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</si>
  <si>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</si>
  <si>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</si>
  <si>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</si>
  <si>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</si>
  <si>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</si>
  <si>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</si>
  <si>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</si>
  <si>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</si>
  <si>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</si>
  <si>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</si>
  <si>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</si>
  <si>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</si>
  <si>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</si>
  <si>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</si>
  <si>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</si>
  <si>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</si>
  <si>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</si>
  <si>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</si>
  <si>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</si>
  <si>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</si>
  <si>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</si>
  <si>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</si>
  <si>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</si>
  <si>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</si>
  <si>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</si>
  <si>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</si>
  <si>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</si>
  <si>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</si>
  <si>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</si>
  <si>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</si>
  <si>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</si>
  <si>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</si>
  <si>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</si>
  <si>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</si>
  <si>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</si>
  <si>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</si>
  <si>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</si>
  <si>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</si>
  <si>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</si>
  <si>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</si>
  <si>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</si>
  <si>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</si>
  <si>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</si>
  <si>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</si>
  <si>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</si>
  <si>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</si>
  <si>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</si>
  <si>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</si>
  <si>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</si>
  <si>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</si>
  <si>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</si>
  <si>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</si>
  <si>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</si>
  <si>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</si>
  <si>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</si>
  <si>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</si>
  <si>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</si>
  <si>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</si>
  <si>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</si>
  <si>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</si>
  <si>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</si>
  <si>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</si>
  <si>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</si>
  <si>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</si>
  <si>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</si>
  <si>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</si>
  <si>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</si>
  <si>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</si>
  <si>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</si>
  <si>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</si>
  <si>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</si>
  <si>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</si>
  <si>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</si>
  <si>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</si>
  <si>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</si>
  <si>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</si>
  <si>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</si>
  <si>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</si>
  <si>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</si>
  <si>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</si>
  <si>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</si>
  <si>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</si>
  <si>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</si>
  <si>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</si>
  <si>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</si>
  <si>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老朽管路、老朽施設の更新費用に対し、料金収入が適正な状態ではないことが浮き彫りになっている。
今後について、具体的には使用料金増額の必要が考えられる。</t>
    <rPh sb="5" eb="7">
      <t>ロウキュウ</t>
    </rPh>
    <rPh sb="7" eb="9">
      <t>シセツ</t>
    </rPh>
    <phoneticPr fontId="4"/>
  </si>
  <si>
    <t xml:space="preserve"> 道志村簡易水道事業は、6つの給水区から成り立っており、5給水区の管路更新を平成29年度に更新を完了している。残った1給水区についても毎年管路更新を行っており、令和元年度からは5ヶ年計画で管路の更新を行っている。
 また、老朽化施設についても令和2年度から2ヶ年計画で更新を予定している。</t>
    <rPh sb="42" eb="43">
      <t>ネン</t>
    </rPh>
    <rPh sb="43" eb="44">
      <t>ド</t>
    </rPh>
    <rPh sb="55" eb="56">
      <t>ノコ</t>
    </rPh>
    <rPh sb="59" eb="61">
      <t>キュウスイ</t>
    </rPh>
    <rPh sb="61" eb="62">
      <t>ク</t>
    </rPh>
    <rPh sb="67" eb="69">
      <t>マイネン</t>
    </rPh>
    <rPh sb="69" eb="71">
      <t>カンロ</t>
    </rPh>
    <rPh sb="71" eb="73">
      <t>コウシン</t>
    </rPh>
    <rPh sb="74" eb="75">
      <t>オコナ</t>
    </rPh>
    <rPh sb="80" eb="81">
      <t>レイ</t>
    </rPh>
    <rPh sb="81" eb="82">
      <t>ワ</t>
    </rPh>
    <rPh sb="82" eb="84">
      <t>ガンネン</t>
    </rPh>
    <rPh sb="84" eb="85">
      <t>ド</t>
    </rPh>
    <rPh sb="90" eb="91">
      <t>ネン</t>
    </rPh>
    <rPh sb="91" eb="93">
      <t>ケイカク</t>
    </rPh>
    <rPh sb="94" eb="96">
      <t>カンロ</t>
    </rPh>
    <rPh sb="97" eb="99">
      <t>コウシン</t>
    </rPh>
    <rPh sb="100" eb="101">
      <t>オコナ</t>
    </rPh>
    <rPh sb="111" eb="114">
      <t>ロウキュウカ</t>
    </rPh>
    <rPh sb="114" eb="116">
      <t>シセツ</t>
    </rPh>
    <rPh sb="121" eb="122">
      <t>レイ</t>
    </rPh>
    <rPh sb="122" eb="123">
      <t>ワ</t>
    </rPh>
    <rPh sb="124" eb="125">
      <t>ネン</t>
    </rPh>
    <rPh sb="125" eb="126">
      <t>ド</t>
    </rPh>
    <rPh sb="130" eb="131">
      <t>ネン</t>
    </rPh>
    <rPh sb="131" eb="133">
      <t>ケイカク</t>
    </rPh>
    <rPh sb="134" eb="136">
      <t>コウシン</t>
    </rPh>
    <rPh sb="137" eb="139">
      <t>ヨテイ</t>
    </rPh>
    <phoneticPr fontId="4"/>
  </si>
  <si>
    <t>①大幅な赤字を示しているため、給水収益の増を検討する必要がある。
④水道施設が整備され40年以上が経過し、施設の更新が必要なため、地方債の借入が増加しているが料金収入が増えていない。
⑤給水に係る費用が給水収益で賄えていない状況であり、料金収入の増に向けた対策が必要である。
⑥有収水量1㎥にかかる費用は老朽管路、施設の更新に伴う企業債償還額の増加のため年々増加傾向にある。
⑦施設利用率については、配水能力の35～40％程度の配水量となっており、類似団体より低い数値である。
⑧有収率については、年々ロスが少なくなってきているため老朽管路の更新を継続する必要がある。</t>
    <rPh sb="152" eb="154">
      <t>ロウキュウ</t>
    </rPh>
    <rPh sb="154" eb="156">
      <t>カンロ</t>
    </rPh>
    <rPh sb="157" eb="159">
      <t>シセツ</t>
    </rPh>
    <rPh sb="160" eb="162">
      <t>コウシン</t>
    </rPh>
    <rPh sb="163" eb="164">
      <t>トモナ</t>
    </rPh>
    <rPh sb="165" eb="168">
      <t>キギョウサイ</t>
    </rPh>
    <rPh sb="168" eb="171">
      <t>ショウカンガク</t>
    </rPh>
    <rPh sb="172" eb="174">
      <t>ゾウカ</t>
    </rPh>
    <rPh sb="177" eb="179">
      <t>ネンネン</t>
    </rPh>
    <rPh sb="179" eb="181">
      <t>ゾウカ</t>
    </rPh>
    <rPh sb="181" eb="18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</si>
</sst>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1.01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CC-4E1F-95B4-0BB743002F02}"/>
            </c:ext>
          </c:extLst>
        </c:ser>
        <c:dLbls>
          <c:showLegendKey val="0"/>
          <c:showVal val="0"/>
          <c:showCatName val="0"/>
          <c:showSerName val="0"/>
          <c:showPercent val="0"/>
          <c:showBubbleSize val="0"/>
        </c:dLbls>
        <c:gapWidth val="150"/>
        <c:axId val="108206576"/>
        <c:axId val="16526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E6CC-4E1F-95B4-0BB743002F02}"/>
            </c:ext>
          </c:extLst>
        </c:ser>
        <c:dLbls>
          <c:showLegendKey val="0"/>
          <c:showVal val="0"/>
          <c:showCatName val="0"/>
          <c:showSerName val="0"/>
          <c:showPercent val="0"/>
          <c:showBubbleSize val="0"/>
        </c:dLbls>
        <c:marker val="1"/>
        <c:smooth val="0"/>
        <c:axId val="108206576"/>
        <c:axId val="165263680"/>
      </c:lineChart>
      <c:dateAx>
        <c:axId val="108206576"/>
        <c:scaling>
          <c:orientation val="minMax"/>
        </c:scaling>
        <c:delete val="1"/>
        <c:axPos val="b"/>
        <c:numFmt formatCode="&quot;H&quot;yy" sourceLinked="1"/>
        <c:majorTickMark val="none"/>
        <c:minorTickMark val="none"/>
        <c:tickLblPos val="none"/>
        <c:crossAx val="165263680"/>
        <c:crosses val="autoZero"/>
        <c:auto val="1"/>
        <c:lblOffset val="100"/>
        <c:baseTimeUnit val="years"/>
      </c:dateAx>
      <c:valAx>
        <c:axId val="1652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38.200000000000003</c:v>
                </c:pt>
                <c:pt idx="1">
                  <c:v>36.35</c:v>
                </c:pt>
                <c:pt idx="2">
                  <c:v>35.119999999999997</c:v>
                </c:pt>
                <c:pt idx="3">
                  <c:v>36.619999999999997</c:v>
                </c:pt>
                <c:pt idx="4">
                  <c:v>33.909999999999997</c:v>
                </c:pt>
              </c:numCache>
            </c:numRef>
          </c:val>
          <c:extLst>
            <c:ext xmlns:c16="http://schemas.microsoft.com/office/drawing/2014/chart" uri="{C3380CC4-5D6E-409C-BE32-E72D297353CC}">
              <c16:uniqueId val="{00000000-1A8F-4A50-AC59-483899AD00CB}"/>
            </c:ext>
          </c:extLst>
        </c:ser>
        <c:dLbls>
          <c:showLegendKey val="0"/>
          <c:showVal val="0"/>
          <c:showCatName val="0"/>
          <c:showSerName val="0"/>
          <c:showPercent val="0"/>
          <c:showBubbleSize val="0"/>
        </c:dLbls>
        <c:gapWidth val="150"/>
        <c:axId val="239861832"/>
        <c:axId val="2398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1A8F-4A50-AC59-483899AD00CB}"/>
            </c:ext>
          </c:extLst>
        </c:ser>
        <c:dLbls>
          <c:showLegendKey val="0"/>
          <c:showVal val="0"/>
          <c:showCatName val="0"/>
          <c:showSerName val="0"/>
          <c:showPercent val="0"/>
          <c:showBubbleSize val="0"/>
        </c:dLbls>
        <c:marker val="1"/>
        <c:smooth val="0"/>
        <c:axId val="239861832"/>
        <c:axId val="239862224"/>
      </c:lineChart>
      <c:dateAx>
        <c:axId val="239861832"/>
        <c:scaling>
          <c:orientation val="minMax"/>
        </c:scaling>
        <c:delete val="1"/>
        <c:axPos val="b"/>
        <c:numFmt formatCode="&quot;H&quot;yy" sourceLinked="1"/>
        <c:majorTickMark val="none"/>
        <c:minorTickMark val="none"/>
        <c:tickLblPos val="none"/>
        <c:crossAx val="239862224"/>
        <c:crosses val="autoZero"/>
        <c:auto val="1"/>
        <c:lblOffset val="100"/>
        <c:baseTimeUnit val="years"/>
      </c:dateAx>
      <c:valAx>
        <c:axId val="2398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6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77.33</c:v>
                </c:pt>
                <c:pt idx="1">
                  <c:v>76.73</c:v>
                </c:pt>
                <c:pt idx="2">
                  <c:v>86.99</c:v>
                </c:pt>
                <c:pt idx="3">
                  <c:v>87</c:v>
                </c:pt>
                <c:pt idx="4">
                  <c:v>87.34</c:v>
                </c:pt>
              </c:numCache>
            </c:numRef>
          </c:val>
          <c:extLst>
            <c:ext xmlns:c16="http://schemas.microsoft.com/office/drawing/2014/chart" uri="{C3380CC4-5D6E-409C-BE32-E72D297353CC}">
              <c16:uniqueId val="{00000000-D42B-4509-B5BD-0072CCA652EF}"/>
            </c:ext>
          </c:extLst>
        </c:ser>
        <c:dLbls>
          <c:showLegendKey val="0"/>
          <c:showVal val="0"/>
          <c:showCatName val="0"/>
          <c:showSerName val="0"/>
          <c:showPercent val="0"/>
          <c:showBubbleSize val="0"/>
        </c:dLbls>
        <c:gapWidth val="150"/>
        <c:axId val="240006960"/>
        <c:axId val="24000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D42B-4509-B5BD-0072CCA652EF}"/>
            </c:ext>
          </c:extLst>
        </c:ser>
        <c:dLbls>
          <c:showLegendKey val="0"/>
          <c:showVal val="0"/>
          <c:showCatName val="0"/>
          <c:showSerName val="0"/>
          <c:showPercent val="0"/>
          <c:showBubbleSize val="0"/>
        </c:dLbls>
        <c:marker val="1"/>
        <c:smooth val="0"/>
        <c:axId val="240006960"/>
        <c:axId val="240007352"/>
      </c:lineChart>
      <c:dateAx>
        <c:axId val="240006960"/>
        <c:scaling>
          <c:orientation val="minMax"/>
        </c:scaling>
        <c:delete val="1"/>
        <c:axPos val="b"/>
        <c:numFmt formatCode="&quot;H&quot;yy" sourceLinked="1"/>
        <c:majorTickMark val="none"/>
        <c:minorTickMark val="none"/>
        <c:tickLblPos val="none"/>
        <c:crossAx val="240007352"/>
        <c:crosses val="autoZero"/>
        <c:auto val="1"/>
        <c:lblOffset val="100"/>
        <c:baseTimeUnit val="years"/>
      </c:dateAx>
      <c:valAx>
        <c:axId val="24000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0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28.14</c:v>
                </c:pt>
                <c:pt idx="1">
                  <c:v>26.69</c:v>
                </c:pt>
                <c:pt idx="2">
                  <c:v>21</c:v>
                </c:pt>
                <c:pt idx="3">
                  <c:v>21.39</c:v>
                </c:pt>
                <c:pt idx="4">
                  <c:v>19.59</c:v>
                </c:pt>
              </c:numCache>
            </c:numRef>
          </c:val>
          <c:extLst>
            <c:ext xmlns:c16="http://schemas.microsoft.com/office/drawing/2014/chart" uri="{C3380CC4-5D6E-409C-BE32-E72D297353CC}">
              <c16:uniqueId val="{00000000-7058-4C93-8748-50F4A787EBBF}"/>
            </c:ext>
          </c:extLst>
        </c:ser>
        <c:dLbls>
          <c:showLegendKey val="0"/>
          <c:showVal val="0"/>
          <c:showCatName val="0"/>
          <c:showSerName val="0"/>
          <c:showPercent val="0"/>
          <c:showBubbleSize val="0"/>
        </c:dLbls>
        <c:gapWidth val="150"/>
        <c:axId val="239195064"/>
        <c:axId val="23919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7058-4C93-8748-50F4A787EBBF}"/>
            </c:ext>
          </c:extLst>
        </c:ser>
        <c:dLbls>
          <c:showLegendKey val="0"/>
          <c:showVal val="0"/>
          <c:showCatName val="0"/>
          <c:showSerName val="0"/>
          <c:showPercent val="0"/>
          <c:showBubbleSize val="0"/>
        </c:dLbls>
        <c:marker val="1"/>
        <c:smooth val="0"/>
        <c:axId val="239195064"/>
        <c:axId val="239195448"/>
      </c:lineChart>
      <c:dateAx>
        <c:axId val="239195064"/>
        <c:scaling>
          <c:orientation val="minMax"/>
        </c:scaling>
        <c:delete val="1"/>
        <c:axPos val="b"/>
        <c:numFmt formatCode="&quot;H&quot;yy" sourceLinked="1"/>
        <c:majorTickMark val="none"/>
        <c:minorTickMark val="none"/>
        <c:tickLblPos val="none"/>
        <c:crossAx val="239195448"/>
        <c:crosses val="autoZero"/>
        <c:auto val="1"/>
        <c:lblOffset val="100"/>
        <c:baseTimeUnit val="years"/>
      </c:dateAx>
      <c:valAx>
        <c:axId val="23919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9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8-43CF-B67F-8BD56C51B775}"/>
            </c:ext>
          </c:extLst>
        </c:ser>
        <c:dLbls>
          <c:showLegendKey val="0"/>
          <c:showVal val="0"/>
          <c:showCatName val="0"/>
          <c:showSerName val="0"/>
          <c:showPercent val="0"/>
          <c:showBubbleSize val="0"/>
        </c:dLbls>
        <c:gapWidth val="150"/>
        <c:axId val="239232376"/>
        <c:axId val="23923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8-43CF-B67F-8BD56C51B775}"/>
            </c:ext>
          </c:extLst>
        </c:ser>
        <c:dLbls>
          <c:showLegendKey val="0"/>
          <c:showVal val="0"/>
          <c:showCatName val="0"/>
          <c:showSerName val="0"/>
          <c:showPercent val="0"/>
          <c:showBubbleSize val="0"/>
        </c:dLbls>
        <c:marker val="1"/>
        <c:smooth val="0"/>
        <c:axId val="239232376"/>
        <c:axId val="239232760"/>
      </c:lineChart>
      <c:dateAx>
        <c:axId val="239232376"/>
        <c:scaling>
          <c:orientation val="minMax"/>
        </c:scaling>
        <c:delete val="1"/>
        <c:axPos val="b"/>
        <c:numFmt formatCode="&quot;H&quot;yy" sourceLinked="1"/>
        <c:majorTickMark val="none"/>
        <c:minorTickMark val="none"/>
        <c:tickLblPos val="none"/>
        <c:crossAx val="239232760"/>
        <c:crosses val="autoZero"/>
        <c:auto val="1"/>
        <c:lblOffset val="100"/>
        <c:baseTimeUnit val="years"/>
      </c:dateAx>
      <c:valAx>
        <c:axId val="23923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3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F3-4E8A-94F9-902B1ABF5590}"/>
            </c:ext>
          </c:extLst>
        </c:ser>
        <c:dLbls>
          <c:showLegendKey val="0"/>
          <c:showVal val="0"/>
          <c:showCatName val="0"/>
          <c:showSerName val="0"/>
          <c:showPercent val="0"/>
          <c:showBubbleSize val="0"/>
        </c:dLbls>
        <c:gapWidth val="150"/>
        <c:axId val="161528928"/>
        <c:axId val="16152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F3-4E8A-94F9-902B1ABF5590}"/>
            </c:ext>
          </c:extLst>
        </c:ser>
        <c:dLbls>
          <c:showLegendKey val="0"/>
          <c:showVal val="0"/>
          <c:showCatName val="0"/>
          <c:showSerName val="0"/>
          <c:showPercent val="0"/>
          <c:showBubbleSize val="0"/>
        </c:dLbls>
        <c:marker val="1"/>
        <c:smooth val="0"/>
        <c:axId val="161528928"/>
        <c:axId val="161528536"/>
      </c:lineChart>
      <c:dateAx>
        <c:axId val="161528928"/>
        <c:scaling>
          <c:orientation val="minMax"/>
        </c:scaling>
        <c:delete val="1"/>
        <c:axPos val="b"/>
        <c:numFmt formatCode="&quot;H&quot;yy" sourceLinked="1"/>
        <c:majorTickMark val="none"/>
        <c:minorTickMark val="none"/>
        <c:tickLblPos val="none"/>
        <c:crossAx val="161528536"/>
        <c:crosses val="autoZero"/>
        <c:auto val="1"/>
        <c:lblOffset val="100"/>
        <c:baseTimeUnit val="years"/>
      </c:dateAx>
      <c:valAx>
        <c:axId val="16152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F-44BC-A3BD-45A2D57AE109}"/>
            </c:ext>
          </c:extLst>
        </c:ser>
        <c:dLbls>
          <c:showLegendKey val="0"/>
          <c:showVal val="0"/>
          <c:showCatName val="0"/>
          <c:showSerName val="0"/>
          <c:showPercent val="0"/>
          <c:showBubbleSize val="0"/>
        </c:dLbls>
        <c:gapWidth val="150"/>
        <c:axId val="161530496"/>
        <c:axId val="16153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F-44BC-A3BD-45A2D57AE109}"/>
            </c:ext>
          </c:extLst>
        </c:ser>
        <c:dLbls>
          <c:showLegendKey val="0"/>
          <c:showVal val="0"/>
          <c:showCatName val="0"/>
          <c:showSerName val="0"/>
          <c:showPercent val="0"/>
          <c:showBubbleSize val="0"/>
        </c:dLbls>
        <c:marker val="1"/>
        <c:smooth val="0"/>
        <c:axId val="161530496"/>
        <c:axId val="161530888"/>
      </c:lineChart>
      <c:dateAx>
        <c:axId val="161530496"/>
        <c:scaling>
          <c:orientation val="minMax"/>
        </c:scaling>
        <c:delete val="1"/>
        <c:axPos val="b"/>
        <c:numFmt formatCode="&quot;H&quot;yy" sourceLinked="1"/>
        <c:majorTickMark val="none"/>
        <c:minorTickMark val="none"/>
        <c:tickLblPos val="none"/>
        <c:crossAx val="161530888"/>
        <c:crosses val="autoZero"/>
        <c:auto val="1"/>
        <c:lblOffset val="100"/>
        <c:baseTimeUnit val="years"/>
      </c:dateAx>
      <c:valAx>
        <c:axId val="16153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07-4445-9C3A-873047CD3097}"/>
            </c:ext>
          </c:extLst>
        </c:ser>
        <c:dLbls>
          <c:showLegendKey val="0"/>
          <c:showVal val="0"/>
          <c:showCatName val="0"/>
          <c:showSerName val="0"/>
          <c:showPercent val="0"/>
          <c:showBubbleSize val="0"/>
        </c:dLbls>
        <c:gapWidth val="150"/>
        <c:axId val="239670312"/>
        <c:axId val="23967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07-4445-9C3A-873047CD3097}"/>
            </c:ext>
          </c:extLst>
        </c:ser>
        <c:dLbls>
          <c:showLegendKey val="0"/>
          <c:showVal val="0"/>
          <c:showCatName val="0"/>
          <c:showSerName val="0"/>
          <c:showPercent val="0"/>
          <c:showBubbleSize val="0"/>
        </c:dLbls>
        <c:marker val="1"/>
        <c:smooth val="0"/>
        <c:axId val="239670312"/>
        <c:axId val="239670704"/>
      </c:lineChart>
      <c:dateAx>
        <c:axId val="239670312"/>
        <c:scaling>
          <c:orientation val="minMax"/>
        </c:scaling>
        <c:delete val="1"/>
        <c:axPos val="b"/>
        <c:numFmt formatCode="&quot;H&quot;yy" sourceLinked="1"/>
        <c:majorTickMark val="none"/>
        <c:minorTickMark val="none"/>
        <c:tickLblPos val="none"/>
        <c:crossAx val="239670704"/>
        <c:crosses val="autoZero"/>
        <c:auto val="1"/>
        <c:lblOffset val="100"/>
        <c:baseTimeUnit val="years"/>
      </c:dateAx>
      <c:valAx>
        <c:axId val="23967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7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4894.12</c:v>
                </c:pt>
                <c:pt idx="1">
                  <c:v>5108.82</c:v>
                </c:pt>
                <c:pt idx="2">
                  <c:v>5160.78</c:v>
                </c:pt>
                <c:pt idx="3">
                  <c:v>4838.47</c:v>
                </c:pt>
                <c:pt idx="4">
                  <c:v>4822.4399999999996</c:v>
                </c:pt>
              </c:numCache>
            </c:numRef>
          </c:val>
          <c:extLst>
            <c:ext xmlns:c16="http://schemas.microsoft.com/office/drawing/2014/chart" uri="{C3380CC4-5D6E-409C-BE32-E72D297353CC}">
              <c16:uniqueId val="{00000000-D305-4311-9260-CDD74150BFFD}"/>
            </c:ext>
          </c:extLst>
        </c:ser>
        <c:dLbls>
          <c:showLegendKey val="0"/>
          <c:showVal val="0"/>
          <c:showCatName val="0"/>
          <c:showSerName val="0"/>
          <c:showPercent val="0"/>
          <c:showBubbleSize val="0"/>
        </c:dLbls>
        <c:gapWidth val="150"/>
        <c:axId val="239671880"/>
        <c:axId val="23967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D305-4311-9260-CDD74150BFFD}"/>
            </c:ext>
          </c:extLst>
        </c:ser>
        <c:dLbls>
          <c:showLegendKey val="0"/>
          <c:showVal val="0"/>
          <c:showCatName val="0"/>
          <c:showSerName val="0"/>
          <c:showPercent val="0"/>
          <c:showBubbleSize val="0"/>
        </c:dLbls>
        <c:marker val="1"/>
        <c:smooth val="0"/>
        <c:axId val="239671880"/>
        <c:axId val="239672272"/>
      </c:lineChart>
      <c:dateAx>
        <c:axId val="239671880"/>
        <c:scaling>
          <c:orientation val="minMax"/>
        </c:scaling>
        <c:delete val="1"/>
        <c:axPos val="b"/>
        <c:numFmt formatCode="&quot;H&quot;yy" sourceLinked="1"/>
        <c:majorTickMark val="none"/>
        <c:minorTickMark val="none"/>
        <c:tickLblPos val="none"/>
        <c:crossAx val="239672272"/>
        <c:crosses val="autoZero"/>
        <c:auto val="1"/>
        <c:lblOffset val="100"/>
        <c:baseTimeUnit val="years"/>
      </c:dateAx>
      <c:valAx>
        <c:axId val="23967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7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17.350000000000001</c:v>
                </c:pt>
                <c:pt idx="1">
                  <c:v>16.86</c:v>
                </c:pt>
                <c:pt idx="2">
                  <c:v>13.4</c:v>
                </c:pt>
                <c:pt idx="3">
                  <c:v>14.17</c:v>
                </c:pt>
                <c:pt idx="4">
                  <c:v>13.37</c:v>
                </c:pt>
              </c:numCache>
            </c:numRef>
          </c:val>
          <c:extLst>
            <c:ext xmlns:c16="http://schemas.microsoft.com/office/drawing/2014/chart" uri="{C3380CC4-5D6E-409C-BE32-E72D297353CC}">
              <c16:uniqueId val="{00000000-4F99-49FA-98A5-E157EA9B6E10}"/>
            </c:ext>
          </c:extLst>
        </c:ser>
        <c:dLbls>
          <c:showLegendKey val="0"/>
          <c:showVal val="0"/>
          <c:showCatName val="0"/>
          <c:showSerName val="0"/>
          <c:showPercent val="0"/>
          <c:showBubbleSize val="0"/>
        </c:dLbls>
        <c:gapWidth val="150"/>
        <c:axId val="239858696"/>
        <c:axId val="23985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4F99-49FA-98A5-E157EA9B6E10}"/>
            </c:ext>
          </c:extLst>
        </c:ser>
        <c:dLbls>
          <c:showLegendKey val="0"/>
          <c:showVal val="0"/>
          <c:showCatName val="0"/>
          <c:showSerName val="0"/>
          <c:showPercent val="0"/>
          <c:showBubbleSize val="0"/>
        </c:dLbls>
        <c:marker val="1"/>
        <c:smooth val="0"/>
        <c:axId val="239858696"/>
        <c:axId val="239859088"/>
      </c:lineChart>
      <c:dateAx>
        <c:axId val="239858696"/>
        <c:scaling>
          <c:orientation val="minMax"/>
        </c:scaling>
        <c:delete val="1"/>
        <c:axPos val="b"/>
        <c:numFmt formatCode="&quot;H&quot;yy" sourceLinked="1"/>
        <c:majorTickMark val="none"/>
        <c:minorTickMark val="none"/>
        <c:tickLblPos val="none"/>
        <c:crossAx val="239859088"/>
        <c:crosses val="autoZero"/>
        <c:auto val="1"/>
        <c:lblOffset val="100"/>
        <c:baseTimeUnit val="years"/>
      </c:dateAx>
      <c:valAx>
        <c:axId val="23985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5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326.2</c:v>
                </c:pt>
                <c:pt idx="1">
                  <c:v>352.43</c:v>
                </c:pt>
                <c:pt idx="2">
                  <c:v>388.84</c:v>
                </c:pt>
                <c:pt idx="3">
                  <c:v>431.15</c:v>
                </c:pt>
                <c:pt idx="4">
                  <c:v>492.21</c:v>
                </c:pt>
              </c:numCache>
            </c:numRef>
          </c:val>
          <c:extLst>
            <c:ext xmlns:c16="http://schemas.microsoft.com/office/drawing/2014/chart" uri="{C3380CC4-5D6E-409C-BE32-E72D297353CC}">
              <c16:uniqueId val="{00000000-BE9B-488F-9644-653E78FE38CD}"/>
            </c:ext>
          </c:extLst>
        </c:ser>
        <c:dLbls>
          <c:showLegendKey val="0"/>
          <c:showVal val="0"/>
          <c:showCatName val="0"/>
          <c:showSerName val="0"/>
          <c:showPercent val="0"/>
          <c:showBubbleSize val="0"/>
        </c:dLbls>
        <c:gapWidth val="150"/>
        <c:axId val="239860264"/>
        <c:axId val="23986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BE9B-488F-9644-653E78FE38CD}"/>
            </c:ext>
          </c:extLst>
        </c:ser>
        <c:dLbls>
          <c:showLegendKey val="0"/>
          <c:showVal val="0"/>
          <c:showCatName val="0"/>
          <c:showSerName val="0"/>
          <c:showPercent val="0"/>
          <c:showBubbleSize val="0"/>
        </c:dLbls>
        <c:marker val="1"/>
        <c:smooth val="0"/>
        <c:axId val="239860264"/>
        <c:axId val="239860656"/>
      </c:lineChart>
      <c:dateAx>
        <c:axId val="239860264"/>
        <c:scaling>
          <c:orientation val="minMax"/>
        </c:scaling>
        <c:delete val="1"/>
        <c:axPos val="b"/>
        <c:numFmt formatCode="&quot;H&quot;yy" sourceLinked="1"/>
        <c:majorTickMark val="none"/>
        <c:minorTickMark val="none"/>
        <c:tickLblPos val="none"/>
        <c:crossAx val="239860656"/>
        <c:crosses val="autoZero"/>
        <c:auto val="1"/>
        <c:lblOffset val="100"/>
        <c:baseTimeUnit val="years"/>
      </c:dateAx>
      <c:valAx>
        <c:axId val="23986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6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道志村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1671</v>
      </c>
      <c r="AM8" s="73"/>
      <c r="AN8" s="73"/>
      <c r="AO8" s="73"/>
      <c r="AP8" s="73"/>
      <c r="AQ8" s="73"/>
      <c r="AR8" s="73"/>
      <c r="AS8" s="73"/>
      <c r="AT8" s="72">
        <f>データ!$S$6</f>
        <v>79.680000000000007</v>
      </c>
      <c r="AU8" s="72"/>
      <c r="AV8" s="72"/>
      <c r="AW8" s="72"/>
      <c r="AX8" s="72"/>
      <c r="AY8" s="72"/>
      <c r="AZ8" s="72"/>
      <c r="BA8" s="72"/>
      <c r="BB8" s="72">
        <f>データ!$T$6</f>
        <v>20.97</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90</v>
      </c>
      <c r="Q10" s="72"/>
      <c r="R10" s="72"/>
      <c r="S10" s="72"/>
      <c r="T10" s="72"/>
      <c r="U10" s="72"/>
      <c r="V10" s="72"/>
      <c r="W10" s="73">
        <f>データ!$Q$6</f>
        <v>880</v>
      </c>
      <c r="X10" s="73"/>
      <c r="Y10" s="73"/>
      <c r="Z10" s="73"/>
      <c r="AA10" s="73"/>
      <c r="AB10" s="73"/>
      <c r="AC10" s="73"/>
      <c r="AD10" s="2"/>
      <c r="AE10" s="2"/>
      <c r="AF10" s="2"/>
      <c r="AG10" s="2"/>
      <c r="AH10" s="2"/>
      <c r="AI10" s="2"/>
      <c r="AJ10" s="2"/>
      <c r="AK10" s="2"/>
      <c r="AL10" s="73">
        <f>データ!$U$6</f>
        <v>1485</v>
      </c>
      <c r="AM10" s="73"/>
      <c r="AN10" s="73"/>
      <c r="AO10" s="73"/>
      <c r="AP10" s="73"/>
      <c r="AQ10" s="73"/>
      <c r="AR10" s="73"/>
      <c r="AS10" s="73"/>
      <c r="AT10" s="72">
        <f>データ!$V$6</f>
        <v>7</v>
      </c>
      <c r="AU10" s="72"/>
      <c r="AV10" s="72"/>
      <c r="AW10" s="72"/>
      <c r="AX10" s="72"/>
      <c r="AY10" s="72"/>
      <c r="AZ10" s="72"/>
      <c r="BA10" s="72"/>
      <c r="BB10" s="72">
        <f>データ!$W$6</f>
        <v>212.14</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116</v>
      </c>
      <c r="BM47" s="65"/>
      <c r="BN47" s="65"/>
      <c r="BO47" s="65"/>
      <c r="BP47" s="65"/>
      <c r="BQ47" s="65"/>
      <c r="BR47" s="65"/>
      <c r="BS47" s="65"/>
      <c r="BT47" s="65"/>
      <c r="BU47" s="65"/>
      <c r="BV47" s="65"/>
      <c r="BW47" s="65"/>
      <c r="BX47" s="65"/>
      <c r="BY47" s="65"/>
      <c r="BZ47" s="6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H5T5haAMuUP0pj3TzycsnnHhK2Pk74fyPjGSEnxUNY7v1S7gjxi6vy4c5ix6kCvBWPaoVWkmiP1bcVF+sBRDkg==" saltValue="0fkJ74t5sZoI2QHB6Dly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194221</v>
      </c>
      <c r="D6" s="34">
        <f t="shared" si="3"/>
        <v>47</v>
      </c>
      <c r="E6" s="34">
        <f t="shared" si="3"/>
        <v>1</v>
      </c>
      <c r="F6" s="34">
        <f t="shared" si="3"/>
        <v>0</v>
      </c>
      <c r="G6" s="34">
        <f t="shared" si="3"/>
        <v>0</v>
      </c>
      <c r="H6" s="34" t="str">
        <f t="shared" si="3"/>
        <v>山梨県　道志村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90</v>
      </c>
      <c r="Q6" s="35">
        <f t="shared" si="3"/>
        <v>880</v>
      </c>
      <c r="R6" s="35">
        <f t="shared" si="3"/>
        <v>1671</v>
      </c>
      <c r="S6" s="35">
        <f t="shared" si="3"/>
        <v>79.680000000000007</v>
      </c>
      <c r="T6" s="35">
        <f t="shared" si="3"/>
        <v>20.97</v>
      </c>
      <c r="U6" s="35">
        <f t="shared" si="3"/>
        <v>1485</v>
      </c>
      <c r="V6" s="35">
        <f t="shared" si="3"/>
        <v>7</v>
      </c>
      <c r="W6" s="35">
        <f t="shared" si="3"/>
        <v>212.14</v>
      </c>
      <c r="X6" s="36">
        <f>IF(X7="",NA(),X7)</f>
        <v>28.14</v>
      </c>
      <c r="Y6" s="36">
        <f t="shared" ref="Y6:AG6" si="4">IF(Y7="",NA(),Y7)</f>
        <v>26.69</v>
      </c>
      <c r="Z6" s="36">
        <f t="shared" si="4"/>
        <v>21</v>
      </c>
      <c r="AA6" s="36">
        <f t="shared" si="4"/>
        <v>21.39</v>
      </c>
      <c r="AB6" s="36">
        <f t="shared" si="4"/>
        <v>19.59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4894.12</v>
      </c>
      <c r="BF6" s="36">
        <f t="shared" ref="BF6:BN6" si="7">IF(BF7="",NA(),BF7)</f>
        <v>5108.82</v>
      </c>
      <c r="BG6" s="36">
        <f t="shared" si="7"/>
        <v>5160.78</v>
      </c>
      <c r="BH6" s="36">
        <f t="shared" si="7"/>
        <v>4838.47</v>
      </c>
      <c r="BI6" s="36">
        <f t="shared" si="7"/>
        <v>4822.4399999999996</v>
      </c>
      <c r="BJ6" s="36">
        <f t="shared" si="7"/>
        <v>1510.14</v>
      </c>
      <c r="BK6" s="36">
        <f t="shared" si="7"/>
        <v>1595.62</v>
      </c>
      <c r="BL6" s="36">
        <f t="shared" si="7"/>
        <v>1302.33</v>
      </c>
      <c r="BM6" s="36">
        <f t="shared" si="7"/>
        <v>1274.21</v>
      </c>
      <c r="BN6" s="36">
        <f t="shared" si="7"/>
        <v>1183.92</v>
      </c>
      <c r="BO6" s="35" t="str">
        <f>IF(BO7="","",IF(BO7="-","【-】","【"&amp;SUBSTITUTE(TEXT(BO7,"#,##0.00"),"-","△")&amp;"】"))</f>
        <v>【1,084.05】</v>
      </c>
      <c r="BP6" s="36">
        <f>IF(BP7="",NA(),BP7)</f>
        <v>17.350000000000001</v>
      </c>
      <c r="BQ6" s="36">
        <f t="shared" ref="BQ6:BY6" si="8">IF(BQ7="",NA(),BQ7)</f>
        <v>16.86</v>
      </c>
      <c r="BR6" s="36">
        <f t="shared" si="8"/>
        <v>13.4</v>
      </c>
      <c r="BS6" s="36">
        <f t="shared" si="8"/>
        <v>14.17</v>
      </c>
      <c r="BT6" s="36">
        <f t="shared" si="8"/>
        <v>13.37</v>
      </c>
      <c r="BU6" s="36">
        <f t="shared" si="8"/>
        <v>22.67</v>
      </c>
      <c r="BV6" s="36">
        <f t="shared" si="8"/>
        <v>37.92</v>
      </c>
      <c r="BW6" s="36">
        <f t="shared" si="8"/>
        <v>40.89</v>
      </c>
      <c r="BX6" s="36">
        <f t="shared" si="8"/>
        <v>41.25</v>
      </c>
      <c r="BY6" s="36">
        <f t="shared" si="8"/>
        <v>42.5</v>
      </c>
      <c r="BZ6" s="35" t="str">
        <f>IF(BZ7="","",IF(BZ7="-","【-】","【"&amp;SUBSTITUTE(TEXT(BZ7,"#,##0.00"),"-","△")&amp;"】"))</f>
        <v>【53.46】</v>
      </c>
      <c r="CA6" s="36">
        <f>IF(CA7="",NA(),CA7)</f>
        <v>326.2</v>
      </c>
      <c r="CB6" s="36">
        <f t="shared" ref="CB6:CJ6" si="9">IF(CB7="",NA(),CB7)</f>
        <v>352.43</v>
      </c>
      <c r="CC6" s="36">
        <f t="shared" si="9"/>
        <v>388.84</v>
      </c>
      <c r="CD6" s="36">
        <f t="shared" si="9"/>
        <v>431.15</v>
      </c>
      <c r="CE6" s="36">
        <f t="shared" si="9"/>
        <v>492.21</v>
      </c>
      <c r="CF6" s="36">
        <f t="shared" si="9"/>
        <v>789.62</v>
      </c>
      <c r="CG6" s="36">
        <f t="shared" si="9"/>
        <v>423.18</v>
      </c>
      <c r="CH6" s="36">
        <f t="shared" si="9"/>
        <v>383.2</v>
      </c>
      <c r="CI6" s="36">
        <f t="shared" si="9"/>
        <v>383.25</v>
      </c>
      <c r="CJ6" s="36">
        <f t="shared" si="9"/>
        <v>377.72</v>
      </c>
      <c r="CK6" s="35" t="str">
        <f>IF(CK7="","",IF(CK7="-","【-】","【"&amp;SUBSTITUTE(TEXT(CK7,"#,##0.00"),"-","△")&amp;"】"))</f>
        <v>【300.47】</v>
      </c>
      <c r="CL6" s="36">
        <f>IF(CL7="",NA(),CL7)</f>
        <v>38.200000000000003</v>
      </c>
      <c r="CM6" s="36">
        <f t="shared" ref="CM6:CU6" si="10">IF(CM7="",NA(),CM7)</f>
        <v>36.35</v>
      </c>
      <c r="CN6" s="36">
        <f t="shared" si="10"/>
        <v>35.119999999999997</v>
      </c>
      <c r="CO6" s="36">
        <f t="shared" si="10"/>
        <v>36.619999999999997</v>
      </c>
      <c r="CP6" s="36">
        <f t="shared" si="10"/>
        <v>33.909999999999997</v>
      </c>
      <c r="CQ6" s="36">
        <f t="shared" si="10"/>
        <v>48.7</v>
      </c>
      <c r="CR6" s="36">
        <f t="shared" si="10"/>
        <v>46.9</v>
      </c>
      <c r="CS6" s="36">
        <f t="shared" si="10"/>
        <v>47.95</v>
      </c>
      <c r="CT6" s="36">
        <f t="shared" si="10"/>
        <v>48.26</v>
      </c>
      <c r="CU6" s="36">
        <f t="shared" si="10"/>
        <v>48.01</v>
      </c>
      <c r="CV6" s="35" t="str">
        <f>IF(CV7="","",IF(CV7="-","【-】","【"&amp;SUBSTITUTE(TEXT(CV7,"#,##0.00"),"-","△")&amp;"】"))</f>
        <v>【54.90】</v>
      </c>
      <c r="CW6" s="36">
        <f>IF(CW7="",NA(),CW7)</f>
        <v>77.33</v>
      </c>
      <c r="CX6" s="36">
        <f t="shared" ref="CX6:DF6" si="11">IF(CX7="",NA(),CX7)</f>
        <v>76.73</v>
      </c>
      <c r="CY6" s="36">
        <f t="shared" si="11"/>
        <v>86.99</v>
      </c>
      <c r="CZ6" s="36">
        <f t="shared" si="11"/>
        <v>87</v>
      </c>
      <c r="DA6" s="36">
        <f t="shared" si="11"/>
        <v>87.34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1.01</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194221</v>
      </c>
      <c r="D7" s="38">
        <v>47</v>
      </c>
      <c r="E7" s="38">
        <v>1</v>
      </c>
      <c r="F7" s="38">
        <v>0</v>
      </c>
      <c r="G7" s="38">
        <v>0</v>
      </c>
      <c r="H7" s="38" t="s">
        <v>96</v>
      </c>
      <c r="I7" s="38" t="s">
        <v>97</v>
      </c>
      <c r="J7" s="38" t="s">
        <v>98</v>
      </c>
      <c r="K7" s="38" t="s">
        <v>99</v>
      </c>
      <c r="L7" s="38" t="s">
        <v>100</v>
      </c>
      <c r="M7" s="38" t="s">
        <v>101</v>
      </c>
      <c r="N7" s="39" t="s">
        <v>102</v>
      </c>
      <c r="O7" s="39" t="s">
        <v>103</v>
      </c>
      <c r="P7" s="39">
        <v>90</v>
      </c>
      <c r="Q7" s="39">
        <v>880</v>
      </c>
      <c r="R7" s="39">
        <v>1671</v>
      </c>
      <c r="S7" s="39">
        <v>79.680000000000007</v>
      </c>
      <c r="T7" s="39">
        <v>20.97</v>
      </c>
      <c r="U7" s="39">
        <v>1485</v>
      </c>
      <c r="V7" s="39">
        <v>7</v>
      </c>
      <c r="W7" s="39">
        <v>212.14</v>
      </c>
      <c r="X7" s="39">
        <v>28.14</v>
      </c>
      <c r="Y7" s="39">
        <v>26.69</v>
      </c>
      <c r="Z7" s="39">
        <v>21</v>
      </c>
      <c r="AA7" s="39">
        <v>21.39</v>
      </c>
      <c r="AB7" s="39">
        <v>19.59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4894.12</v>
      </c>
      <c r="BF7" s="39">
        <v>5108.82</v>
      </c>
      <c r="BG7" s="39">
        <v>5160.78</v>
      </c>
      <c r="BH7" s="39">
        <v>4838.47</v>
      </c>
      <c r="BI7" s="39">
        <v>4822.4399999999996</v>
      </c>
      <c r="BJ7" s="39">
        <v>1510.14</v>
      </c>
      <c r="BK7" s="39">
        <v>1595.62</v>
      </c>
      <c r="BL7" s="39">
        <v>1302.33</v>
      </c>
      <c r="BM7" s="39">
        <v>1274.21</v>
      </c>
      <c r="BN7" s="39">
        <v>1183.92</v>
      </c>
      <c r="BO7" s="39">
        <v>1084.05</v>
      </c>
      <c r="BP7" s="39">
        <v>17.350000000000001</v>
      </c>
      <c r="BQ7" s="39">
        <v>16.86</v>
      </c>
      <c r="BR7" s="39">
        <v>13.4</v>
      </c>
      <c r="BS7" s="39">
        <v>14.17</v>
      </c>
      <c r="BT7" s="39">
        <v>13.37</v>
      </c>
      <c r="BU7" s="39">
        <v>22.67</v>
      </c>
      <c r="BV7" s="39">
        <v>37.92</v>
      </c>
      <c r="BW7" s="39">
        <v>40.89</v>
      </c>
      <c r="BX7" s="39">
        <v>41.25</v>
      </c>
      <c r="BY7" s="39">
        <v>42.5</v>
      </c>
      <c r="BZ7" s="39">
        <v>53.46</v>
      </c>
      <c r="CA7" s="39">
        <v>326.2</v>
      </c>
      <c r="CB7" s="39">
        <v>352.43</v>
      </c>
      <c r="CC7" s="39">
        <v>388.84</v>
      </c>
      <c r="CD7" s="39">
        <v>431.15</v>
      </c>
      <c r="CE7" s="39">
        <v>492.21</v>
      </c>
      <c r="CF7" s="39">
        <v>789.62</v>
      </c>
      <c r="CG7" s="39">
        <v>423.18</v>
      </c>
      <c r="CH7" s="39">
        <v>383.2</v>
      </c>
      <c r="CI7" s="39">
        <v>383.25</v>
      </c>
      <c r="CJ7" s="39">
        <v>377.72</v>
      </c>
      <c r="CK7" s="39">
        <v>300.47000000000003</v>
      </c>
      <c r="CL7" s="39">
        <v>38.200000000000003</v>
      </c>
      <c r="CM7" s="39">
        <v>36.35</v>
      </c>
      <c r="CN7" s="39">
        <v>35.119999999999997</v>
      </c>
      <c r="CO7" s="39">
        <v>36.619999999999997</v>
      </c>
      <c r="CP7" s="39">
        <v>33.909999999999997</v>
      </c>
      <c r="CQ7" s="39">
        <v>48.7</v>
      </c>
      <c r="CR7" s="39">
        <v>46.9</v>
      </c>
      <c r="CS7" s="39">
        <v>47.95</v>
      </c>
      <c r="CT7" s="39">
        <v>48.26</v>
      </c>
      <c r="CU7" s="39">
        <v>48.01</v>
      </c>
      <c r="CV7" s="39">
        <v>54.9</v>
      </c>
      <c r="CW7" s="39">
        <v>77.33</v>
      </c>
      <c r="CX7" s="39">
        <v>76.73</v>
      </c>
      <c r="CY7" s="39">
        <v>86.99</v>
      </c>
      <c r="CZ7" s="39">
        <v>87</v>
      </c>
      <c r="DA7" s="39">
        <v>87.34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1.01</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2020-12-04T02:20:21Z</dcterms:created>
  <dcterms:modified xsi:type="dcterms:W3CDTF">2021-02-22T06:12:46Z</dcterms:modified>
  <cp:category/>
</cp:coreProperties>
</file>