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saewJjkpc5kSgmqw69jPfYqa4BmtlnvBY/48yXiIrDpVR9oPvuuKqWoizqiE25Yq7/7Q1r+/HF1WgFyBFOcvOA==" workbookSaltValue="YNTGnoscEa8cFLJis3qUeg==" workbookSpinCount="100000" lockStructure="1"/>
  <bookViews>
    <workbookView xWindow="0" yWindow="0" windowWidth="20400" windowHeight="678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<sst xmlns="http://schemas.openxmlformats.org/spreadsheetml/2006/main" count="233" uniqueCount="116">
  <si>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</si>
  <si>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</si>
  <si>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</si>
  <si>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</si>
  <si>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</si>
  <si>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</si>
  <si>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</si>
  <si>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</si>
  <si>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</si>
  <si>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</si>
  <si>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</si>
  <si>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</si>
  <si>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</si>
  <si>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</si>
  <si>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</si>
  <si>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</si>
  <si>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</si>
  <si>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</si>
  <si>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</si>
  <si>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</si>
  <si>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</si>
  <si>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</si>
  <si>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</si>
  <si>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</si>
  <si>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</si>
  <si>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</si>
  <si>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</si>
  <si>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</si>
  <si>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</si>
  <si>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</si>
  <si>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</si>
  <si>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</si>
  <si>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</si>
  <si>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</si>
  <si>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</si>
  <si>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</si>
  <si>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</si>
  <si>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</si>
  <si>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</si>
  <si>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</si>
  <si>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</si>
  <si>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</si>
  <si>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</si>
  <si>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</si>
  <si>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</si>
  <si>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</si>
  <si>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</si>
  <si>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</si>
  <si>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</si>
  <si>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</si>
  <si>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</si>
  <si>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</si>
  <si>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</si>
  <si>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</si>
  <si>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</si>
  <si>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</si>
  <si>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</si>
  <si>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</si>
  <si>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</si>
  <si>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</si>
  <si>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</si>
  <si>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</si>
  <si>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</si>
  <si>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</si>
  <si>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</si>
  <si>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</si>
  <si>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</si>
  <si>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</si>
  <si>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</si>
  <si>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</si>
  <si>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</si>
  <si>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</si>
  <si>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</si>
  <si>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</si>
  <si>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</si>
  <si>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</si>
  <si>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</si>
  <si>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</si>
  <si>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</si>
  <si>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</si>
  <si>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</si>
  <si>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</si>
  <si>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</si>
  <si>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</si>
  <si>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</si>
  <si>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</si>
  <si>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</si>
  <si>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</si>
  <si>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</si>
  <si>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</si>
  <si>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</si>
  <si>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</si>
  <si>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</si>
  <si>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</si>
  <si>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</si>
  <si>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</si>
  <si>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</si>
  <si>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</si>
  <si>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</si>
  <si>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</si>
  <si>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</si>
  <si>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</si>
  <si>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</si>
  <si>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</si>
  <si>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</si>
  <si>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</si>
  <si>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</si>
  <si>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</si>
  <si>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</si>
  <si>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</si>
  <si>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</si>
  <si>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</si>
  <si>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</si>
  <si>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依然として一般会計繰入金に依存した経営状況にあり、老朽施設及び老朽管路の更新事業が必要とされる。今後も計画的に料金の改定を行い、収益の確保に努めるとともに、施設・設備の維持管理費用等の抑制・節減に努めながら、経営の効率化を図る。</t>
    <rPh sb="1" eb="3">
      <t>イゼン</t>
    </rPh>
    <rPh sb="6" eb="8">
      <t>イッパン</t>
    </rPh>
    <rPh sb="8" eb="10">
      <t>カイケイ</t>
    </rPh>
    <rPh sb="10" eb="12">
      <t>クリイレ</t>
    </rPh>
    <rPh sb="12" eb="13">
      <t>キン</t>
    </rPh>
    <rPh sb="14" eb="16">
      <t>イゾン</t>
    </rPh>
    <rPh sb="18" eb="20">
      <t>ケイエイ</t>
    </rPh>
    <rPh sb="20" eb="22">
      <t>ジョウキョウ</t>
    </rPh>
    <rPh sb="26" eb="28">
      <t>ロウキュウ</t>
    </rPh>
    <rPh sb="28" eb="30">
      <t>シセツ</t>
    </rPh>
    <rPh sb="30" eb="31">
      <t>オヨ</t>
    </rPh>
    <rPh sb="32" eb="34">
      <t>ロウキュウ</t>
    </rPh>
    <rPh sb="34" eb="36">
      <t>カンロ</t>
    </rPh>
    <rPh sb="37" eb="39">
      <t>コウシン</t>
    </rPh>
    <rPh sb="39" eb="41">
      <t>ジギョウ</t>
    </rPh>
    <rPh sb="42" eb="44">
      <t>ヒツヨウ</t>
    </rPh>
    <rPh sb="49" eb="51">
      <t>コンゴ</t>
    </rPh>
    <rPh sb="52" eb="55">
      <t>ケイカクテキ</t>
    </rPh>
    <rPh sb="56" eb="58">
      <t>リョウキン</t>
    </rPh>
    <rPh sb="59" eb="61">
      <t>カイテイ</t>
    </rPh>
    <rPh sb="62" eb="63">
      <t>オコナ</t>
    </rPh>
    <rPh sb="65" eb="67">
      <t>シュウエキ</t>
    </rPh>
    <rPh sb="68" eb="70">
      <t>カクホ</t>
    </rPh>
    <rPh sb="71" eb="72">
      <t>ツト</t>
    </rPh>
    <rPh sb="79" eb="81">
      <t>シセツ</t>
    </rPh>
    <rPh sb="82" eb="84">
      <t>セツビ</t>
    </rPh>
    <rPh sb="85" eb="87">
      <t>イジ</t>
    </rPh>
    <rPh sb="87" eb="89">
      <t>カンリ</t>
    </rPh>
    <rPh sb="89" eb="91">
      <t>ヒヨウ</t>
    </rPh>
    <rPh sb="91" eb="92">
      <t>トウ</t>
    </rPh>
    <rPh sb="93" eb="95">
      <t>ヨクセイ</t>
    </rPh>
    <rPh sb="96" eb="98">
      <t>セツゲン</t>
    </rPh>
    <rPh sb="99" eb="100">
      <t>ツト</t>
    </rPh>
    <rPh sb="105" eb="107">
      <t>ケイエイ</t>
    </rPh>
    <rPh sb="108" eb="111">
      <t>コウリツカ</t>
    </rPh>
    <rPh sb="112" eb="113">
      <t>ハカ</t>
    </rPh>
    <phoneticPr fontId="4"/>
  </si>
  <si>
    <t>・収益的収支比率は、類似団体平均値と比較し低い状況である。平成29年度、令和元年度と使用料改定を実施しているが、それ以上に老朽管の更新等の経費が増加し、一般会計繰入金に依存せざるを得ない状況となっている。
・料金回収率は、類似団体平均値と比較し低い状況である。適正な使用料収入の確保を図る。
・近年、老朽管の破裂や漏水箇所が増加傾向であり、有収率の低下及び施設利用率が上昇している。今後においても引き続き老朽施設の更新を進める。</t>
    <rPh sb="1" eb="4">
      <t>シュウエキテキ</t>
    </rPh>
    <rPh sb="4" eb="6">
      <t>シュウシ</t>
    </rPh>
    <rPh sb="6" eb="8">
      <t>ヒリツ</t>
    </rPh>
    <rPh sb="21" eb="22">
      <t>ヒク</t>
    </rPh>
    <rPh sb="23" eb="25">
      <t>ジョウキョウ</t>
    </rPh>
    <rPh sb="29" eb="31">
      <t>ヘイセイ</t>
    </rPh>
    <rPh sb="33" eb="35">
      <t>ネンド</t>
    </rPh>
    <rPh sb="36" eb="38">
      <t>レイワ</t>
    </rPh>
    <rPh sb="38" eb="39">
      <t>ガン</t>
    </rPh>
    <rPh sb="39" eb="41">
      <t>ネンド</t>
    </rPh>
    <rPh sb="42" eb="45">
      <t>シヨウリョウ</t>
    </rPh>
    <rPh sb="45" eb="47">
      <t>カイテイ</t>
    </rPh>
    <rPh sb="48" eb="50">
      <t>ジッシ</t>
    </rPh>
    <rPh sb="58" eb="60">
      <t>イジョウ</t>
    </rPh>
    <rPh sb="147" eb="149">
      <t>キンネン</t>
    </rPh>
    <rPh sb="150" eb="152">
      <t>ロウキュウ</t>
    </rPh>
    <rPh sb="152" eb="153">
      <t>カン</t>
    </rPh>
    <rPh sb="154" eb="156">
      <t>ハレツ</t>
    </rPh>
    <rPh sb="157" eb="159">
      <t>ロウスイ</t>
    </rPh>
    <rPh sb="159" eb="161">
      <t>カショ</t>
    </rPh>
    <rPh sb="162" eb="164">
      <t>ゾウカ</t>
    </rPh>
    <rPh sb="164" eb="166">
      <t>ケイコウ</t>
    </rPh>
    <rPh sb="170" eb="173">
      <t>ユウシュウリツ</t>
    </rPh>
    <rPh sb="174" eb="176">
      <t>テイカ</t>
    </rPh>
    <rPh sb="176" eb="177">
      <t>オヨ</t>
    </rPh>
    <rPh sb="178" eb="180">
      <t>シセツ</t>
    </rPh>
    <rPh sb="180" eb="182">
      <t>リヨウ</t>
    </rPh>
    <rPh sb="182" eb="183">
      <t>リツ</t>
    </rPh>
    <rPh sb="184" eb="186">
      <t>ジョウショウ</t>
    </rPh>
    <rPh sb="191" eb="193">
      <t>コンゴ</t>
    </rPh>
    <rPh sb="198" eb="199">
      <t>ヒ</t>
    </rPh>
    <rPh sb="200" eb="201">
      <t>ツヅ</t>
    </rPh>
    <rPh sb="202" eb="204">
      <t>ロウキュウ</t>
    </rPh>
    <rPh sb="204" eb="206">
      <t>シセツ</t>
    </rPh>
    <rPh sb="207" eb="209">
      <t>コウシン</t>
    </rPh>
    <rPh sb="210" eb="211">
      <t>スス</t>
    </rPh>
    <phoneticPr fontId="4"/>
  </si>
  <si>
    <t>・供用開始後、50年経過している事から老朽施設及び老朽管の更新をおこなっており、令和元年度数値は類似団体や全国平均を上回る結果となった。今後も引き続き、必要財源を確保し、更新等を進める。</t>
    <rPh sb="1" eb="3">
      <t>キョウヨウ</t>
    </rPh>
    <rPh sb="3" eb="5">
      <t>カイシ</t>
    </rPh>
    <rPh sb="5" eb="6">
      <t>ゴ</t>
    </rPh>
    <rPh sb="9" eb="10">
      <t>ネン</t>
    </rPh>
    <rPh sb="10" eb="12">
      <t>ケイカ</t>
    </rPh>
    <rPh sb="16" eb="17">
      <t>コト</t>
    </rPh>
    <rPh sb="19" eb="21">
      <t>ロウキュウ</t>
    </rPh>
    <rPh sb="21" eb="23">
      <t>シセツ</t>
    </rPh>
    <rPh sb="23" eb="24">
      <t>オヨ</t>
    </rPh>
    <rPh sb="25" eb="27">
      <t>ロウキュウ</t>
    </rPh>
    <rPh sb="27" eb="28">
      <t>カン</t>
    </rPh>
    <rPh sb="29" eb="31">
      <t>コウシン</t>
    </rPh>
    <rPh sb="40" eb="42">
      <t>レイワ</t>
    </rPh>
    <rPh sb="42" eb="45">
      <t>ガンネンド</t>
    </rPh>
    <rPh sb="45" eb="47">
      <t>スウチ</t>
    </rPh>
    <rPh sb="48" eb="50">
      <t>ルイジ</t>
    </rPh>
    <rPh sb="50" eb="52">
      <t>ダンタイ</t>
    </rPh>
    <rPh sb="53" eb="55">
      <t>ゼンコク</t>
    </rPh>
    <rPh sb="55" eb="57">
      <t>ヘイキン</t>
    </rPh>
    <rPh sb="58" eb="60">
      <t>ウワマワ</t>
    </rPh>
    <rPh sb="61" eb="63">
      <t>ケッカ</t>
    </rPh>
    <rPh sb="68" eb="70">
      <t>コンゴ</t>
    </rPh>
    <rPh sb="71" eb="72">
      <t>ヒ</t>
    </rPh>
    <rPh sb="73" eb="74">
      <t>ツヅ</t>
    </rPh>
    <rPh sb="76" eb="78">
      <t>ヒツヨウ</t>
    </rPh>
    <rPh sb="78" eb="80">
      <t>ザイゲン</t>
    </rPh>
    <rPh sb="81" eb="83">
      <t>カクホ</t>
    </rPh>
    <rPh sb="85" eb="87">
      <t>コウシン</t>
    </rPh>
    <rPh sb="87" eb="88">
      <t>トウ</t>
    </rPh>
    <rPh sb="89" eb="9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</si>
</sst>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1.56</c:v>
                </c:pt>
                <c:pt idx="1">
                  <c:v>0.3</c:v>
                </c:pt>
                <c:pt idx="2">
                  <c:v>0.03</c:v>
                </c:pt>
                <c:pt idx="3">
                  <c:v>0.76</c:v>
                </c:pt>
                <c:pt idx="4">
                  <c:v>0.93</c:v>
                </c:pt>
              </c:numCache>
            </c:numRef>
          </c:val>
          <c:extLst>
            <c:ext xmlns:c16="http://schemas.microsoft.com/office/drawing/2014/chart" uri="{C3380CC4-5D6E-409C-BE32-E72D297353CC}">
              <c16:uniqueId val="{00000000-7A7B-4C06-8814-FC7A183E11D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0.56999999999999995</c:v>
                </c:pt>
                <c:pt idx="3">
                  <c:v>0.62</c:v>
                </c:pt>
                <c:pt idx="4">
                  <c:v>0.39</c:v>
                </c:pt>
              </c:numCache>
            </c:numRef>
          </c:val>
          <c:smooth val="0"/>
          <c:extLst>
            <c:ext xmlns:c16="http://schemas.microsoft.com/office/drawing/2014/chart" uri="{C3380CC4-5D6E-409C-BE32-E72D297353CC}">
              <c16:uniqueId val="{00000001-7A7B-4C06-8814-FC7A183E11D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62.81</c:v>
                </c:pt>
                <c:pt idx="1">
                  <c:v>60.09</c:v>
                </c:pt>
                <c:pt idx="2">
                  <c:v>44.79</c:v>
                </c:pt>
                <c:pt idx="3">
                  <c:v>77.540000000000006</c:v>
                </c:pt>
                <c:pt idx="4">
                  <c:v>86.4</c:v>
                </c:pt>
              </c:numCache>
            </c:numRef>
          </c:val>
          <c:extLst>
            <c:ext xmlns:c16="http://schemas.microsoft.com/office/drawing/2014/chart" uri="{C3380CC4-5D6E-409C-BE32-E72D297353CC}">
              <c16:uniqueId val="{00000000-7B98-4B53-8DEE-DF830083193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47.95</c:v>
                </c:pt>
                <c:pt idx="3">
                  <c:v>48.26</c:v>
                </c:pt>
                <c:pt idx="4">
                  <c:v>48.01</c:v>
                </c:pt>
              </c:numCache>
            </c:numRef>
          </c:val>
          <c:smooth val="0"/>
          <c:extLst>
            <c:ext xmlns:c16="http://schemas.microsoft.com/office/drawing/2014/chart" uri="{C3380CC4-5D6E-409C-BE32-E72D297353CC}">
              <c16:uniqueId val="{00000001-7B98-4B53-8DEE-DF830083193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54.83</c:v>
                </c:pt>
                <c:pt idx="1">
                  <c:v>58.45</c:v>
                </c:pt>
                <c:pt idx="2">
                  <c:v>61.17</c:v>
                </c:pt>
                <c:pt idx="3">
                  <c:v>68.349999999999994</c:v>
                </c:pt>
                <c:pt idx="4">
                  <c:v>58.9</c:v>
                </c:pt>
              </c:numCache>
            </c:numRef>
          </c:val>
          <c:extLst>
            <c:ext xmlns:c16="http://schemas.microsoft.com/office/drawing/2014/chart" uri="{C3380CC4-5D6E-409C-BE32-E72D297353CC}">
              <c16:uniqueId val="{00000000-7697-4700-8D59-96B5BFB6A4F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74.900000000000006</c:v>
                </c:pt>
                <c:pt idx="3">
                  <c:v>72.72</c:v>
                </c:pt>
                <c:pt idx="4">
                  <c:v>72.75</c:v>
                </c:pt>
              </c:numCache>
            </c:numRef>
          </c:val>
          <c:smooth val="0"/>
          <c:extLst>
            <c:ext xmlns:c16="http://schemas.microsoft.com/office/drawing/2014/chart" uri="{C3380CC4-5D6E-409C-BE32-E72D297353CC}">
              <c16:uniqueId val="{00000001-7697-4700-8D59-96B5BFB6A4F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62.25</c:v>
                </c:pt>
                <c:pt idx="1">
                  <c:v>60.97</c:v>
                </c:pt>
                <c:pt idx="2">
                  <c:v>69.31</c:v>
                </c:pt>
                <c:pt idx="3">
                  <c:v>65.290000000000006</c:v>
                </c:pt>
                <c:pt idx="4">
                  <c:v>57.56</c:v>
                </c:pt>
              </c:numCache>
            </c:numRef>
          </c:val>
          <c:extLst>
            <c:ext xmlns:c16="http://schemas.microsoft.com/office/drawing/2014/chart" uri="{C3380CC4-5D6E-409C-BE32-E72D297353CC}">
              <c16:uniqueId val="{00000000-DA79-4BF1-AD0F-CB87AF173F8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74.05</c:v>
                </c:pt>
                <c:pt idx="3">
                  <c:v>73.25</c:v>
                </c:pt>
                <c:pt idx="4">
                  <c:v>75.06</c:v>
                </c:pt>
              </c:numCache>
            </c:numRef>
          </c:val>
          <c:smooth val="0"/>
          <c:extLst>
            <c:ext xmlns:c16="http://schemas.microsoft.com/office/drawing/2014/chart" uri="{C3380CC4-5D6E-409C-BE32-E72D297353CC}">
              <c16:uniqueId val="{00000001-DA79-4BF1-AD0F-CB87AF173F8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0B-47D0-BA7F-E9DDD02186B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0B-47D0-BA7F-E9DDD02186B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F3-4911-88C2-1FF65171C24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F3-4911-88C2-1FF65171C24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19-40D0-9986-2503C03ED38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19-40D0-9986-2503C03ED38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DC-493F-9ED4-187D0ECFEC5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DC-493F-9ED4-187D0ECFEC5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2884.9</c:v>
                </c:pt>
                <c:pt idx="1">
                  <c:v>2907.1</c:v>
                </c:pt>
                <c:pt idx="2">
                  <c:v>2857.34</c:v>
                </c:pt>
                <c:pt idx="3">
                  <c:v>2953.28</c:v>
                </c:pt>
                <c:pt idx="4">
                  <c:v>2551.94</c:v>
                </c:pt>
              </c:numCache>
            </c:numRef>
          </c:val>
          <c:extLst>
            <c:ext xmlns:c16="http://schemas.microsoft.com/office/drawing/2014/chart" uri="{C3380CC4-5D6E-409C-BE32-E72D297353CC}">
              <c16:uniqueId val="{00000000-6853-430D-B00E-F8883BAB048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1302.33</c:v>
                </c:pt>
                <c:pt idx="3">
                  <c:v>1274.21</c:v>
                </c:pt>
                <c:pt idx="4">
                  <c:v>1183.92</c:v>
                </c:pt>
              </c:numCache>
            </c:numRef>
          </c:val>
          <c:smooth val="0"/>
          <c:extLst>
            <c:ext xmlns:c16="http://schemas.microsoft.com/office/drawing/2014/chart" uri="{C3380CC4-5D6E-409C-BE32-E72D297353CC}">
              <c16:uniqueId val="{00000001-6853-430D-B00E-F8883BAB048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29.22</c:v>
                </c:pt>
                <c:pt idx="1">
                  <c:v>30.13</c:v>
                </c:pt>
                <c:pt idx="2">
                  <c:v>26.07</c:v>
                </c:pt>
                <c:pt idx="3">
                  <c:v>25.94</c:v>
                </c:pt>
                <c:pt idx="4">
                  <c:v>29.03</c:v>
                </c:pt>
              </c:numCache>
            </c:numRef>
          </c:val>
          <c:extLst>
            <c:ext xmlns:c16="http://schemas.microsoft.com/office/drawing/2014/chart" uri="{C3380CC4-5D6E-409C-BE32-E72D297353CC}">
              <c16:uniqueId val="{00000000-1351-4FA3-A64E-1B404F5E12C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40.89</c:v>
                </c:pt>
                <c:pt idx="3">
                  <c:v>41.25</c:v>
                </c:pt>
                <c:pt idx="4">
                  <c:v>42.5</c:v>
                </c:pt>
              </c:numCache>
            </c:numRef>
          </c:val>
          <c:smooth val="0"/>
          <c:extLst>
            <c:ext xmlns:c16="http://schemas.microsoft.com/office/drawing/2014/chart" uri="{C3380CC4-5D6E-409C-BE32-E72D297353CC}">
              <c16:uniqueId val="{00000001-1351-4FA3-A64E-1B404F5E12C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351.8</c:v>
                </c:pt>
                <c:pt idx="1">
                  <c:v>333.51</c:v>
                </c:pt>
                <c:pt idx="2">
                  <c:v>407.91</c:v>
                </c:pt>
                <c:pt idx="3">
                  <c:v>417.75</c:v>
                </c:pt>
                <c:pt idx="4">
                  <c:v>445.46</c:v>
                </c:pt>
              </c:numCache>
            </c:numRef>
          </c:val>
          <c:extLst>
            <c:ext xmlns:c16="http://schemas.microsoft.com/office/drawing/2014/chart" uri="{C3380CC4-5D6E-409C-BE32-E72D297353CC}">
              <c16:uniqueId val="{00000000-4A53-4BC7-82EE-E2D902648E6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383.2</c:v>
                </c:pt>
                <c:pt idx="3">
                  <c:v>383.25</c:v>
                </c:pt>
                <c:pt idx="4">
                  <c:v>377.72</c:v>
                </c:pt>
              </c:numCache>
            </c:numRef>
          </c:val>
          <c:smooth val="0"/>
          <c:extLst>
            <c:ext xmlns:c16="http://schemas.microsoft.com/office/drawing/2014/chart" uri="{C3380CC4-5D6E-409C-BE32-E72D297353CC}">
              <c16:uniqueId val="{00000001-4A53-4BC7-82EE-E2D902648E6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2" sqref="A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山梨県　富士川町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14970</v>
      </c>
      <c r="AM8" s="51"/>
      <c r="AN8" s="51"/>
      <c r="AO8" s="51"/>
      <c r="AP8" s="51"/>
      <c r="AQ8" s="51"/>
      <c r="AR8" s="51"/>
      <c r="AS8" s="51"/>
      <c r="AT8" s="47">
        <f>データ!$S$6</f>
        <v>112</v>
      </c>
      <c r="AU8" s="47"/>
      <c r="AV8" s="47"/>
      <c r="AW8" s="47"/>
      <c r="AX8" s="47"/>
      <c r="AY8" s="47"/>
      <c r="AZ8" s="47"/>
      <c r="BA8" s="47"/>
      <c r="BB8" s="47">
        <f>データ!$T$6</f>
        <v>133.66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8.33</v>
      </c>
      <c r="Q10" s="47"/>
      <c r="R10" s="47"/>
      <c r="S10" s="47"/>
      <c r="T10" s="47"/>
      <c r="U10" s="47"/>
      <c r="V10" s="47"/>
      <c r="W10" s="51">
        <f>データ!$Q$6</f>
        <v>2085</v>
      </c>
      <c r="X10" s="51"/>
      <c r="Y10" s="51"/>
      <c r="Z10" s="51"/>
      <c r="AA10" s="51"/>
      <c r="AB10" s="51"/>
      <c r="AC10" s="51"/>
      <c r="AD10" s="2"/>
      <c r="AE10" s="2"/>
      <c r="AF10" s="2"/>
      <c r="AG10" s="2"/>
      <c r="AH10" s="2"/>
      <c r="AI10" s="2"/>
      <c r="AJ10" s="2"/>
      <c r="AK10" s="2"/>
      <c r="AL10" s="51">
        <f>データ!$U$6</f>
        <v>1238</v>
      </c>
      <c r="AM10" s="51"/>
      <c r="AN10" s="51"/>
      <c r="AO10" s="51"/>
      <c r="AP10" s="51"/>
      <c r="AQ10" s="51"/>
      <c r="AR10" s="51"/>
      <c r="AS10" s="51"/>
      <c r="AT10" s="47">
        <f>データ!$V$6</f>
        <v>42.13</v>
      </c>
      <c r="AU10" s="47"/>
      <c r="AV10" s="47"/>
      <c r="AW10" s="47"/>
      <c r="AX10" s="47"/>
      <c r="AY10" s="47"/>
      <c r="AZ10" s="47"/>
      <c r="BA10" s="47"/>
      <c r="BB10" s="47">
        <f>データ!$W$6</f>
        <v>29.39</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113</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Vq8s0PdqJs3o3AhKJ7VcVg0WJIa5x55WLL5rQMhi5gOSmxsFPqtLwCDCwh9PUf2/jfkPa7Bmqk98IOyA+1RoUA==" saltValue="zCD799p+iigiPDlatIDOA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83" t="s">
        <v>51</v>
      </c>
      <c r="I3" s="84"/>
      <c r="J3" s="84"/>
      <c r="K3" s="84"/>
      <c r="L3" s="84"/>
      <c r="M3" s="84"/>
      <c r="N3" s="84"/>
      <c r="O3" s="84"/>
      <c r="P3" s="84"/>
      <c r="Q3" s="84"/>
      <c r="R3" s="84"/>
      <c r="S3" s="84"/>
      <c r="T3" s="84"/>
      <c r="U3" s="84"/>
      <c r="V3" s="84"/>
      <c r="W3" s="85"/>
      <c r="X3" s="89" t="s">
        <v>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53</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29" t="s">
        <v>54</v>
      </c>
      <c r="B4" s="31"/>
      <c r="C4" s="31"/>
      <c r="D4" s="31"/>
      <c r="E4" s="31"/>
      <c r="F4" s="31"/>
      <c r="G4" s="31"/>
      <c r="H4" s="86"/>
      <c r="I4" s="87"/>
      <c r="J4" s="87"/>
      <c r="K4" s="87"/>
      <c r="L4" s="87"/>
      <c r="M4" s="87"/>
      <c r="N4" s="87"/>
      <c r="O4" s="87"/>
      <c r="P4" s="87"/>
      <c r="Q4" s="87"/>
      <c r="R4" s="87"/>
      <c r="S4" s="87"/>
      <c r="T4" s="87"/>
      <c r="U4" s="87"/>
      <c r="V4" s="87"/>
      <c r="W4" s="88"/>
      <c r="X4" s="82" t="s">
        <v>55</v>
      </c>
      <c r="Y4" s="82"/>
      <c r="Z4" s="82"/>
      <c r="AA4" s="82"/>
      <c r="AB4" s="82"/>
      <c r="AC4" s="82"/>
      <c r="AD4" s="82"/>
      <c r="AE4" s="82"/>
      <c r="AF4" s="82"/>
      <c r="AG4" s="82"/>
      <c r="AH4" s="82"/>
      <c r="AI4" s="82" t="s">
        <v>56</v>
      </c>
      <c r="AJ4" s="82"/>
      <c r="AK4" s="82"/>
      <c r="AL4" s="82"/>
      <c r="AM4" s="82"/>
      <c r="AN4" s="82"/>
      <c r="AO4" s="82"/>
      <c r="AP4" s="82"/>
      <c r="AQ4" s="82"/>
      <c r="AR4" s="82"/>
      <c r="AS4" s="82"/>
      <c r="AT4" s="82" t="s">
        <v>57</v>
      </c>
      <c r="AU4" s="82"/>
      <c r="AV4" s="82"/>
      <c r="AW4" s="82"/>
      <c r="AX4" s="82"/>
      <c r="AY4" s="82"/>
      <c r="AZ4" s="82"/>
      <c r="BA4" s="82"/>
      <c r="BB4" s="82"/>
      <c r="BC4" s="82"/>
      <c r="BD4" s="82"/>
      <c r="BE4" s="82" t="s">
        <v>58</v>
      </c>
      <c r="BF4" s="82"/>
      <c r="BG4" s="82"/>
      <c r="BH4" s="82"/>
      <c r="BI4" s="82"/>
      <c r="BJ4" s="82"/>
      <c r="BK4" s="82"/>
      <c r="BL4" s="82"/>
      <c r="BM4" s="82"/>
      <c r="BN4" s="82"/>
      <c r="BO4" s="82"/>
      <c r="BP4" s="82" t="s">
        <v>59</v>
      </c>
      <c r="BQ4" s="82"/>
      <c r="BR4" s="82"/>
      <c r="BS4" s="82"/>
      <c r="BT4" s="82"/>
      <c r="BU4" s="82"/>
      <c r="BV4" s="82"/>
      <c r="BW4" s="82"/>
      <c r="BX4" s="82"/>
      <c r="BY4" s="82"/>
      <c r="BZ4" s="82"/>
      <c r="CA4" s="82" t="s">
        <v>60</v>
      </c>
      <c r="CB4" s="82"/>
      <c r="CC4" s="82"/>
      <c r="CD4" s="82"/>
      <c r="CE4" s="82"/>
      <c r="CF4" s="82"/>
      <c r="CG4" s="82"/>
      <c r="CH4" s="82"/>
      <c r="CI4" s="82"/>
      <c r="CJ4" s="82"/>
      <c r="CK4" s="82"/>
      <c r="CL4" s="82" t="s">
        <v>61</v>
      </c>
      <c r="CM4" s="82"/>
      <c r="CN4" s="82"/>
      <c r="CO4" s="82"/>
      <c r="CP4" s="82"/>
      <c r="CQ4" s="82"/>
      <c r="CR4" s="82"/>
      <c r="CS4" s="82"/>
      <c r="CT4" s="82"/>
      <c r="CU4" s="82"/>
      <c r="CV4" s="82"/>
      <c r="CW4" s="82" t="s">
        <v>62</v>
      </c>
      <c r="CX4" s="82"/>
      <c r="CY4" s="82"/>
      <c r="CZ4" s="82"/>
      <c r="DA4" s="82"/>
      <c r="DB4" s="82"/>
      <c r="DC4" s="82"/>
      <c r="DD4" s="82"/>
      <c r="DE4" s="82"/>
      <c r="DF4" s="82"/>
      <c r="DG4" s="82"/>
      <c r="DH4" s="82" t="s">
        <v>63</v>
      </c>
      <c r="DI4" s="82"/>
      <c r="DJ4" s="82"/>
      <c r="DK4" s="82"/>
      <c r="DL4" s="82"/>
      <c r="DM4" s="82"/>
      <c r="DN4" s="82"/>
      <c r="DO4" s="82"/>
      <c r="DP4" s="82"/>
      <c r="DQ4" s="82"/>
      <c r="DR4" s="82"/>
      <c r="DS4" s="82" t="s">
        <v>64</v>
      </c>
      <c r="DT4" s="82"/>
      <c r="DU4" s="82"/>
      <c r="DV4" s="82"/>
      <c r="DW4" s="82"/>
      <c r="DX4" s="82"/>
      <c r="DY4" s="82"/>
      <c r="DZ4" s="82"/>
      <c r="EA4" s="82"/>
      <c r="EB4" s="82"/>
      <c r="EC4" s="82"/>
      <c r="ED4" s="82" t="s">
        <v>65</v>
      </c>
      <c r="EE4" s="82"/>
      <c r="EF4" s="82"/>
      <c r="EG4" s="82"/>
      <c r="EH4" s="82"/>
      <c r="EI4" s="82"/>
      <c r="EJ4" s="82"/>
      <c r="EK4" s="82"/>
      <c r="EL4" s="82"/>
      <c r="EM4" s="82"/>
      <c r="EN4" s="82"/>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193682</v>
      </c>
      <c r="D6" s="34">
        <f t="shared" si="3"/>
        <v>47</v>
      </c>
      <c r="E6" s="34">
        <f t="shared" si="3"/>
        <v>1</v>
      </c>
      <c r="F6" s="34">
        <f t="shared" si="3"/>
        <v>0</v>
      </c>
      <c r="G6" s="34">
        <f t="shared" si="3"/>
        <v>0</v>
      </c>
      <c r="H6" s="34" t="str">
        <f t="shared" si="3"/>
        <v>山梨県　富士川町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8.33</v>
      </c>
      <c r="Q6" s="35">
        <f t="shared" si="3"/>
        <v>2085</v>
      </c>
      <c r="R6" s="35">
        <f t="shared" si="3"/>
        <v>14970</v>
      </c>
      <c r="S6" s="35">
        <f t="shared" si="3"/>
        <v>112</v>
      </c>
      <c r="T6" s="35">
        <f t="shared" si="3"/>
        <v>133.66</v>
      </c>
      <c r="U6" s="35">
        <f t="shared" si="3"/>
        <v>1238</v>
      </c>
      <c r="V6" s="35">
        <f t="shared" si="3"/>
        <v>42.13</v>
      </c>
      <c r="W6" s="35">
        <f t="shared" si="3"/>
        <v>29.39</v>
      </c>
      <c r="X6" s="36">
        <f>IF(X7="",NA(),X7)</f>
        <v>62.25</v>
      </c>
      <c r="Y6" s="36">
        <f t="shared" ref="Y6:AG6" si="4">IF(Y7="",NA(),Y7)</f>
        <v>60.97</v>
      </c>
      <c r="Z6" s="36">
        <f t="shared" si="4"/>
        <v>69.31</v>
      </c>
      <c r="AA6" s="36">
        <f t="shared" si="4"/>
        <v>65.290000000000006</v>
      </c>
      <c r="AB6" s="36">
        <f t="shared" si="4"/>
        <v>57.56</v>
      </c>
      <c r="AC6" s="36">
        <f t="shared" si="4"/>
        <v>76.27</v>
      </c>
      <c r="AD6" s="36">
        <f t="shared" si="4"/>
        <v>77.56</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2884.9</v>
      </c>
      <c r="BF6" s="36">
        <f t="shared" ref="BF6:BN6" si="7">IF(BF7="",NA(),BF7)</f>
        <v>2907.1</v>
      </c>
      <c r="BG6" s="36">
        <f t="shared" si="7"/>
        <v>2857.34</v>
      </c>
      <c r="BH6" s="36">
        <f t="shared" si="7"/>
        <v>2953.28</v>
      </c>
      <c r="BI6" s="36">
        <f t="shared" si="7"/>
        <v>2551.94</v>
      </c>
      <c r="BJ6" s="36">
        <f t="shared" si="7"/>
        <v>1134.67</v>
      </c>
      <c r="BK6" s="36">
        <f t="shared" si="7"/>
        <v>1144.79</v>
      </c>
      <c r="BL6" s="36">
        <f t="shared" si="7"/>
        <v>1302.33</v>
      </c>
      <c r="BM6" s="36">
        <f t="shared" si="7"/>
        <v>1274.21</v>
      </c>
      <c r="BN6" s="36">
        <f t="shared" si="7"/>
        <v>1183.92</v>
      </c>
      <c r="BO6" s="35" t="str">
        <f>IF(BO7="","",IF(BO7="-","【-】","【"&amp;SUBSTITUTE(TEXT(BO7,"#,##0.00"),"-","△")&amp;"】"))</f>
        <v>【1,084.05】</v>
      </c>
      <c r="BP6" s="36">
        <f>IF(BP7="",NA(),BP7)</f>
        <v>29.22</v>
      </c>
      <c r="BQ6" s="36">
        <f t="shared" ref="BQ6:BY6" si="8">IF(BQ7="",NA(),BQ7)</f>
        <v>30.13</v>
      </c>
      <c r="BR6" s="36">
        <f t="shared" si="8"/>
        <v>26.07</v>
      </c>
      <c r="BS6" s="36">
        <f t="shared" si="8"/>
        <v>25.94</v>
      </c>
      <c r="BT6" s="36">
        <f t="shared" si="8"/>
        <v>29.03</v>
      </c>
      <c r="BU6" s="36">
        <f t="shared" si="8"/>
        <v>40.6</v>
      </c>
      <c r="BV6" s="36">
        <f t="shared" si="8"/>
        <v>56.04</v>
      </c>
      <c r="BW6" s="36">
        <f t="shared" si="8"/>
        <v>40.89</v>
      </c>
      <c r="BX6" s="36">
        <f t="shared" si="8"/>
        <v>41.25</v>
      </c>
      <c r="BY6" s="36">
        <f t="shared" si="8"/>
        <v>42.5</v>
      </c>
      <c r="BZ6" s="35" t="str">
        <f>IF(BZ7="","",IF(BZ7="-","【-】","【"&amp;SUBSTITUTE(TEXT(BZ7,"#,##0.00"),"-","△")&amp;"】"))</f>
        <v>【53.46】</v>
      </c>
      <c r="CA6" s="36">
        <f>IF(CA7="",NA(),CA7)</f>
        <v>351.8</v>
      </c>
      <c r="CB6" s="36">
        <f t="shared" ref="CB6:CJ6" si="9">IF(CB7="",NA(),CB7)</f>
        <v>333.51</v>
      </c>
      <c r="CC6" s="36">
        <f t="shared" si="9"/>
        <v>407.91</v>
      </c>
      <c r="CD6" s="36">
        <f t="shared" si="9"/>
        <v>417.75</v>
      </c>
      <c r="CE6" s="36">
        <f t="shared" si="9"/>
        <v>445.46</v>
      </c>
      <c r="CF6" s="36">
        <f t="shared" si="9"/>
        <v>440.03</v>
      </c>
      <c r="CG6" s="36">
        <f t="shared" si="9"/>
        <v>304.35000000000002</v>
      </c>
      <c r="CH6" s="36">
        <f t="shared" si="9"/>
        <v>383.2</v>
      </c>
      <c r="CI6" s="36">
        <f t="shared" si="9"/>
        <v>383.25</v>
      </c>
      <c r="CJ6" s="36">
        <f t="shared" si="9"/>
        <v>377.72</v>
      </c>
      <c r="CK6" s="35" t="str">
        <f>IF(CK7="","",IF(CK7="-","【-】","【"&amp;SUBSTITUTE(TEXT(CK7,"#,##0.00"),"-","△")&amp;"】"))</f>
        <v>【300.47】</v>
      </c>
      <c r="CL6" s="36">
        <f>IF(CL7="",NA(),CL7)</f>
        <v>62.81</v>
      </c>
      <c r="CM6" s="36">
        <f t="shared" ref="CM6:CU6" si="10">IF(CM7="",NA(),CM7)</f>
        <v>60.09</v>
      </c>
      <c r="CN6" s="36">
        <f t="shared" si="10"/>
        <v>44.79</v>
      </c>
      <c r="CO6" s="36">
        <f t="shared" si="10"/>
        <v>77.540000000000006</v>
      </c>
      <c r="CP6" s="36">
        <f t="shared" si="10"/>
        <v>86.4</v>
      </c>
      <c r="CQ6" s="36">
        <f t="shared" si="10"/>
        <v>57.29</v>
      </c>
      <c r="CR6" s="36">
        <f t="shared" si="10"/>
        <v>55.9</v>
      </c>
      <c r="CS6" s="36">
        <f t="shared" si="10"/>
        <v>47.95</v>
      </c>
      <c r="CT6" s="36">
        <f t="shared" si="10"/>
        <v>48.26</v>
      </c>
      <c r="CU6" s="36">
        <f t="shared" si="10"/>
        <v>48.01</v>
      </c>
      <c r="CV6" s="35" t="str">
        <f>IF(CV7="","",IF(CV7="-","【-】","【"&amp;SUBSTITUTE(TEXT(CV7,"#,##0.00"),"-","△")&amp;"】"))</f>
        <v>【54.90】</v>
      </c>
      <c r="CW6" s="36">
        <f>IF(CW7="",NA(),CW7)</f>
        <v>54.83</v>
      </c>
      <c r="CX6" s="36">
        <f t="shared" ref="CX6:DF6" si="11">IF(CX7="",NA(),CX7)</f>
        <v>58.45</v>
      </c>
      <c r="CY6" s="36">
        <f t="shared" si="11"/>
        <v>61.17</v>
      </c>
      <c r="CZ6" s="36">
        <f t="shared" si="11"/>
        <v>68.349999999999994</v>
      </c>
      <c r="DA6" s="36">
        <f t="shared" si="11"/>
        <v>58.9</v>
      </c>
      <c r="DB6" s="36">
        <f t="shared" si="11"/>
        <v>73.69</v>
      </c>
      <c r="DC6" s="36">
        <f t="shared" si="11"/>
        <v>73.28</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1.56</v>
      </c>
      <c r="EE6" s="36">
        <f t="shared" ref="EE6:EM6" si="14">IF(EE7="",NA(),EE7)</f>
        <v>0.3</v>
      </c>
      <c r="EF6" s="36">
        <f t="shared" si="14"/>
        <v>0.03</v>
      </c>
      <c r="EG6" s="36">
        <f t="shared" si="14"/>
        <v>0.76</v>
      </c>
      <c r="EH6" s="36">
        <f t="shared" si="14"/>
        <v>0.93</v>
      </c>
      <c r="EI6" s="36">
        <f t="shared" si="14"/>
        <v>0.65</v>
      </c>
      <c r="EJ6" s="36">
        <f t="shared" si="14"/>
        <v>0.53</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193682</v>
      </c>
      <c r="D7" s="38">
        <v>47</v>
      </c>
      <c r="E7" s="38">
        <v>1</v>
      </c>
      <c r="F7" s="38">
        <v>0</v>
      </c>
      <c r="G7" s="38">
        <v>0</v>
      </c>
      <c r="H7" s="38" t="s">
        <v>95</v>
      </c>
      <c r="I7" s="38" t="s">
        <v>96</v>
      </c>
      <c r="J7" s="38" t="s">
        <v>97</v>
      </c>
      <c r="K7" s="38" t="s">
        <v>98</v>
      </c>
      <c r="L7" s="38" t="s">
        <v>99</v>
      </c>
      <c r="M7" s="38" t="s">
        <v>100</v>
      </c>
      <c r="N7" s="39" t="s">
        <v>101</v>
      </c>
      <c r="O7" s="39" t="s">
        <v>102</v>
      </c>
      <c r="P7" s="39">
        <v>8.33</v>
      </c>
      <c r="Q7" s="39">
        <v>2085</v>
      </c>
      <c r="R7" s="39">
        <v>14970</v>
      </c>
      <c r="S7" s="39">
        <v>112</v>
      </c>
      <c r="T7" s="39">
        <v>133.66</v>
      </c>
      <c r="U7" s="39">
        <v>1238</v>
      </c>
      <c r="V7" s="39">
        <v>42.13</v>
      </c>
      <c r="W7" s="39">
        <v>29.39</v>
      </c>
      <c r="X7" s="39">
        <v>62.25</v>
      </c>
      <c r="Y7" s="39">
        <v>60.97</v>
      </c>
      <c r="Z7" s="39">
        <v>69.31</v>
      </c>
      <c r="AA7" s="39">
        <v>65.290000000000006</v>
      </c>
      <c r="AB7" s="39">
        <v>57.56</v>
      </c>
      <c r="AC7" s="39">
        <v>76.27</v>
      </c>
      <c r="AD7" s="39">
        <v>77.56</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2884.9</v>
      </c>
      <c r="BF7" s="39">
        <v>2907.1</v>
      </c>
      <c r="BG7" s="39">
        <v>2857.34</v>
      </c>
      <c r="BH7" s="39">
        <v>2953.28</v>
      </c>
      <c r="BI7" s="39">
        <v>2551.94</v>
      </c>
      <c r="BJ7" s="39">
        <v>1134.67</v>
      </c>
      <c r="BK7" s="39">
        <v>1144.79</v>
      </c>
      <c r="BL7" s="39">
        <v>1302.33</v>
      </c>
      <c r="BM7" s="39">
        <v>1274.21</v>
      </c>
      <c r="BN7" s="39">
        <v>1183.92</v>
      </c>
      <c r="BO7" s="39">
        <v>1084.05</v>
      </c>
      <c r="BP7" s="39">
        <v>29.22</v>
      </c>
      <c r="BQ7" s="39">
        <v>30.13</v>
      </c>
      <c r="BR7" s="39">
        <v>26.07</v>
      </c>
      <c r="BS7" s="39">
        <v>25.94</v>
      </c>
      <c r="BT7" s="39">
        <v>29.03</v>
      </c>
      <c r="BU7" s="39">
        <v>40.6</v>
      </c>
      <c r="BV7" s="39">
        <v>56.04</v>
      </c>
      <c r="BW7" s="39">
        <v>40.89</v>
      </c>
      <c r="BX7" s="39">
        <v>41.25</v>
      </c>
      <c r="BY7" s="39">
        <v>42.5</v>
      </c>
      <c r="BZ7" s="39">
        <v>53.46</v>
      </c>
      <c r="CA7" s="39">
        <v>351.8</v>
      </c>
      <c r="CB7" s="39">
        <v>333.51</v>
      </c>
      <c r="CC7" s="39">
        <v>407.91</v>
      </c>
      <c r="CD7" s="39">
        <v>417.75</v>
      </c>
      <c r="CE7" s="39">
        <v>445.46</v>
      </c>
      <c r="CF7" s="39">
        <v>440.03</v>
      </c>
      <c r="CG7" s="39">
        <v>304.35000000000002</v>
      </c>
      <c r="CH7" s="39">
        <v>383.2</v>
      </c>
      <c r="CI7" s="39">
        <v>383.25</v>
      </c>
      <c r="CJ7" s="39">
        <v>377.72</v>
      </c>
      <c r="CK7" s="39">
        <v>300.47000000000003</v>
      </c>
      <c r="CL7" s="39">
        <v>62.81</v>
      </c>
      <c r="CM7" s="39">
        <v>60.09</v>
      </c>
      <c r="CN7" s="39">
        <v>44.79</v>
      </c>
      <c r="CO7" s="39">
        <v>77.540000000000006</v>
      </c>
      <c r="CP7" s="39">
        <v>86.4</v>
      </c>
      <c r="CQ7" s="39">
        <v>57.29</v>
      </c>
      <c r="CR7" s="39">
        <v>55.9</v>
      </c>
      <c r="CS7" s="39">
        <v>47.95</v>
      </c>
      <c r="CT7" s="39">
        <v>48.26</v>
      </c>
      <c r="CU7" s="39">
        <v>48.01</v>
      </c>
      <c r="CV7" s="39">
        <v>54.9</v>
      </c>
      <c r="CW7" s="39">
        <v>54.83</v>
      </c>
      <c r="CX7" s="39">
        <v>58.45</v>
      </c>
      <c r="CY7" s="39">
        <v>61.17</v>
      </c>
      <c r="CZ7" s="39">
        <v>68.349999999999994</v>
      </c>
      <c r="DA7" s="39">
        <v>58.9</v>
      </c>
      <c r="DB7" s="39">
        <v>73.69</v>
      </c>
      <c r="DC7" s="39">
        <v>73.28</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1.56</v>
      </c>
      <c r="EE7" s="39">
        <v>0.3</v>
      </c>
      <c r="EF7" s="39">
        <v>0.03</v>
      </c>
      <c r="EG7" s="39">
        <v>0.76</v>
      </c>
      <c r="EH7" s="39">
        <v>0.93</v>
      </c>
      <c r="EI7" s="39">
        <v>0.65</v>
      </c>
      <c r="EJ7" s="39">
        <v>0.53</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2021-02-19T04:25:37Z</cp:lastPrinted>
  <dcterms:created xsi:type="dcterms:W3CDTF">2020-12-04T02:20:20Z</dcterms:created>
  <dcterms:modified xsi:type="dcterms:W3CDTF">2021-02-22T06:13:56Z</dcterms:modified>
  <cp:category/>
</cp:coreProperties>
</file>