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JPCA219003a\Desktop\1.27〆切公営企業に係る経営比較分析表(令和元年度決算)について\町→県\"/>
    </mc:Choice>
  </mc:AlternateContent>
  <workbookProtection workbookAlgorithmName="SHA-512" workbookHashValue="Ryjsb4sl0GBPBS4JNJIXTr6KMXctBrCcdwTYpJTNZZFn3Gvruuq4KoaJZmtIifZFQq5KEVrzAcY8CXjAf/5eBQ==" workbookSaltValue="NH6Kp/AJBdRuDYk5StfSFQ=="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<sst xmlns="http://schemas.openxmlformats.org/spreadsheetml/2006/main" count="228" uniqueCount="113">
  <si>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</si>
  <si>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</si>
  <si>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</si>
  <si>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</si>
  <si>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</si>
  <si>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</si>
  <si>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</si>
  <si>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</si>
  <si>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</si>
  <si>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</si>
  <si>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</si>
  <si>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</si>
  <si>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</si>
  <si>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</si>
  <si>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</si>
  <si>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</si>
  <si>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</si>
  <si>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</si>
  <si>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</si>
  <si>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</si>
  <si>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</si>
  <si>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</si>
  <si>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</si>
  <si>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</si>
  <si>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</si>
  <si>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</si>
  <si>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</si>
  <si>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</si>
  <si>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</si>
  <si>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</si>
  <si>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</si>
  <si>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</si>
  <si>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</si>
  <si>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</si>
  <si>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</si>
  <si>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</si>
  <si>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</si>
  <si>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</si>
  <si>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</si>
  <si>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</si>
  <si>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</si>
  <si>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</si>
  <si>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</si>
  <si>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</si>
  <si>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</si>
  <si>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</si>
  <si>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</si>
  <si>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</si>
  <si>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</si>
  <si>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</si>
  <si>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</si>
  <si>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</si>
  <si>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</si>
  <si>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</si>
  <si>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</si>
  <si>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</si>
  <si>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</si>
  <si>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</si>
  <si>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</si>
  <si>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</si>
  <si>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</si>
  <si>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</si>
  <si>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</si>
  <si>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</si>
  <si>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</si>
  <si>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</si>
  <si>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</si>
  <si>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</si>
  <si>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</si>
  <si>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</si>
  <si>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</si>
  <si>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</si>
  <si>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</si>
  <si>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</si>
  <si>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</si>
  <si>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</si>
  <si>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</si>
  <si>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</si>
  <si>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</si>
  <si>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</si>
  <si>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</si>
  <si>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</si>
  <si>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</si>
  <si>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</si>
  <si>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</si>
  <si>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</si>
  <si>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</si>
  <si>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</si>
  <si>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</si>
  <si>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</si>
  <si>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</si>
  <si>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</si>
  <si>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</si>
  <si>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富士川町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</si>
  <si>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</si>
  <si>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</si>
  <si>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</si>
  <si>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</si>
  <si>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</si>
  <si>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</si>
  <si>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</si>
  <si>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</si>
  <si>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</si>
  <si>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</si>
  <si>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</si>
  <si>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</si>
  <si>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</si>
  <si>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</si>
  <si>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</si>
  <si>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</si>
  <si>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収率が減少している中、老朽化に伴う設備更新工事は常に進めていかなければならない。ただし、将来的な人口減少は避けられないため、ダウンサイジングや施設の統廃合を含めて、優先順位をつけて検討していかなくてはならない。</t>
    <rPh sb="1" eb="4">
      <t>ユウシュウリツ</t>
    </rPh>
    <rPh sb="5" eb="7">
      <t>ゲンショウ</t>
    </rPh>
    <rPh sb="11" eb="12">
      <t>ナカ</t>
    </rPh>
    <rPh sb="13" eb="15">
      <t>ロウキュウ</t>
    </rPh>
    <rPh sb="46" eb="49">
      <t>ショウライテキ</t>
    </rPh>
    <rPh sb="50" eb="52">
      <t>ジンコウ</t>
    </rPh>
    <rPh sb="52" eb="54">
      <t>ゲンショウ</t>
    </rPh>
    <rPh sb="55" eb="56">
      <t>サ</t>
    </rPh>
    <rPh sb="73" eb="75">
      <t>シセツ</t>
    </rPh>
    <rPh sb="76" eb="79">
      <t>トウハイゴウ</t>
    </rPh>
    <rPh sb="80" eb="81">
      <t>フク</t>
    </rPh>
    <rPh sb="84" eb="86">
      <t>ユウセン</t>
    </rPh>
    <rPh sb="86" eb="88">
      <t>ジュンイ</t>
    </rPh>
    <rPh sb="92" eb="94">
      <t>ケントウ</t>
    </rPh>
    <phoneticPr fontId="4"/>
  </si>
  <si>
    <t>　人口減少により、給水収益は減っているものの、経営の効率化に努めたことにより、前年より比率も上がり100％を超えた黒字経営を維持している。しかし、平成29年に統合した旧簡易水道の区域で漏水が発生していることから、有収率については年々減少している。また、各施設の更新も必要になるため、前年以上に経営改善を図ることが必要と考えている。</t>
    <rPh sb="1" eb="3">
      <t>ジンコウ</t>
    </rPh>
    <rPh sb="3" eb="5">
      <t>ゲンショウ</t>
    </rPh>
    <rPh sb="9" eb="11">
      <t>キュウスイ</t>
    </rPh>
    <rPh sb="11" eb="13">
      <t>シュウエキ</t>
    </rPh>
    <rPh sb="14" eb="15">
      <t>ヘ</t>
    </rPh>
    <rPh sb="23" eb="25">
      <t>ケイエイ</t>
    </rPh>
    <rPh sb="26" eb="29">
      <t>コウリツカ</t>
    </rPh>
    <rPh sb="30" eb="31">
      <t>ツト</t>
    </rPh>
    <rPh sb="73" eb="75">
      <t>ヘイセイ</t>
    </rPh>
    <rPh sb="77" eb="78">
      <t>ネン</t>
    </rPh>
    <rPh sb="95" eb="97">
      <t>ハッセイ</t>
    </rPh>
    <rPh sb="106" eb="109">
      <t>ユウシュウリツ</t>
    </rPh>
    <rPh sb="114" eb="116">
      <t>ネンネン</t>
    </rPh>
    <rPh sb="116" eb="118">
      <t>ゲンショウ</t>
    </rPh>
    <rPh sb="126" eb="129">
      <t>カクシセツ</t>
    </rPh>
    <rPh sb="133" eb="135">
      <t>ヒツヨウ</t>
    </rPh>
    <phoneticPr fontId="4"/>
  </si>
  <si>
    <t>　数値上で見れば、黒字経営を継続しており、経営状況は良好と判断できるが、給水収益の減少や、漏水の解消・施設の更新に係る費用等を鑑みれば、更なる効率化・健全化を進めていかなければならない。現在、水道ビジョン、経営戦略の策定準備を進めており、これらに基づいた中長期的な経営方法を模索していくことが必要である。</t>
    <rPh sb="1" eb="3">
      <t>スウチ</t>
    </rPh>
    <rPh sb="3" eb="4">
      <t>ジョウ</t>
    </rPh>
    <rPh sb="5" eb="6">
      <t>ミ</t>
    </rPh>
    <rPh sb="14" eb="16">
      <t>ケイゾク</t>
    </rPh>
    <rPh sb="21" eb="23">
      <t>ケイエイ</t>
    </rPh>
    <rPh sb="23" eb="25">
      <t>ジョウキョウ</t>
    </rPh>
    <rPh sb="26" eb="28">
      <t>リョウコウ</t>
    </rPh>
    <rPh sb="29" eb="31">
      <t>ハンダン</t>
    </rPh>
    <rPh sb="36" eb="38">
      <t>キュウスイ</t>
    </rPh>
    <rPh sb="38" eb="40">
      <t>シュウエキ</t>
    </rPh>
    <rPh sb="41" eb="43">
      <t>ゲンショウ</t>
    </rPh>
    <rPh sb="45" eb="47">
      <t>ロウスイ</t>
    </rPh>
    <rPh sb="48" eb="50">
      <t>カイショウ</t>
    </rPh>
    <rPh sb="51" eb="53">
      <t>シセツ</t>
    </rPh>
    <rPh sb="54" eb="56">
      <t>コウシン</t>
    </rPh>
    <rPh sb="57" eb="58">
      <t>カカ</t>
    </rPh>
    <rPh sb="59" eb="61">
      <t>ヒヨウ</t>
    </rPh>
    <rPh sb="61" eb="62">
      <t>ナド</t>
    </rPh>
    <rPh sb="63" eb="64">
      <t>カンガ</t>
    </rPh>
    <rPh sb="93" eb="95">
      <t>ゲンザイ</t>
    </rPh>
    <rPh sb="96" eb="98">
      <t>スイドウ</t>
    </rPh>
    <rPh sb="103" eb="105">
      <t>ケイエイ</t>
    </rPh>
    <rPh sb="105" eb="107">
      <t>センリャク</t>
    </rPh>
    <rPh sb="108" eb="110">
      <t>サクテイ</t>
    </rPh>
    <rPh sb="110" eb="112">
      <t>ジュンビ</t>
    </rPh>
    <rPh sb="113" eb="114">
      <t>スス</t>
    </rPh>
    <rPh sb="123" eb="124">
      <t>モト</t>
    </rPh>
    <rPh sb="127" eb="131">
      <t>チュウチョウキテキ</t>
    </rPh>
    <rPh sb="132" eb="134">
      <t>ケイエイ</t>
    </rPh>
    <rPh sb="134" eb="136">
      <t>ホウホウ</t>
    </rPh>
    <rPh sb="137" eb="139">
      <t>モサク</t>
    </rPh>
    <rPh sb="146" eb="14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</si>
</sst>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0.46</c:v>
                </c:pt>
                <c:pt idx="1">
                  <c:v>0.09</c:v>
                </c:pt>
                <c:pt idx="2">
                  <c:v>0.27</c:v>
                </c:pt>
                <c:pt idx="3">
                  <c:v>0.44</c:v>
                </c:pt>
                <c:pt idx="4">
                  <c:v>0.44</c:v>
                </c:pt>
              </c:numCache>
            </c:numRef>
          </c:val>
          <c:extLst>
            <c:ext xmlns:c16="http://schemas.microsoft.com/office/drawing/2014/chart" uri="{C3380CC4-5D6E-409C-BE32-E72D297353CC}">
              <c16:uniqueId val="{00000000-ECED-4E21-A336-5BA75F9D658B}"/>
            </c:ext>
          </c:extLst>
        </c:ser>
        <c:dLbls>
          <c:showLegendKey val="0"/>
          <c:showVal val="0"/>
          <c:showCatName val="0"/>
          <c:showSerName val="0"/>
          <c:showPercent val="0"/>
          <c:showBubbleSize val="0"/>
        </c:dLbls>
        <c:gapWidth val="150"/>
        <c:axId val="169740184"/>
        <c:axId val="169740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0.42</c:v>
                </c:pt>
              </c:numCache>
            </c:numRef>
          </c:val>
          <c:smooth val="0"/>
          <c:extLst>
            <c:ext xmlns:c16="http://schemas.microsoft.com/office/drawing/2014/chart" uri="{C3380CC4-5D6E-409C-BE32-E72D297353CC}">
              <c16:uniqueId val="{00000001-ECED-4E21-A336-5BA75F9D658B}"/>
            </c:ext>
          </c:extLst>
        </c:ser>
        <c:dLbls>
          <c:showLegendKey val="0"/>
          <c:showVal val="0"/>
          <c:showCatName val="0"/>
          <c:showSerName val="0"/>
          <c:showPercent val="0"/>
          <c:showBubbleSize val="0"/>
        </c:dLbls>
        <c:marker val="1"/>
        <c:smooth val="0"/>
        <c:axId val="169740184"/>
        <c:axId val="169740968"/>
      </c:lineChart>
      <c:dateAx>
        <c:axId val="169740184"/>
        <c:scaling>
          <c:orientation val="minMax"/>
        </c:scaling>
        <c:delete val="1"/>
        <c:axPos val="b"/>
        <c:numFmt formatCode="&quot;H&quot;yy" sourceLinked="1"/>
        <c:majorTickMark val="none"/>
        <c:minorTickMark val="none"/>
        <c:tickLblPos val="none"/>
        <c:crossAx val="169740968"/>
        <c:crosses val="autoZero"/>
        <c:auto val="1"/>
        <c:lblOffset val="100"/>
        <c:baseTimeUnit val="years"/>
      </c:dateAx>
      <c:valAx>
        <c:axId val="169740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74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64.3</c:v>
                </c:pt>
                <c:pt idx="1">
                  <c:v>65.69</c:v>
                </c:pt>
                <c:pt idx="2">
                  <c:v>80.42</c:v>
                </c:pt>
                <c:pt idx="3">
                  <c:v>82.43</c:v>
                </c:pt>
                <c:pt idx="4">
                  <c:v>81.73</c:v>
                </c:pt>
              </c:numCache>
            </c:numRef>
          </c:val>
          <c:extLst>
            <c:ext xmlns:c16="http://schemas.microsoft.com/office/drawing/2014/chart" uri="{C3380CC4-5D6E-409C-BE32-E72D297353CC}">
              <c16:uniqueId val="{00000000-DDA0-4424-AFA2-E5C66E7928E0}"/>
            </c:ext>
          </c:extLst>
        </c:ser>
        <c:dLbls>
          <c:showLegendKey val="0"/>
          <c:showVal val="0"/>
          <c:showCatName val="0"/>
          <c:showSerName val="0"/>
          <c:showPercent val="0"/>
          <c:showBubbleSize val="0"/>
        </c:dLbls>
        <c:gapWidth val="150"/>
        <c:axId val="171393952"/>
        <c:axId val="170615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54.05</c:v>
                </c:pt>
              </c:numCache>
            </c:numRef>
          </c:val>
          <c:smooth val="0"/>
          <c:extLst>
            <c:ext xmlns:c16="http://schemas.microsoft.com/office/drawing/2014/chart" uri="{C3380CC4-5D6E-409C-BE32-E72D297353CC}">
              <c16:uniqueId val="{00000001-DDA0-4424-AFA2-E5C66E7928E0}"/>
            </c:ext>
          </c:extLst>
        </c:ser>
        <c:dLbls>
          <c:showLegendKey val="0"/>
          <c:showVal val="0"/>
          <c:showCatName val="0"/>
          <c:showSerName val="0"/>
          <c:showPercent val="0"/>
          <c:showBubbleSize val="0"/>
        </c:dLbls>
        <c:marker val="1"/>
        <c:smooth val="0"/>
        <c:axId val="171393952"/>
        <c:axId val="170615928"/>
      </c:lineChart>
      <c:dateAx>
        <c:axId val="171393952"/>
        <c:scaling>
          <c:orientation val="minMax"/>
        </c:scaling>
        <c:delete val="1"/>
        <c:axPos val="b"/>
        <c:numFmt formatCode="&quot;H&quot;yy" sourceLinked="1"/>
        <c:majorTickMark val="none"/>
        <c:minorTickMark val="none"/>
        <c:tickLblPos val="none"/>
        <c:crossAx val="170615928"/>
        <c:crosses val="autoZero"/>
        <c:auto val="1"/>
        <c:lblOffset val="100"/>
        <c:baseTimeUnit val="years"/>
      </c:dateAx>
      <c:valAx>
        <c:axId val="170615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39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88.78</c:v>
                </c:pt>
                <c:pt idx="1">
                  <c:v>87.63</c:v>
                </c:pt>
                <c:pt idx="2">
                  <c:v>79.22</c:v>
                </c:pt>
                <c:pt idx="3">
                  <c:v>75.72</c:v>
                </c:pt>
                <c:pt idx="4">
                  <c:v>73.430000000000007</c:v>
                </c:pt>
              </c:numCache>
            </c:numRef>
          </c:val>
          <c:extLst>
            <c:ext xmlns:c16="http://schemas.microsoft.com/office/drawing/2014/chart" uri="{C3380CC4-5D6E-409C-BE32-E72D297353CC}">
              <c16:uniqueId val="{00000000-6F53-47C1-900F-574A3FC880C8}"/>
            </c:ext>
          </c:extLst>
        </c:ser>
        <c:dLbls>
          <c:showLegendKey val="0"/>
          <c:showVal val="0"/>
          <c:showCatName val="0"/>
          <c:showSerName val="0"/>
          <c:showPercent val="0"/>
          <c:showBubbleSize val="0"/>
        </c:dLbls>
        <c:gapWidth val="150"/>
        <c:axId val="170618280"/>
        <c:axId val="17061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80.510000000000005</c:v>
                </c:pt>
              </c:numCache>
            </c:numRef>
          </c:val>
          <c:smooth val="0"/>
          <c:extLst>
            <c:ext xmlns:c16="http://schemas.microsoft.com/office/drawing/2014/chart" uri="{C3380CC4-5D6E-409C-BE32-E72D297353CC}">
              <c16:uniqueId val="{00000001-6F53-47C1-900F-574A3FC880C8}"/>
            </c:ext>
          </c:extLst>
        </c:ser>
        <c:dLbls>
          <c:showLegendKey val="0"/>
          <c:showVal val="0"/>
          <c:showCatName val="0"/>
          <c:showSerName val="0"/>
          <c:showPercent val="0"/>
          <c:showBubbleSize val="0"/>
        </c:dLbls>
        <c:marker val="1"/>
        <c:smooth val="0"/>
        <c:axId val="170618280"/>
        <c:axId val="170618672"/>
      </c:lineChart>
      <c:dateAx>
        <c:axId val="170618280"/>
        <c:scaling>
          <c:orientation val="minMax"/>
        </c:scaling>
        <c:delete val="1"/>
        <c:axPos val="b"/>
        <c:numFmt formatCode="&quot;H&quot;yy" sourceLinked="1"/>
        <c:majorTickMark val="none"/>
        <c:minorTickMark val="none"/>
        <c:tickLblPos val="none"/>
        <c:crossAx val="170618672"/>
        <c:crosses val="autoZero"/>
        <c:auto val="1"/>
        <c:lblOffset val="100"/>
        <c:baseTimeUnit val="years"/>
      </c:dateAx>
      <c:valAx>
        <c:axId val="17061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18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112</c:v>
                </c:pt>
                <c:pt idx="1">
                  <c:v>113.11</c:v>
                </c:pt>
                <c:pt idx="2">
                  <c:v>103.19</c:v>
                </c:pt>
                <c:pt idx="3">
                  <c:v>106.42</c:v>
                </c:pt>
                <c:pt idx="4">
                  <c:v>111.18</c:v>
                </c:pt>
              </c:numCache>
            </c:numRef>
          </c:val>
          <c:extLst>
            <c:ext xmlns:c16="http://schemas.microsoft.com/office/drawing/2014/chart" uri="{C3380CC4-5D6E-409C-BE32-E72D297353CC}">
              <c16:uniqueId val="{00000000-9B97-49E8-8EDB-E8B0B93E8A36}"/>
            </c:ext>
          </c:extLst>
        </c:ser>
        <c:dLbls>
          <c:showLegendKey val="0"/>
          <c:showVal val="0"/>
          <c:showCatName val="0"/>
          <c:showSerName val="0"/>
          <c:showPercent val="0"/>
          <c:showBubbleSize val="0"/>
        </c:dLbls>
        <c:gapWidth val="150"/>
        <c:axId val="170617888"/>
        <c:axId val="170612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108.46</c:v>
                </c:pt>
              </c:numCache>
            </c:numRef>
          </c:val>
          <c:smooth val="0"/>
          <c:extLst>
            <c:ext xmlns:c16="http://schemas.microsoft.com/office/drawing/2014/chart" uri="{C3380CC4-5D6E-409C-BE32-E72D297353CC}">
              <c16:uniqueId val="{00000001-9B97-49E8-8EDB-E8B0B93E8A36}"/>
            </c:ext>
          </c:extLst>
        </c:ser>
        <c:dLbls>
          <c:showLegendKey val="0"/>
          <c:showVal val="0"/>
          <c:showCatName val="0"/>
          <c:showSerName val="0"/>
          <c:showPercent val="0"/>
          <c:showBubbleSize val="0"/>
        </c:dLbls>
        <c:marker val="1"/>
        <c:smooth val="0"/>
        <c:axId val="170617888"/>
        <c:axId val="170612792"/>
      </c:lineChart>
      <c:dateAx>
        <c:axId val="170617888"/>
        <c:scaling>
          <c:orientation val="minMax"/>
        </c:scaling>
        <c:delete val="1"/>
        <c:axPos val="b"/>
        <c:numFmt formatCode="&quot;H&quot;yy" sourceLinked="1"/>
        <c:majorTickMark val="none"/>
        <c:minorTickMark val="none"/>
        <c:tickLblPos val="none"/>
        <c:crossAx val="170612792"/>
        <c:crosses val="autoZero"/>
        <c:auto val="1"/>
        <c:lblOffset val="100"/>
        <c:baseTimeUnit val="years"/>
      </c:dateAx>
      <c:valAx>
        <c:axId val="170612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061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50.52</c:v>
                </c:pt>
                <c:pt idx="1">
                  <c:v>52.1</c:v>
                </c:pt>
                <c:pt idx="2">
                  <c:v>47.59</c:v>
                </c:pt>
                <c:pt idx="3">
                  <c:v>49.35</c:v>
                </c:pt>
                <c:pt idx="4">
                  <c:v>51.07</c:v>
                </c:pt>
              </c:numCache>
            </c:numRef>
          </c:val>
          <c:extLst>
            <c:ext xmlns:c16="http://schemas.microsoft.com/office/drawing/2014/chart" uri="{C3380CC4-5D6E-409C-BE32-E72D297353CC}">
              <c16:uniqueId val="{00000000-C223-4B93-BAC1-D1284D9B8AE4}"/>
            </c:ext>
          </c:extLst>
        </c:ser>
        <c:dLbls>
          <c:showLegendKey val="0"/>
          <c:showVal val="0"/>
          <c:showCatName val="0"/>
          <c:showSerName val="0"/>
          <c:showPercent val="0"/>
          <c:showBubbleSize val="0"/>
        </c:dLbls>
        <c:gapWidth val="150"/>
        <c:axId val="170613184"/>
        <c:axId val="170616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49.12</c:v>
                </c:pt>
              </c:numCache>
            </c:numRef>
          </c:val>
          <c:smooth val="0"/>
          <c:extLst>
            <c:ext xmlns:c16="http://schemas.microsoft.com/office/drawing/2014/chart" uri="{C3380CC4-5D6E-409C-BE32-E72D297353CC}">
              <c16:uniqueId val="{00000001-C223-4B93-BAC1-D1284D9B8AE4}"/>
            </c:ext>
          </c:extLst>
        </c:ser>
        <c:dLbls>
          <c:showLegendKey val="0"/>
          <c:showVal val="0"/>
          <c:showCatName val="0"/>
          <c:showSerName val="0"/>
          <c:showPercent val="0"/>
          <c:showBubbleSize val="0"/>
        </c:dLbls>
        <c:marker val="1"/>
        <c:smooth val="0"/>
        <c:axId val="170613184"/>
        <c:axId val="170616712"/>
      </c:lineChart>
      <c:dateAx>
        <c:axId val="170613184"/>
        <c:scaling>
          <c:orientation val="minMax"/>
        </c:scaling>
        <c:delete val="1"/>
        <c:axPos val="b"/>
        <c:numFmt formatCode="&quot;H&quot;yy" sourceLinked="1"/>
        <c:majorTickMark val="none"/>
        <c:minorTickMark val="none"/>
        <c:tickLblPos val="none"/>
        <c:crossAx val="170616712"/>
        <c:crosses val="autoZero"/>
        <c:auto val="1"/>
        <c:lblOffset val="100"/>
        <c:baseTimeUnit val="years"/>
      </c:dateAx>
      <c:valAx>
        <c:axId val="170616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1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1.53</c:v>
                </c:pt>
                <c:pt idx="1">
                  <c:v>1.41</c:v>
                </c:pt>
                <c:pt idx="2">
                  <c:v>1.22</c:v>
                </c:pt>
                <c:pt idx="3">
                  <c:v>1.27</c:v>
                </c:pt>
                <c:pt idx="4">
                  <c:v>1.27</c:v>
                </c:pt>
              </c:numCache>
            </c:numRef>
          </c:val>
          <c:extLst>
            <c:ext xmlns:c16="http://schemas.microsoft.com/office/drawing/2014/chart" uri="{C3380CC4-5D6E-409C-BE32-E72D297353CC}">
              <c16:uniqueId val="{00000000-3077-401F-8337-5FB5BE84D911}"/>
            </c:ext>
          </c:extLst>
        </c:ser>
        <c:dLbls>
          <c:showLegendKey val="0"/>
          <c:showVal val="0"/>
          <c:showCatName val="0"/>
          <c:showSerName val="0"/>
          <c:showPercent val="0"/>
          <c:showBubbleSize val="0"/>
        </c:dLbls>
        <c:gapWidth val="150"/>
        <c:axId val="170611616"/>
        <c:axId val="170614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16.760000000000002</c:v>
                </c:pt>
              </c:numCache>
            </c:numRef>
          </c:val>
          <c:smooth val="0"/>
          <c:extLst>
            <c:ext xmlns:c16="http://schemas.microsoft.com/office/drawing/2014/chart" uri="{C3380CC4-5D6E-409C-BE32-E72D297353CC}">
              <c16:uniqueId val="{00000001-3077-401F-8337-5FB5BE84D911}"/>
            </c:ext>
          </c:extLst>
        </c:ser>
        <c:dLbls>
          <c:showLegendKey val="0"/>
          <c:showVal val="0"/>
          <c:showCatName val="0"/>
          <c:showSerName val="0"/>
          <c:showPercent val="0"/>
          <c:showBubbleSize val="0"/>
        </c:dLbls>
        <c:marker val="1"/>
        <c:smooth val="0"/>
        <c:axId val="170611616"/>
        <c:axId val="170614360"/>
      </c:lineChart>
      <c:dateAx>
        <c:axId val="170611616"/>
        <c:scaling>
          <c:orientation val="minMax"/>
        </c:scaling>
        <c:delete val="1"/>
        <c:axPos val="b"/>
        <c:numFmt formatCode="&quot;H&quot;yy" sourceLinked="1"/>
        <c:majorTickMark val="none"/>
        <c:minorTickMark val="none"/>
        <c:tickLblPos val="none"/>
        <c:crossAx val="170614360"/>
        <c:crosses val="autoZero"/>
        <c:auto val="1"/>
        <c:lblOffset val="100"/>
        <c:baseTimeUnit val="years"/>
      </c:dateAx>
      <c:valAx>
        <c:axId val="170614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1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F4-4769-A142-FD9F54B04F86}"/>
            </c:ext>
          </c:extLst>
        </c:ser>
        <c:dLbls>
          <c:showLegendKey val="0"/>
          <c:showVal val="0"/>
          <c:showCatName val="0"/>
          <c:showSerName val="0"/>
          <c:showPercent val="0"/>
          <c:showBubbleSize val="0"/>
        </c:dLbls>
        <c:gapWidth val="150"/>
        <c:axId val="170611224"/>
        <c:axId val="17138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11.94</c:v>
                </c:pt>
              </c:numCache>
            </c:numRef>
          </c:val>
          <c:smooth val="0"/>
          <c:extLst>
            <c:ext xmlns:c16="http://schemas.microsoft.com/office/drawing/2014/chart" uri="{C3380CC4-5D6E-409C-BE32-E72D297353CC}">
              <c16:uniqueId val="{00000001-B0F4-4769-A142-FD9F54B04F86}"/>
            </c:ext>
          </c:extLst>
        </c:ser>
        <c:dLbls>
          <c:showLegendKey val="0"/>
          <c:showVal val="0"/>
          <c:showCatName val="0"/>
          <c:showSerName val="0"/>
          <c:showPercent val="0"/>
          <c:showBubbleSize val="0"/>
        </c:dLbls>
        <c:marker val="1"/>
        <c:smooth val="0"/>
        <c:axId val="170611224"/>
        <c:axId val="171387680"/>
      </c:lineChart>
      <c:dateAx>
        <c:axId val="170611224"/>
        <c:scaling>
          <c:orientation val="minMax"/>
        </c:scaling>
        <c:delete val="1"/>
        <c:axPos val="b"/>
        <c:numFmt formatCode="&quot;H&quot;yy" sourceLinked="1"/>
        <c:majorTickMark val="none"/>
        <c:minorTickMark val="none"/>
        <c:tickLblPos val="none"/>
        <c:crossAx val="171387680"/>
        <c:crosses val="autoZero"/>
        <c:auto val="1"/>
        <c:lblOffset val="100"/>
        <c:baseTimeUnit val="years"/>
      </c:dateAx>
      <c:valAx>
        <c:axId val="171387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0611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778.79</c:v>
                </c:pt>
                <c:pt idx="1">
                  <c:v>1077.71</c:v>
                </c:pt>
                <c:pt idx="2">
                  <c:v>496.34</c:v>
                </c:pt>
                <c:pt idx="3">
                  <c:v>548.19000000000005</c:v>
                </c:pt>
                <c:pt idx="4">
                  <c:v>583.97</c:v>
                </c:pt>
              </c:numCache>
            </c:numRef>
          </c:val>
          <c:extLst>
            <c:ext xmlns:c16="http://schemas.microsoft.com/office/drawing/2014/chart" uri="{C3380CC4-5D6E-409C-BE32-E72D297353CC}">
              <c16:uniqueId val="{00000000-CFF7-47D7-AAA7-C85BD3033FE5}"/>
            </c:ext>
          </c:extLst>
        </c:ser>
        <c:dLbls>
          <c:showLegendKey val="0"/>
          <c:showVal val="0"/>
          <c:showCatName val="0"/>
          <c:showSerName val="0"/>
          <c:showPercent val="0"/>
          <c:showBubbleSize val="0"/>
        </c:dLbls>
        <c:gapWidth val="150"/>
        <c:axId val="171388072"/>
        <c:axId val="171389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362.93</c:v>
                </c:pt>
              </c:numCache>
            </c:numRef>
          </c:val>
          <c:smooth val="0"/>
          <c:extLst>
            <c:ext xmlns:c16="http://schemas.microsoft.com/office/drawing/2014/chart" uri="{C3380CC4-5D6E-409C-BE32-E72D297353CC}">
              <c16:uniqueId val="{00000001-CFF7-47D7-AAA7-C85BD3033FE5}"/>
            </c:ext>
          </c:extLst>
        </c:ser>
        <c:dLbls>
          <c:showLegendKey val="0"/>
          <c:showVal val="0"/>
          <c:showCatName val="0"/>
          <c:showSerName val="0"/>
          <c:showPercent val="0"/>
          <c:showBubbleSize val="0"/>
        </c:dLbls>
        <c:marker val="1"/>
        <c:smooth val="0"/>
        <c:axId val="171388072"/>
        <c:axId val="171389640"/>
      </c:lineChart>
      <c:dateAx>
        <c:axId val="171388072"/>
        <c:scaling>
          <c:orientation val="minMax"/>
        </c:scaling>
        <c:delete val="1"/>
        <c:axPos val="b"/>
        <c:numFmt formatCode="&quot;H&quot;yy" sourceLinked="1"/>
        <c:majorTickMark val="none"/>
        <c:minorTickMark val="none"/>
        <c:tickLblPos val="none"/>
        <c:crossAx val="171389640"/>
        <c:crosses val="autoZero"/>
        <c:auto val="1"/>
        <c:lblOffset val="100"/>
        <c:baseTimeUnit val="years"/>
      </c:dateAx>
      <c:valAx>
        <c:axId val="171389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138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170.66</c:v>
                </c:pt>
                <c:pt idx="1">
                  <c:v>154.33000000000001</c:v>
                </c:pt>
                <c:pt idx="2">
                  <c:v>393.05</c:v>
                </c:pt>
                <c:pt idx="3">
                  <c:v>367.6</c:v>
                </c:pt>
                <c:pt idx="4">
                  <c:v>347.98</c:v>
                </c:pt>
              </c:numCache>
            </c:numRef>
          </c:val>
          <c:extLst>
            <c:ext xmlns:c16="http://schemas.microsoft.com/office/drawing/2014/chart" uri="{C3380CC4-5D6E-409C-BE32-E72D297353CC}">
              <c16:uniqueId val="{00000000-294E-4159-9C5F-D7243FDF2FA0}"/>
            </c:ext>
          </c:extLst>
        </c:ser>
        <c:dLbls>
          <c:showLegendKey val="0"/>
          <c:showVal val="0"/>
          <c:showCatName val="0"/>
          <c:showSerName val="0"/>
          <c:showPercent val="0"/>
          <c:showBubbleSize val="0"/>
        </c:dLbls>
        <c:gapWidth val="150"/>
        <c:axId val="171392776"/>
        <c:axId val="17139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439.05</c:v>
                </c:pt>
              </c:numCache>
            </c:numRef>
          </c:val>
          <c:smooth val="0"/>
          <c:extLst>
            <c:ext xmlns:c16="http://schemas.microsoft.com/office/drawing/2014/chart" uri="{C3380CC4-5D6E-409C-BE32-E72D297353CC}">
              <c16:uniqueId val="{00000001-294E-4159-9C5F-D7243FDF2FA0}"/>
            </c:ext>
          </c:extLst>
        </c:ser>
        <c:dLbls>
          <c:showLegendKey val="0"/>
          <c:showVal val="0"/>
          <c:showCatName val="0"/>
          <c:showSerName val="0"/>
          <c:showPercent val="0"/>
          <c:showBubbleSize val="0"/>
        </c:dLbls>
        <c:marker val="1"/>
        <c:smooth val="0"/>
        <c:axId val="171392776"/>
        <c:axId val="171391600"/>
      </c:lineChart>
      <c:dateAx>
        <c:axId val="171392776"/>
        <c:scaling>
          <c:orientation val="minMax"/>
        </c:scaling>
        <c:delete val="1"/>
        <c:axPos val="b"/>
        <c:numFmt formatCode="&quot;H&quot;yy" sourceLinked="1"/>
        <c:majorTickMark val="none"/>
        <c:minorTickMark val="none"/>
        <c:tickLblPos val="none"/>
        <c:crossAx val="171391600"/>
        <c:crosses val="autoZero"/>
        <c:auto val="1"/>
        <c:lblOffset val="100"/>
        <c:baseTimeUnit val="years"/>
      </c:dateAx>
      <c:valAx>
        <c:axId val="171391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139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107.2</c:v>
                </c:pt>
                <c:pt idx="1">
                  <c:v>108.69</c:v>
                </c:pt>
                <c:pt idx="2">
                  <c:v>93.37</c:v>
                </c:pt>
                <c:pt idx="3">
                  <c:v>96.06</c:v>
                </c:pt>
                <c:pt idx="4">
                  <c:v>101.39</c:v>
                </c:pt>
              </c:numCache>
            </c:numRef>
          </c:val>
          <c:extLst>
            <c:ext xmlns:c16="http://schemas.microsoft.com/office/drawing/2014/chart" uri="{C3380CC4-5D6E-409C-BE32-E72D297353CC}">
              <c16:uniqueId val="{00000000-05F1-4608-945E-A83DC9EA9425}"/>
            </c:ext>
          </c:extLst>
        </c:ser>
        <c:dLbls>
          <c:showLegendKey val="0"/>
          <c:showVal val="0"/>
          <c:showCatName val="0"/>
          <c:showSerName val="0"/>
          <c:showPercent val="0"/>
          <c:showBubbleSize val="0"/>
        </c:dLbls>
        <c:gapWidth val="150"/>
        <c:axId val="171393168"/>
        <c:axId val="17139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95.26</c:v>
                </c:pt>
              </c:numCache>
            </c:numRef>
          </c:val>
          <c:smooth val="0"/>
          <c:extLst>
            <c:ext xmlns:c16="http://schemas.microsoft.com/office/drawing/2014/chart" uri="{C3380CC4-5D6E-409C-BE32-E72D297353CC}">
              <c16:uniqueId val="{00000001-05F1-4608-945E-A83DC9EA9425}"/>
            </c:ext>
          </c:extLst>
        </c:ser>
        <c:dLbls>
          <c:showLegendKey val="0"/>
          <c:showVal val="0"/>
          <c:showCatName val="0"/>
          <c:showSerName val="0"/>
          <c:showPercent val="0"/>
          <c:showBubbleSize val="0"/>
        </c:dLbls>
        <c:marker val="1"/>
        <c:smooth val="0"/>
        <c:axId val="171393168"/>
        <c:axId val="171394736"/>
      </c:lineChart>
      <c:dateAx>
        <c:axId val="171393168"/>
        <c:scaling>
          <c:orientation val="minMax"/>
        </c:scaling>
        <c:delete val="1"/>
        <c:axPos val="b"/>
        <c:numFmt formatCode="&quot;H&quot;yy" sourceLinked="1"/>
        <c:majorTickMark val="none"/>
        <c:minorTickMark val="none"/>
        <c:tickLblPos val="none"/>
        <c:crossAx val="171394736"/>
        <c:crosses val="autoZero"/>
        <c:auto val="1"/>
        <c:lblOffset val="100"/>
        <c:baseTimeUnit val="years"/>
      </c:dateAx>
      <c:valAx>
        <c:axId val="17139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39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96.48</c:v>
                </c:pt>
                <c:pt idx="1">
                  <c:v>95.31</c:v>
                </c:pt>
                <c:pt idx="2">
                  <c:v>122.18</c:v>
                </c:pt>
                <c:pt idx="3">
                  <c:v>119.74</c:v>
                </c:pt>
                <c:pt idx="4">
                  <c:v>113.8</c:v>
                </c:pt>
              </c:numCache>
            </c:numRef>
          </c:val>
          <c:extLst>
            <c:ext xmlns:c16="http://schemas.microsoft.com/office/drawing/2014/chart" uri="{C3380CC4-5D6E-409C-BE32-E72D297353CC}">
              <c16:uniqueId val="{00000000-CB73-4009-A08A-FC39A643329E}"/>
            </c:ext>
          </c:extLst>
        </c:ser>
        <c:dLbls>
          <c:showLegendKey val="0"/>
          <c:showVal val="0"/>
          <c:showCatName val="0"/>
          <c:showSerName val="0"/>
          <c:showPercent val="0"/>
          <c:showBubbleSize val="0"/>
        </c:dLbls>
        <c:gapWidth val="150"/>
        <c:axId val="171391992"/>
        <c:axId val="17138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192.82</c:v>
                </c:pt>
              </c:numCache>
            </c:numRef>
          </c:val>
          <c:smooth val="0"/>
          <c:extLst>
            <c:ext xmlns:c16="http://schemas.microsoft.com/office/drawing/2014/chart" uri="{C3380CC4-5D6E-409C-BE32-E72D297353CC}">
              <c16:uniqueId val="{00000001-CB73-4009-A08A-FC39A643329E}"/>
            </c:ext>
          </c:extLst>
        </c:ser>
        <c:dLbls>
          <c:showLegendKey val="0"/>
          <c:showVal val="0"/>
          <c:showCatName val="0"/>
          <c:showSerName val="0"/>
          <c:showPercent val="0"/>
          <c:showBubbleSize val="0"/>
        </c:dLbls>
        <c:marker val="1"/>
        <c:smooth val="0"/>
        <c:axId val="171391992"/>
        <c:axId val="171389248"/>
      </c:lineChart>
      <c:dateAx>
        <c:axId val="171391992"/>
        <c:scaling>
          <c:orientation val="minMax"/>
        </c:scaling>
        <c:delete val="1"/>
        <c:axPos val="b"/>
        <c:numFmt formatCode="&quot;H&quot;yy" sourceLinked="1"/>
        <c:majorTickMark val="none"/>
        <c:minorTickMark val="none"/>
        <c:tickLblPos val="none"/>
        <c:crossAx val="171389248"/>
        <c:crosses val="autoZero"/>
        <c:auto val="1"/>
        <c:lblOffset val="100"/>
        <c:baseTimeUnit val="years"/>
      </c:dateAx>
      <c:valAx>
        <c:axId val="17138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39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山梨県　富士川町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14970</v>
      </c>
      <c r="AM8" s="71"/>
      <c r="AN8" s="71"/>
      <c r="AO8" s="71"/>
      <c r="AP8" s="71"/>
      <c r="AQ8" s="71"/>
      <c r="AR8" s="71"/>
      <c r="AS8" s="71"/>
      <c r="AT8" s="67">
        <f>データ!$S$6</f>
        <v>112</v>
      </c>
      <c r="AU8" s="68"/>
      <c r="AV8" s="68"/>
      <c r="AW8" s="68"/>
      <c r="AX8" s="68"/>
      <c r="AY8" s="68"/>
      <c r="AZ8" s="68"/>
      <c r="BA8" s="68"/>
      <c r="BB8" s="70">
        <f>データ!$T$6</f>
        <v>133.66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81</v>
      </c>
      <c r="J10" s="68"/>
      <c r="K10" s="68"/>
      <c r="L10" s="68"/>
      <c r="M10" s="68"/>
      <c r="N10" s="68"/>
      <c r="O10" s="69"/>
      <c r="P10" s="70">
        <f>データ!$P$6</f>
        <v>89.63</v>
      </c>
      <c r="Q10" s="70"/>
      <c r="R10" s="70"/>
      <c r="S10" s="70"/>
      <c r="T10" s="70"/>
      <c r="U10" s="70"/>
      <c r="V10" s="70"/>
      <c r="W10" s="71">
        <f>データ!$Q$6</f>
        <v>2250</v>
      </c>
      <c r="X10" s="71"/>
      <c r="Y10" s="71"/>
      <c r="Z10" s="71"/>
      <c r="AA10" s="71"/>
      <c r="AB10" s="71"/>
      <c r="AC10" s="71"/>
      <c r="AD10" s="2"/>
      <c r="AE10" s="2"/>
      <c r="AF10" s="2"/>
      <c r="AG10" s="2"/>
      <c r="AH10" s="4"/>
      <c r="AI10" s="4"/>
      <c r="AJ10" s="4"/>
      <c r="AK10" s="4"/>
      <c r="AL10" s="71">
        <f>データ!$U$6</f>
        <v>13314</v>
      </c>
      <c r="AM10" s="71"/>
      <c r="AN10" s="71"/>
      <c r="AO10" s="71"/>
      <c r="AP10" s="71"/>
      <c r="AQ10" s="71"/>
      <c r="AR10" s="71"/>
      <c r="AS10" s="71"/>
      <c r="AT10" s="67">
        <f>データ!$V$6</f>
        <v>10.58</v>
      </c>
      <c r="AU10" s="68"/>
      <c r="AV10" s="68"/>
      <c r="AW10" s="68"/>
      <c r="AX10" s="68"/>
      <c r="AY10" s="68"/>
      <c r="AZ10" s="68"/>
      <c r="BA10" s="68"/>
      <c r="BB10" s="70">
        <f>データ!$W$6</f>
        <v>1258.4100000000001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DedITz2X54bACFaIwbcjP436lk4nDlroTgQUqN3iR+w5vHpGxnp4n9C/uXJJ44RU9BHL9L0jhb1jpyXbs45hNQ==" saltValue="BPa198VAOGmxImqd+AA5g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193682</v>
      </c>
      <c r="D6" s="34">
        <f t="shared" si="3"/>
        <v>46</v>
      </c>
      <c r="E6" s="34">
        <f t="shared" si="3"/>
        <v>1</v>
      </c>
      <c r="F6" s="34">
        <f t="shared" si="3"/>
        <v>0</v>
      </c>
      <c r="G6" s="34">
        <f t="shared" si="3"/>
        <v>1</v>
      </c>
      <c r="H6" s="34" t="str">
        <f t="shared" si="3"/>
        <v>山梨県　富士川町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81</v>
      </c>
      <c r="P6" s="35">
        <f t="shared" si="3"/>
        <v>89.63</v>
      </c>
      <c r="Q6" s="35">
        <f t="shared" si="3"/>
        <v>2250</v>
      </c>
      <c r="R6" s="35">
        <f t="shared" si="3"/>
        <v>14970</v>
      </c>
      <c r="S6" s="35">
        <f t="shared" si="3"/>
        <v>112</v>
      </c>
      <c r="T6" s="35">
        <f t="shared" si="3"/>
        <v>133.66</v>
      </c>
      <c r="U6" s="35">
        <f t="shared" si="3"/>
        <v>13314</v>
      </c>
      <c r="V6" s="35">
        <f t="shared" si="3"/>
        <v>10.58</v>
      </c>
      <c r="W6" s="35">
        <f t="shared" si="3"/>
        <v>1258.4100000000001</v>
      </c>
      <c r="X6" s="36">
        <f>IF(X7="",NA(),X7)</f>
        <v>112</v>
      </c>
      <c r="Y6" s="36">
        <f t="shared" ref="Y6:AG6" si="4">IF(Y7="",NA(),Y7)</f>
        <v>113.11</v>
      </c>
      <c r="Z6" s="36">
        <f t="shared" si="4"/>
        <v>103.19</v>
      </c>
      <c r="AA6" s="36">
        <f t="shared" si="4"/>
        <v>106.42</v>
      </c>
      <c r="AB6" s="36">
        <f t="shared" si="4"/>
        <v>111.18</v>
      </c>
      <c r="AC6" s="36">
        <f t="shared" si="4"/>
        <v>111.06</v>
      </c>
      <c r="AD6" s="36">
        <f t="shared" si="4"/>
        <v>111.34</v>
      </c>
      <c r="AE6" s="36">
        <f t="shared" si="4"/>
        <v>110.02</v>
      </c>
      <c r="AF6" s="36">
        <f t="shared" si="4"/>
        <v>108.76</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7.31</v>
      </c>
      <c r="AQ6" s="36">
        <f t="shared" si="5"/>
        <v>7.48</v>
      </c>
      <c r="AR6" s="36">
        <f t="shared" si="5"/>
        <v>11.94</v>
      </c>
      <c r="AS6" s="35" t="str">
        <f>IF(AS7="","",IF(AS7="-","【-】","【"&amp;SUBSTITUTE(TEXT(AS7,"#,##0.00"),"-","△")&amp;"】"))</f>
        <v>【1.08】</v>
      </c>
      <c r="AT6" s="36">
        <f>IF(AT7="",NA(),AT7)</f>
        <v>778.79</v>
      </c>
      <c r="AU6" s="36">
        <f t="shared" ref="AU6:BC6" si="6">IF(AU7="",NA(),AU7)</f>
        <v>1077.71</v>
      </c>
      <c r="AV6" s="36">
        <f t="shared" si="6"/>
        <v>496.34</v>
      </c>
      <c r="AW6" s="36">
        <f t="shared" si="6"/>
        <v>548.19000000000005</v>
      </c>
      <c r="AX6" s="36">
        <f t="shared" si="6"/>
        <v>583.97</v>
      </c>
      <c r="AY6" s="36">
        <f t="shared" si="6"/>
        <v>398.29</v>
      </c>
      <c r="AZ6" s="36">
        <f t="shared" si="6"/>
        <v>388.67</v>
      </c>
      <c r="BA6" s="36">
        <f t="shared" si="6"/>
        <v>355.27</v>
      </c>
      <c r="BB6" s="36">
        <f t="shared" si="6"/>
        <v>359.7</v>
      </c>
      <c r="BC6" s="36">
        <f t="shared" si="6"/>
        <v>362.93</v>
      </c>
      <c r="BD6" s="35" t="str">
        <f>IF(BD7="","",IF(BD7="-","【-】","【"&amp;SUBSTITUTE(TEXT(BD7,"#,##0.00"),"-","△")&amp;"】"))</f>
        <v>【264.97】</v>
      </c>
      <c r="BE6" s="36">
        <f>IF(BE7="",NA(),BE7)</f>
        <v>170.66</v>
      </c>
      <c r="BF6" s="36">
        <f t="shared" ref="BF6:BN6" si="7">IF(BF7="",NA(),BF7)</f>
        <v>154.33000000000001</v>
      </c>
      <c r="BG6" s="36">
        <f t="shared" si="7"/>
        <v>393.05</v>
      </c>
      <c r="BH6" s="36">
        <f t="shared" si="7"/>
        <v>367.6</v>
      </c>
      <c r="BI6" s="36">
        <f t="shared" si="7"/>
        <v>347.98</v>
      </c>
      <c r="BJ6" s="36">
        <f t="shared" si="7"/>
        <v>431</v>
      </c>
      <c r="BK6" s="36">
        <f t="shared" si="7"/>
        <v>422.5</v>
      </c>
      <c r="BL6" s="36">
        <f t="shared" si="7"/>
        <v>458.27</v>
      </c>
      <c r="BM6" s="36">
        <f t="shared" si="7"/>
        <v>447.01</v>
      </c>
      <c r="BN6" s="36">
        <f t="shared" si="7"/>
        <v>439.05</v>
      </c>
      <c r="BO6" s="35" t="str">
        <f>IF(BO7="","",IF(BO7="-","【-】","【"&amp;SUBSTITUTE(TEXT(BO7,"#,##0.00"),"-","△")&amp;"】"))</f>
        <v>【266.61】</v>
      </c>
      <c r="BP6" s="36">
        <f>IF(BP7="",NA(),BP7)</f>
        <v>107.2</v>
      </c>
      <c r="BQ6" s="36">
        <f t="shared" ref="BQ6:BY6" si="8">IF(BQ7="",NA(),BQ7)</f>
        <v>108.69</v>
      </c>
      <c r="BR6" s="36">
        <f t="shared" si="8"/>
        <v>93.37</v>
      </c>
      <c r="BS6" s="36">
        <f t="shared" si="8"/>
        <v>96.06</v>
      </c>
      <c r="BT6" s="36">
        <f t="shared" si="8"/>
        <v>101.39</v>
      </c>
      <c r="BU6" s="36">
        <f t="shared" si="8"/>
        <v>100.82</v>
      </c>
      <c r="BV6" s="36">
        <f t="shared" si="8"/>
        <v>101.64</v>
      </c>
      <c r="BW6" s="36">
        <f t="shared" si="8"/>
        <v>96.77</v>
      </c>
      <c r="BX6" s="36">
        <f t="shared" si="8"/>
        <v>95.81</v>
      </c>
      <c r="BY6" s="36">
        <f t="shared" si="8"/>
        <v>95.26</v>
      </c>
      <c r="BZ6" s="35" t="str">
        <f>IF(BZ7="","",IF(BZ7="-","【-】","【"&amp;SUBSTITUTE(TEXT(BZ7,"#,##0.00"),"-","△")&amp;"】"))</f>
        <v>【103.24】</v>
      </c>
      <c r="CA6" s="36">
        <f>IF(CA7="",NA(),CA7)</f>
        <v>96.48</v>
      </c>
      <c r="CB6" s="36">
        <f t="shared" ref="CB6:CJ6" si="9">IF(CB7="",NA(),CB7)</f>
        <v>95.31</v>
      </c>
      <c r="CC6" s="36">
        <f t="shared" si="9"/>
        <v>122.18</v>
      </c>
      <c r="CD6" s="36">
        <f t="shared" si="9"/>
        <v>119.74</v>
      </c>
      <c r="CE6" s="36">
        <f t="shared" si="9"/>
        <v>113.8</v>
      </c>
      <c r="CF6" s="36">
        <f t="shared" si="9"/>
        <v>179.55</v>
      </c>
      <c r="CG6" s="36">
        <f t="shared" si="9"/>
        <v>179.16</v>
      </c>
      <c r="CH6" s="36">
        <f t="shared" si="9"/>
        <v>187.18</v>
      </c>
      <c r="CI6" s="36">
        <f t="shared" si="9"/>
        <v>189.58</v>
      </c>
      <c r="CJ6" s="36">
        <f t="shared" si="9"/>
        <v>192.82</v>
      </c>
      <c r="CK6" s="35" t="str">
        <f>IF(CK7="","",IF(CK7="-","【-】","【"&amp;SUBSTITUTE(TEXT(CK7,"#,##0.00"),"-","△")&amp;"】"))</f>
        <v>【168.38】</v>
      </c>
      <c r="CL6" s="36">
        <f>IF(CL7="",NA(),CL7)</f>
        <v>64.3</v>
      </c>
      <c r="CM6" s="36">
        <f t="shared" ref="CM6:CU6" si="10">IF(CM7="",NA(),CM7)</f>
        <v>65.69</v>
      </c>
      <c r="CN6" s="36">
        <f t="shared" si="10"/>
        <v>80.42</v>
      </c>
      <c r="CO6" s="36">
        <f t="shared" si="10"/>
        <v>82.43</v>
      </c>
      <c r="CP6" s="36">
        <f t="shared" si="10"/>
        <v>81.73</v>
      </c>
      <c r="CQ6" s="36">
        <f t="shared" si="10"/>
        <v>53.52</v>
      </c>
      <c r="CR6" s="36">
        <f t="shared" si="10"/>
        <v>54.24</v>
      </c>
      <c r="CS6" s="36">
        <f t="shared" si="10"/>
        <v>55.88</v>
      </c>
      <c r="CT6" s="36">
        <f t="shared" si="10"/>
        <v>55.22</v>
      </c>
      <c r="CU6" s="36">
        <f t="shared" si="10"/>
        <v>54.05</v>
      </c>
      <c r="CV6" s="35" t="str">
        <f>IF(CV7="","",IF(CV7="-","【-】","【"&amp;SUBSTITUTE(TEXT(CV7,"#,##0.00"),"-","△")&amp;"】"))</f>
        <v>【60.00】</v>
      </c>
      <c r="CW6" s="36">
        <f>IF(CW7="",NA(),CW7)</f>
        <v>88.78</v>
      </c>
      <c r="CX6" s="36">
        <f t="shared" ref="CX6:DF6" si="11">IF(CX7="",NA(),CX7)</f>
        <v>87.63</v>
      </c>
      <c r="CY6" s="36">
        <f t="shared" si="11"/>
        <v>79.22</v>
      </c>
      <c r="CZ6" s="36">
        <f t="shared" si="11"/>
        <v>75.72</v>
      </c>
      <c r="DA6" s="36">
        <f t="shared" si="11"/>
        <v>73.430000000000007</v>
      </c>
      <c r="DB6" s="36">
        <f t="shared" si="11"/>
        <v>81.459999999999994</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50.52</v>
      </c>
      <c r="DI6" s="36">
        <f t="shared" ref="DI6:DQ6" si="12">IF(DI7="",NA(),DI7)</f>
        <v>52.1</v>
      </c>
      <c r="DJ6" s="36">
        <f t="shared" si="12"/>
        <v>47.59</v>
      </c>
      <c r="DK6" s="36">
        <f t="shared" si="12"/>
        <v>49.35</v>
      </c>
      <c r="DL6" s="36">
        <f t="shared" si="12"/>
        <v>51.07</v>
      </c>
      <c r="DM6" s="36">
        <f t="shared" si="12"/>
        <v>47.7</v>
      </c>
      <c r="DN6" s="36">
        <f t="shared" si="12"/>
        <v>48.14</v>
      </c>
      <c r="DO6" s="36">
        <f t="shared" si="12"/>
        <v>46.61</v>
      </c>
      <c r="DP6" s="36">
        <f t="shared" si="12"/>
        <v>47.97</v>
      </c>
      <c r="DQ6" s="36">
        <f t="shared" si="12"/>
        <v>49.12</v>
      </c>
      <c r="DR6" s="35" t="str">
        <f>IF(DR7="","",IF(DR7="-","【-】","【"&amp;SUBSTITUTE(TEXT(DR7,"#,##0.00"),"-","△")&amp;"】"))</f>
        <v>【49.59】</v>
      </c>
      <c r="DS6" s="36">
        <f>IF(DS7="",NA(),DS7)</f>
        <v>1.53</v>
      </c>
      <c r="DT6" s="36">
        <f t="shared" ref="DT6:EB6" si="13">IF(DT7="",NA(),DT7)</f>
        <v>1.41</v>
      </c>
      <c r="DU6" s="36">
        <f t="shared" si="13"/>
        <v>1.22</v>
      </c>
      <c r="DV6" s="36">
        <f t="shared" si="13"/>
        <v>1.27</v>
      </c>
      <c r="DW6" s="36">
        <f t="shared" si="13"/>
        <v>1.27</v>
      </c>
      <c r="DX6" s="36">
        <f t="shared" si="13"/>
        <v>7.26</v>
      </c>
      <c r="DY6" s="36">
        <f t="shared" si="13"/>
        <v>11.13</v>
      </c>
      <c r="DZ6" s="36">
        <f t="shared" si="13"/>
        <v>10.84</v>
      </c>
      <c r="EA6" s="36">
        <f t="shared" si="13"/>
        <v>15.33</v>
      </c>
      <c r="EB6" s="36">
        <f t="shared" si="13"/>
        <v>16.760000000000002</v>
      </c>
      <c r="EC6" s="35" t="str">
        <f>IF(EC7="","",IF(EC7="-","【-】","【"&amp;SUBSTITUTE(TEXT(EC7,"#,##0.00"),"-","△")&amp;"】"))</f>
        <v>【19.44】</v>
      </c>
      <c r="ED6" s="36">
        <f>IF(ED7="",NA(),ED7)</f>
        <v>0.46</v>
      </c>
      <c r="EE6" s="36">
        <f t="shared" ref="EE6:EM6" si="14">IF(EE7="",NA(),EE7)</f>
        <v>0.09</v>
      </c>
      <c r="EF6" s="36">
        <f t="shared" si="14"/>
        <v>0.27</v>
      </c>
      <c r="EG6" s="36">
        <f t="shared" si="14"/>
        <v>0.44</v>
      </c>
      <c r="EH6" s="36">
        <f t="shared" si="14"/>
        <v>0.44</v>
      </c>
      <c r="EI6" s="36">
        <f t="shared" si="14"/>
        <v>1.65</v>
      </c>
      <c r="EJ6" s="36">
        <f t="shared" si="14"/>
        <v>0.47</v>
      </c>
      <c r="EK6" s="36">
        <f t="shared" si="14"/>
        <v>0.39</v>
      </c>
      <c r="EL6" s="36">
        <f t="shared" si="14"/>
        <v>0.43</v>
      </c>
      <c r="EM6" s="36">
        <f t="shared" si="14"/>
        <v>0.42</v>
      </c>
      <c r="EN6" s="35" t="str">
        <f>IF(EN7="","",IF(EN7="-","【-】","【"&amp;SUBSTITUTE(TEXT(EN7,"#,##0.00"),"-","△")&amp;"】"))</f>
        <v>【0.68】</v>
      </c>
    </row>
    <row r="7" spans="1:144" s="37" customFormat="1" x14ac:dyDescent="0.15">
      <c r="A7" s="29"/>
      <c r="B7" s="38">
        <v>2019</v>
      </c>
      <c r="C7" s="38">
        <v>193682</v>
      </c>
      <c r="D7" s="38">
        <v>46</v>
      </c>
      <c r="E7" s="38">
        <v>1</v>
      </c>
      <c r="F7" s="38">
        <v>0</v>
      </c>
      <c r="G7" s="38">
        <v>1</v>
      </c>
      <c r="H7" s="38" t="s">
        <v>93</v>
      </c>
      <c r="I7" s="38" t="s">
        <v>94</v>
      </c>
      <c r="J7" s="38" t="s">
        <v>95</v>
      </c>
      <c r="K7" s="38" t="s">
        <v>96</v>
      </c>
      <c r="L7" s="38" t="s">
        <v>97</v>
      </c>
      <c r="M7" s="38" t="s">
        <v>98</v>
      </c>
      <c r="N7" s="39" t="s">
        <v>99</v>
      </c>
      <c r="O7" s="39">
        <v>81</v>
      </c>
      <c r="P7" s="39">
        <v>89.63</v>
      </c>
      <c r="Q7" s="39">
        <v>2250</v>
      </c>
      <c r="R7" s="39">
        <v>14970</v>
      </c>
      <c r="S7" s="39">
        <v>112</v>
      </c>
      <c r="T7" s="39">
        <v>133.66</v>
      </c>
      <c r="U7" s="39">
        <v>13314</v>
      </c>
      <c r="V7" s="39">
        <v>10.58</v>
      </c>
      <c r="W7" s="39">
        <v>1258.4100000000001</v>
      </c>
      <c r="X7" s="39">
        <v>112</v>
      </c>
      <c r="Y7" s="39">
        <v>113.11</v>
      </c>
      <c r="Z7" s="39">
        <v>103.19</v>
      </c>
      <c r="AA7" s="39">
        <v>106.42</v>
      </c>
      <c r="AB7" s="39">
        <v>111.18</v>
      </c>
      <c r="AC7" s="39">
        <v>111.06</v>
      </c>
      <c r="AD7" s="39">
        <v>111.34</v>
      </c>
      <c r="AE7" s="39">
        <v>110.02</v>
      </c>
      <c r="AF7" s="39">
        <v>108.76</v>
      </c>
      <c r="AG7" s="39">
        <v>108.46</v>
      </c>
      <c r="AH7" s="39">
        <v>112.01</v>
      </c>
      <c r="AI7" s="39">
        <v>0</v>
      </c>
      <c r="AJ7" s="39">
        <v>0</v>
      </c>
      <c r="AK7" s="39">
        <v>0</v>
      </c>
      <c r="AL7" s="39">
        <v>0</v>
      </c>
      <c r="AM7" s="39">
        <v>0</v>
      </c>
      <c r="AN7" s="39">
        <v>9.35</v>
      </c>
      <c r="AO7" s="39">
        <v>10.130000000000001</v>
      </c>
      <c r="AP7" s="39">
        <v>7.31</v>
      </c>
      <c r="AQ7" s="39">
        <v>7.48</v>
      </c>
      <c r="AR7" s="39">
        <v>11.94</v>
      </c>
      <c r="AS7" s="39">
        <v>1.08</v>
      </c>
      <c r="AT7" s="39">
        <v>778.79</v>
      </c>
      <c r="AU7" s="39">
        <v>1077.71</v>
      </c>
      <c r="AV7" s="39">
        <v>496.34</v>
      </c>
      <c r="AW7" s="39">
        <v>548.19000000000005</v>
      </c>
      <c r="AX7" s="39">
        <v>583.97</v>
      </c>
      <c r="AY7" s="39">
        <v>398.29</v>
      </c>
      <c r="AZ7" s="39">
        <v>388.67</v>
      </c>
      <c r="BA7" s="39">
        <v>355.27</v>
      </c>
      <c r="BB7" s="39">
        <v>359.7</v>
      </c>
      <c r="BC7" s="39">
        <v>362.93</v>
      </c>
      <c r="BD7" s="39">
        <v>264.97000000000003</v>
      </c>
      <c r="BE7" s="39">
        <v>170.66</v>
      </c>
      <c r="BF7" s="39">
        <v>154.33000000000001</v>
      </c>
      <c r="BG7" s="39">
        <v>393.05</v>
      </c>
      <c r="BH7" s="39">
        <v>367.6</v>
      </c>
      <c r="BI7" s="39">
        <v>347.98</v>
      </c>
      <c r="BJ7" s="39">
        <v>431</v>
      </c>
      <c r="BK7" s="39">
        <v>422.5</v>
      </c>
      <c r="BL7" s="39">
        <v>458.27</v>
      </c>
      <c r="BM7" s="39">
        <v>447.01</v>
      </c>
      <c r="BN7" s="39">
        <v>439.05</v>
      </c>
      <c r="BO7" s="39">
        <v>266.61</v>
      </c>
      <c r="BP7" s="39">
        <v>107.2</v>
      </c>
      <c r="BQ7" s="39">
        <v>108.69</v>
      </c>
      <c r="BR7" s="39">
        <v>93.37</v>
      </c>
      <c r="BS7" s="39">
        <v>96.06</v>
      </c>
      <c r="BT7" s="39">
        <v>101.39</v>
      </c>
      <c r="BU7" s="39">
        <v>100.82</v>
      </c>
      <c r="BV7" s="39">
        <v>101.64</v>
      </c>
      <c r="BW7" s="39">
        <v>96.77</v>
      </c>
      <c r="BX7" s="39">
        <v>95.81</v>
      </c>
      <c r="BY7" s="39">
        <v>95.26</v>
      </c>
      <c r="BZ7" s="39">
        <v>103.24</v>
      </c>
      <c r="CA7" s="39">
        <v>96.48</v>
      </c>
      <c r="CB7" s="39">
        <v>95.31</v>
      </c>
      <c r="CC7" s="39">
        <v>122.18</v>
      </c>
      <c r="CD7" s="39">
        <v>119.74</v>
      </c>
      <c r="CE7" s="39">
        <v>113.8</v>
      </c>
      <c r="CF7" s="39">
        <v>179.55</v>
      </c>
      <c r="CG7" s="39">
        <v>179.16</v>
      </c>
      <c r="CH7" s="39">
        <v>187.18</v>
      </c>
      <c r="CI7" s="39">
        <v>189.58</v>
      </c>
      <c r="CJ7" s="39">
        <v>192.82</v>
      </c>
      <c r="CK7" s="39">
        <v>168.38</v>
      </c>
      <c r="CL7" s="39">
        <v>64.3</v>
      </c>
      <c r="CM7" s="39">
        <v>65.69</v>
      </c>
      <c r="CN7" s="39">
        <v>80.42</v>
      </c>
      <c r="CO7" s="39">
        <v>82.43</v>
      </c>
      <c r="CP7" s="39">
        <v>81.73</v>
      </c>
      <c r="CQ7" s="39">
        <v>53.52</v>
      </c>
      <c r="CR7" s="39">
        <v>54.24</v>
      </c>
      <c r="CS7" s="39">
        <v>55.88</v>
      </c>
      <c r="CT7" s="39">
        <v>55.22</v>
      </c>
      <c r="CU7" s="39">
        <v>54.05</v>
      </c>
      <c r="CV7" s="39">
        <v>60</v>
      </c>
      <c r="CW7" s="39">
        <v>88.78</v>
      </c>
      <c r="CX7" s="39">
        <v>87.63</v>
      </c>
      <c r="CY7" s="39">
        <v>79.22</v>
      </c>
      <c r="CZ7" s="39">
        <v>75.72</v>
      </c>
      <c r="DA7" s="39">
        <v>73.430000000000007</v>
      </c>
      <c r="DB7" s="39">
        <v>81.459999999999994</v>
      </c>
      <c r="DC7" s="39">
        <v>81.680000000000007</v>
      </c>
      <c r="DD7" s="39">
        <v>80.989999999999995</v>
      </c>
      <c r="DE7" s="39">
        <v>80.930000000000007</v>
      </c>
      <c r="DF7" s="39">
        <v>80.510000000000005</v>
      </c>
      <c r="DG7" s="39">
        <v>89.8</v>
      </c>
      <c r="DH7" s="39">
        <v>50.52</v>
      </c>
      <c r="DI7" s="39">
        <v>52.1</v>
      </c>
      <c r="DJ7" s="39">
        <v>47.59</v>
      </c>
      <c r="DK7" s="39">
        <v>49.35</v>
      </c>
      <c r="DL7" s="39">
        <v>51.07</v>
      </c>
      <c r="DM7" s="39">
        <v>47.7</v>
      </c>
      <c r="DN7" s="39">
        <v>48.14</v>
      </c>
      <c r="DO7" s="39">
        <v>46.61</v>
      </c>
      <c r="DP7" s="39">
        <v>47.97</v>
      </c>
      <c r="DQ7" s="39">
        <v>49.12</v>
      </c>
      <c r="DR7" s="39">
        <v>49.59</v>
      </c>
      <c r="DS7" s="39">
        <v>1.53</v>
      </c>
      <c r="DT7" s="39">
        <v>1.41</v>
      </c>
      <c r="DU7" s="39">
        <v>1.22</v>
      </c>
      <c r="DV7" s="39">
        <v>1.27</v>
      </c>
      <c r="DW7" s="39">
        <v>1.27</v>
      </c>
      <c r="DX7" s="39">
        <v>7.26</v>
      </c>
      <c r="DY7" s="39">
        <v>11.13</v>
      </c>
      <c r="DZ7" s="39">
        <v>10.84</v>
      </c>
      <c r="EA7" s="39">
        <v>15.33</v>
      </c>
      <c r="EB7" s="39">
        <v>16.760000000000002</v>
      </c>
      <c r="EC7" s="39">
        <v>19.440000000000001</v>
      </c>
      <c r="ED7" s="39">
        <v>0.46</v>
      </c>
      <c r="EE7" s="39">
        <v>0.09</v>
      </c>
      <c r="EF7" s="39">
        <v>0.27</v>
      </c>
      <c r="EG7" s="39">
        <v>0.44</v>
      </c>
      <c r="EH7" s="39">
        <v>0.44</v>
      </c>
      <c r="EI7" s="39">
        <v>1.65</v>
      </c>
      <c r="EJ7" s="39">
        <v>0.47</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2021-01-25T08:30:48Z</cp:lastPrinted>
  <dcterms:created xsi:type="dcterms:W3CDTF">2020-12-04T02:08:11Z</dcterms:created>
  <dcterms:modified xsi:type="dcterms:W3CDTF">2021-01-25T08:32:50Z</dcterms:modified>
  <cp:category/>
</cp:coreProperties>
</file>