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下水道事業\16身延町\attach\"/>
    </mc:Choice>
  </mc:AlternateContent>
  <workbookProtection workbookAlgorithmName="SHA-512" workbookHashValue="UWnbdSrj56QMZ5EMouvVwy9mQyGNTLg0ndXaoZe01vjzyaTvV/oXo7DwwtAbH35BlgXwpLSSrpWgdm+CVp/A8Q==" workbookSaltValue="Poewj2kzko1jbV+KtRo9BA==" workbookSpinCount="100000" lockStructure="1"/>
  <bookViews>
    <workbookView xWindow="0" yWindow="0" windowWidth="23040" windowHeight="916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<sst xmlns="http://schemas.openxmlformats.org/spreadsheetml/2006/main" count="247" uniqueCount="119">
  <si>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</si>
  <si>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</si>
  <si>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</si>
  <si>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</si>
  <si>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</si>
  <si>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</si>
  <si>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</si>
  <si>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</si>
  <si>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</si>
  <si>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</si>
  <si>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</si>
  <si>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</si>
  <si>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</si>
  <si>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</si>
  <si>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</si>
  <si>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</si>
  <si>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</si>
  <si>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</si>
  <si>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</si>
  <si>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</si>
  <si>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</si>
  <si>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</si>
  <si>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</si>
  <si>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</si>
  <si>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</si>
  <si>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</si>
  <si>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</si>
  <si>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</si>
  <si>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</si>
  <si>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</si>
  <si>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</si>
  <si>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</si>
  <si>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</si>
  <si>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</si>
  <si>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</si>
  <si>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</si>
  <si>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</si>
  <si>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</si>
  <si>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</si>
  <si>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</si>
  <si>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</si>
  <si>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</si>
  <si>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</si>
  <si>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</si>
  <si>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</si>
  <si>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</si>
  <si>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</si>
  <si>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</si>
  <si>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</si>
  <si>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</si>
  <si>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</si>
  <si>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</si>
  <si>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</si>
  <si>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</si>
  <si>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</si>
  <si>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</si>
  <si>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</si>
  <si>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</si>
  <si>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</si>
  <si>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</si>
  <si>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</si>
  <si>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</si>
  <si>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</si>
  <si>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</si>
  <si>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</si>
  <si>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</si>
  <si>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</si>
  <si>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</si>
  <si>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</si>
  <si>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</si>
  <si>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</si>
  <si>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</si>
  <si>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</si>
  <si>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</si>
  <si>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</si>
  <si>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</si>
  <si>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</si>
  <si>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</si>
  <si>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</si>
  <si>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</si>
  <si>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</si>
  <si>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</si>
  <si>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</si>
  <si>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</si>
  <si>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</si>
  <si>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</si>
  <si>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</si>
  <si>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</si>
  <si>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</si>
  <si>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</si>
  <si>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</si>
  <si>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</si>
  <si>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</si>
  <si>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</si>
  <si>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</si>
  <si>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</si>
  <si>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</si>
  <si>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</si>
  <si>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</si>
  <si>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</si>
  <si>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</si>
  <si>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</si>
  <si>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</si>
  <si>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</si>
  <si>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</si>
  <si>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</si>
  <si>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</si>
  <si>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</si>
  <si>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</si>
  <si>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</si>
  <si>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</si>
  <si>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</si>
  <si>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</si>
  <si>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</si>
  <si>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</si>
  <si>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</si>
  <si>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経営の健全性、効率性について、平均値と比べて不良の数値があり、適正な使用料収入の確保及び汚水処理費の削減、経営改善に向けた取り組みが必要な状況である。</t>
    <rPh sb="1" eb="3">
      <t>ケイエイ</t>
    </rPh>
    <rPh sb="4" eb="7">
      <t>ケンゼンセイ</t>
    </rPh>
    <rPh sb="8" eb="11">
      <t>コウリツセイ</t>
    </rPh>
    <rPh sb="16" eb="19">
      <t>ヘイキンチ</t>
    </rPh>
    <rPh sb="20" eb="21">
      <t>クラ</t>
    </rPh>
    <rPh sb="23" eb="25">
      <t>フリョウ</t>
    </rPh>
    <rPh sb="26" eb="28">
      <t>スウチ</t>
    </rPh>
    <phoneticPr fontId="4"/>
  </si>
  <si>
    <t>　収益的収支比率は、今後数年で償還金額がピークとなることから、厳しい状況である。R01から100%だが、今後も経営状況維持できるよう取り組んでいく。
 企業債残高対事業規模比率は、H27年度までと比べて低いが、一般会計繰入基準を総務省基準に基づいて算定したためである。
　経費回収率は平均値の53.23%に比べて36.91%と低く、汚水処理原価は平均値の283.30円に比べて432.90円と若干高くなっており、適正な使用料収入の確保及び汚水処理費の削減が必要である。
　施設利用率は平均値の55.96%に比べて49.64%と低い。
　水洗化率の25.15％は、大字内総人口から市町村設置型合併浄化槽処理による水洗化人口の割合である。
　</t>
    <rPh sb="1" eb="4">
      <t>シュウエキテキ</t>
    </rPh>
    <rPh sb="4" eb="6">
      <t>シュウシ</t>
    </rPh>
    <rPh sb="6" eb="8">
      <t>ヒリツ</t>
    </rPh>
    <rPh sb="10" eb="12">
      <t>コンゴ</t>
    </rPh>
    <rPh sb="12" eb="14">
      <t>スウネン</t>
    </rPh>
    <rPh sb="15" eb="17">
      <t>ショウカン</t>
    </rPh>
    <rPh sb="17" eb="19">
      <t>キンガク</t>
    </rPh>
    <rPh sb="31" eb="32">
      <t>キビ</t>
    </rPh>
    <rPh sb="34" eb="36">
      <t>ジョウキョウ</t>
    </rPh>
    <rPh sb="93" eb="95">
      <t>ネンド</t>
    </rPh>
    <rPh sb="124" eb="126">
      <t>サンテイ</t>
    </rPh>
    <rPh sb="136" eb="138">
      <t>ケイヒ</t>
    </rPh>
    <rPh sb="138" eb="140">
      <t>カイシュウ</t>
    </rPh>
    <rPh sb="140" eb="141">
      <t>リツ</t>
    </rPh>
    <rPh sb="142" eb="145">
      <t>ヘイキンチ</t>
    </rPh>
    <rPh sb="153" eb="154">
      <t>クラ</t>
    </rPh>
    <rPh sb="163" eb="164">
      <t>ヒク</t>
    </rPh>
    <rPh sb="183" eb="184">
      <t>エン</t>
    </rPh>
    <rPh sb="194" eb="195">
      <t>エン</t>
    </rPh>
    <rPh sb="196" eb="198">
      <t>ジャッカン</t>
    </rPh>
    <rPh sb="198" eb="199">
      <t>タカ</t>
    </rPh>
    <rPh sb="206" eb="208">
      <t>テキセイ</t>
    </rPh>
    <rPh sb="209" eb="212">
      <t>シヨウリョウ</t>
    </rPh>
    <rPh sb="212" eb="214">
      <t>シュウニュウ</t>
    </rPh>
    <rPh sb="215" eb="217">
      <t>カクホ</t>
    </rPh>
    <rPh sb="217" eb="218">
      <t>オヨ</t>
    </rPh>
    <rPh sb="219" eb="221">
      <t>オスイ</t>
    </rPh>
    <rPh sb="221" eb="223">
      <t>ショリ</t>
    </rPh>
    <rPh sb="223" eb="224">
      <t>ヒ</t>
    </rPh>
    <rPh sb="225" eb="227">
      <t>サクゲン</t>
    </rPh>
    <rPh sb="228" eb="230">
      <t>ヒツヨウ</t>
    </rPh>
    <rPh sb="236" eb="238">
      <t>シセツ</t>
    </rPh>
    <rPh sb="238" eb="241">
      <t>リヨウリツ</t>
    </rPh>
    <rPh sb="242" eb="245">
      <t>ヘイキンチ</t>
    </rPh>
    <rPh sb="253" eb="254">
      <t>クラ</t>
    </rPh>
    <rPh sb="263" eb="264">
      <t>ヒク</t>
    </rPh>
    <rPh sb="268" eb="271">
      <t>スイセンカ</t>
    </rPh>
    <rPh sb="271" eb="272">
      <t>リツ</t>
    </rPh>
    <rPh sb="281" eb="283">
      <t>オオアザ</t>
    </rPh>
    <rPh sb="283" eb="284">
      <t>ナイ</t>
    </rPh>
    <rPh sb="284" eb="285">
      <t>ソウ</t>
    </rPh>
    <rPh sb="285" eb="287">
      <t>ジンコウ</t>
    </rPh>
    <rPh sb="289" eb="292">
      <t>シチョウソン</t>
    </rPh>
    <rPh sb="292" eb="294">
      <t>セッチ</t>
    </rPh>
    <rPh sb="294" eb="295">
      <t>ガタ</t>
    </rPh>
    <rPh sb="295" eb="297">
      <t>ガッペイ</t>
    </rPh>
    <rPh sb="297" eb="300">
      <t>ジョウカソウ</t>
    </rPh>
    <rPh sb="300" eb="302">
      <t>ショリ</t>
    </rPh>
    <rPh sb="305" eb="308">
      <t>スイセンカ</t>
    </rPh>
    <rPh sb="308" eb="310">
      <t>ジンコウ</t>
    </rPh>
    <rPh sb="311" eb="313">
      <t>ワリアイ</t>
    </rPh>
    <phoneticPr fontId="4"/>
  </si>
  <si>
    <t>　管渠改善率は、平成27年度から令和元年度にかけて0％となっている。
 令和元年度末で10年以上経過した地区もあり、老朽化の状況把握が必要となってきている。</t>
    <rPh sb="1" eb="3">
      <t>カンキョ</t>
    </rPh>
    <rPh sb="3" eb="5">
      <t>カイゼン</t>
    </rPh>
    <rPh sb="5" eb="6">
      <t>リツ</t>
    </rPh>
    <rPh sb="8" eb="10">
      <t>ヘイセイ</t>
    </rPh>
    <rPh sb="12" eb="14">
      <t>ネンド</t>
    </rPh>
    <rPh sb="16" eb="18">
      <t>レイワ</t>
    </rPh>
    <rPh sb="18" eb="19">
      <t>ガン</t>
    </rPh>
    <rPh sb="19" eb="21">
      <t>ネンド</t>
    </rPh>
    <rPh sb="36" eb="38">
      <t>レイワ</t>
    </rPh>
    <rPh sb="38" eb="39">
      <t>ガン</t>
    </rPh>
    <rPh sb="39" eb="41">
      <t>ネンド</t>
    </rPh>
    <rPh sb="41" eb="42">
      <t>マツ</t>
    </rPh>
    <rPh sb="45" eb="46">
      <t>ネン</t>
    </rPh>
    <rPh sb="46" eb="48">
      <t>イジョウ</t>
    </rPh>
    <rPh sb="48" eb="50">
      <t>ケイカ</t>
    </rPh>
    <rPh sb="52" eb="54">
      <t>チク</t>
    </rPh>
    <rPh sb="58" eb="61">
      <t>ロウキュウカ</t>
    </rPh>
    <rPh sb="62" eb="64">
      <t>ジョウキョウ</t>
    </rPh>
    <rPh sb="64" eb="66">
      <t>ハアク</t>
    </rPh>
    <rPh sb="67" eb="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</si>
</sst>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0-4ED1-904C-A01362E1FC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30-4ED1-904C-A01362E1FC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56.12</c:v>
                </c:pt>
                <c:pt idx="1">
                  <c:v>53.96</c:v>
                </c:pt>
                <c:pt idx="2">
                  <c:v>51.8</c:v>
                </c:pt>
                <c:pt idx="3">
                  <c:v>50.36</c:v>
                </c:pt>
                <c:pt idx="4">
                  <c:v>49.64</c:v>
                </c:pt>
              </c:numCache>
            </c:numRef>
          </c:val>
          <c:extLst>
            <c:ext xmlns:c16="http://schemas.microsoft.com/office/drawing/2014/chart" uri="{C3380CC4-5D6E-409C-BE32-E72D297353CC}">
              <c16:uniqueId val="{00000000-9E3F-4AFE-811B-43C09D242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9E3F-4AFE-811B-43C09D242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23.78</c:v>
                </c:pt>
                <c:pt idx="1">
                  <c:v>24.51</c:v>
                </c:pt>
                <c:pt idx="2">
                  <c:v>22.36</c:v>
                </c:pt>
                <c:pt idx="3">
                  <c:v>24.78</c:v>
                </c:pt>
                <c:pt idx="4">
                  <c:v>25.15</c:v>
                </c:pt>
              </c:numCache>
            </c:numRef>
          </c:val>
          <c:extLst>
            <c:ext xmlns:c16="http://schemas.microsoft.com/office/drawing/2014/chart" uri="{C3380CC4-5D6E-409C-BE32-E72D297353CC}">
              <c16:uniqueId val="{00000000-8E66-4F23-85A3-D7038D37BC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E66-4F23-85A3-D7038D37BC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76.94</c:v>
                </c:pt>
                <c:pt idx="1">
                  <c:v>85.29</c:v>
                </c:pt>
                <c:pt idx="2">
                  <c:v>87.72</c:v>
                </c:pt>
                <c:pt idx="3">
                  <c:v>86.25</c:v>
                </c:pt>
                <c:pt idx="4">
                  <c:v>100</c:v>
                </c:pt>
              </c:numCache>
            </c:numRef>
          </c:val>
          <c:extLst>
            <c:ext xmlns:c16="http://schemas.microsoft.com/office/drawing/2014/chart" uri="{C3380CC4-5D6E-409C-BE32-E72D297353CC}">
              <c16:uniqueId val="{00000000-7176-436B-A90D-E2F1FED747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6-436B-A90D-E2F1FED747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A4-4D81-9426-E484D21124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4-4D81-9426-E484D21124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D-44A2-969B-8494AE1460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D-44A2-969B-8494AE1460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3-447D-B9BB-DF5C3A6230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3-447D-B9BB-DF5C3A6230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E-49D4-9787-8C351C3728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E-49D4-9787-8C351C3728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324.77999999999997</c:v>
                </c:pt>
                <c:pt idx="1">
                  <c:v>97.89</c:v>
                </c:pt>
                <c:pt idx="2">
                  <c:v>40.78</c:v>
                </c:pt>
                <c:pt idx="3" formatCode="#,##0.00;&quot;△&quot;#,##0.00">
                  <c:v>0</c:v>
                </c:pt>
                <c:pt idx="4" formatCode="#,##0.00;&quot;△&quot;#,##0.00">
                  <c:v>0</c:v>
                </c:pt>
              </c:numCache>
            </c:numRef>
          </c:val>
          <c:extLst>
            <c:ext xmlns:c16="http://schemas.microsoft.com/office/drawing/2014/chart" uri="{C3380CC4-5D6E-409C-BE32-E72D297353CC}">
              <c16:uniqueId val="{00000000-3DA3-4560-B7F4-3F6DAF3264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DA3-4560-B7F4-3F6DAF3264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39.909999999999997</c:v>
                </c:pt>
                <c:pt idx="1">
                  <c:v>54.12</c:v>
                </c:pt>
                <c:pt idx="2">
                  <c:v>46.3</c:v>
                </c:pt>
                <c:pt idx="3">
                  <c:v>33.28</c:v>
                </c:pt>
                <c:pt idx="4">
                  <c:v>36.909999999999997</c:v>
                </c:pt>
              </c:numCache>
            </c:numRef>
          </c:val>
          <c:extLst>
            <c:ext xmlns:c16="http://schemas.microsoft.com/office/drawing/2014/chart" uri="{C3380CC4-5D6E-409C-BE32-E72D297353CC}">
              <c16:uniqueId val="{00000000-1E30-401C-B658-07D2F274ED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1E30-401C-B658-07D2F274ED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372.29</c:v>
                </c:pt>
                <c:pt idx="1">
                  <c:v>273.45</c:v>
                </c:pt>
                <c:pt idx="2">
                  <c:v>332.84</c:v>
                </c:pt>
                <c:pt idx="3">
                  <c:v>472.82</c:v>
                </c:pt>
                <c:pt idx="4">
                  <c:v>432.9</c:v>
                </c:pt>
              </c:numCache>
            </c:numRef>
          </c:val>
          <c:extLst>
            <c:ext xmlns:c16="http://schemas.microsoft.com/office/drawing/2014/chart" uri="{C3380CC4-5D6E-409C-BE32-E72D297353CC}">
              <c16:uniqueId val="{00000000-ED40-4E1C-AE42-11899E49C9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ED40-4E1C-AE42-11899E49C9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11406</v>
      </c>
      <c r="AM8" s="51"/>
      <c r="AN8" s="51"/>
      <c r="AO8" s="51"/>
      <c r="AP8" s="51"/>
      <c r="AQ8" s="51"/>
      <c r="AR8" s="51"/>
      <c r="AS8" s="51"/>
      <c r="AT8" s="46">
        <f>データ!T6</f>
        <v>301.98</v>
      </c>
      <c r="AU8" s="46"/>
      <c r="AV8" s="46"/>
      <c r="AW8" s="46"/>
      <c r="AX8" s="46"/>
      <c r="AY8" s="46"/>
      <c r="AZ8" s="46"/>
      <c r="BA8" s="46"/>
      <c r="BB8" s="46">
        <f>データ!U6</f>
        <v>37.770000000000003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8.7899999999999991</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994</v>
      </c>
      <c r="AM10" s="51"/>
      <c r="AN10" s="51"/>
      <c r="AO10" s="51"/>
      <c r="AP10" s="51"/>
      <c r="AQ10" s="51"/>
      <c r="AR10" s="51"/>
      <c r="AS10" s="51"/>
      <c r="AT10" s="46">
        <f>データ!W6</f>
        <v>0.04</v>
      </c>
      <c r="AU10" s="46"/>
      <c r="AV10" s="46"/>
      <c r="AW10" s="46"/>
      <c r="AX10" s="46"/>
      <c r="AY10" s="46"/>
      <c r="AZ10" s="46"/>
      <c r="BA10" s="46"/>
      <c r="BB10" s="46">
        <f>データ!X6</f>
        <v>24850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LcZglDEkkS4wGCx1blx/d+VeP0mbqQXbk6B3aiYx3ZudFHqUdQ0FQecdRcD/Rjg/lEvKBBXKlaPDOpSaUKhZOQ==" saltValue="GJFxbkz+SszJz7KfFPeO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193658</v>
      </c>
      <c r="D6" s="33">
        <f t="shared" si="3"/>
        <v>47</v>
      </c>
      <c r="E6" s="33">
        <f t="shared" si="3"/>
        <v>18</v>
      </c>
      <c r="F6" s="33">
        <f t="shared" si="3"/>
        <v>0</v>
      </c>
      <c r="G6" s="33">
        <f t="shared" si="3"/>
        <v>0</v>
      </c>
      <c r="H6" s="33" t="str">
        <f t="shared" si="3"/>
        <v>山梨県　身延町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8.7899999999999991</v>
      </c>
      <c r="Q6" s="34">
        <f t="shared" si="3"/>
        <v>100</v>
      </c>
      <c r="R6" s="34">
        <f t="shared" si="3"/>
        <v>2970</v>
      </c>
      <c r="S6" s="34">
        <f t="shared" si="3"/>
        <v>11406</v>
      </c>
      <c r="T6" s="34">
        <f t="shared" si="3"/>
        <v>301.98</v>
      </c>
      <c r="U6" s="34">
        <f t="shared" si="3"/>
        <v>37.770000000000003</v>
      </c>
      <c r="V6" s="34">
        <f t="shared" si="3"/>
        <v>994</v>
      </c>
      <c r="W6" s="34">
        <f t="shared" si="3"/>
        <v>0.04</v>
      </c>
      <c r="X6" s="34">
        <f t="shared" si="3"/>
        <v>24850</v>
      </c>
      <c r="Y6" s="35">
        <f>IF(Y7="",NA(),Y7)</f>
        <v>76.94</v>
      </c>
      <c r="Z6" s="35">
        <f t="shared" ref="Z6:AH6" si="4">IF(Z7="",NA(),Z7)</f>
        <v>85.29</v>
      </c>
      <c r="AA6" s="35">
        <f t="shared" si="4"/>
        <v>87.72</v>
      </c>
      <c r="AB6" s="35">
        <f t="shared" si="4"/>
        <v>86.25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324.77999999999997</v>
      </c>
      <c r="BG6" s="35">
        <f t="shared" ref="BG6:BO6" si="7">IF(BG7="",NA(),BG7)</f>
        <v>97.89</v>
      </c>
      <c r="BH6" s="35">
        <f t="shared" si="7"/>
        <v>40.78</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39.909999999999997</v>
      </c>
      <c r="BR6" s="35">
        <f t="shared" ref="BR6:BZ6" si="8">IF(BR7="",NA(),BR7)</f>
        <v>54.12</v>
      </c>
      <c r="BS6" s="35">
        <f t="shared" si="8"/>
        <v>46.3</v>
      </c>
      <c r="BT6" s="35">
        <f t="shared" si="8"/>
        <v>33.28</v>
      </c>
      <c r="BU6" s="35">
        <f t="shared" si="8"/>
        <v>36.909999999999997</v>
      </c>
      <c r="BV6" s="35">
        <f t="shared" si="8"/>
        <v>57.03</v>
      </c>
      <c r="BW6" s="35">
        <f t="shared" si="8"/>
        <v>55.84</v>
      </c>
      <c r="BX6" s="35">
        <f t="shared" si="8"/>
        <v>57.08</v>
      </c>
      <c r="BY6" s="35">
        <f t="shared" si="8"/>
        <v>55.85</v>
      </c>
      <c r="BZ6" s="35">
        <f t="shared" si="8"/>
        <v>53.23</v>
      </c>
      <c r="CA6" s="34" t="str">
        <f>IF(CA7="","",IF(CA7="-","【-】","【"&amp;SUBSTITUTE(TEXT(CA7,"#,##0.00"),"-","△")&amp;"】"))</f>
        <v>【59.98】</v>
      </c>
      <c r="CB6" s="35">
        <f>IF(CB7="",NA(),CB7)</f>
        <v>372.29</v>
      </c>
      <c r="CC6" s="35">
        <f t="shared" ref="CC6:CK6" si="9">IF(CC7="",NA(),CC7)</f>
        <v>273.45</v>
      </c>
      <c r="CD6" s="35">
        <f t="shared" si="9"/>
        <v>332.84</v>
      </c>
      <c r="CE6" s="35">
        <f t="shared" si="9"/>
        <v>472.82</v>
      </c>
      <c r="CF6" s="35">
        <f t="shared" si="9"/>
        <v>432.9</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56.12</v>
      </c>
      <c r="CN6" s="35">
        <f t="shared" ref="CN6:CV6" si="10">IF(CN7="",NA(),CN7)</f>
        <v>53.96</v>
      </c>
      <c r="CO6" s="35">
        <f t="shared" si="10"/>
        <v>51.8</v>
      </c>
      <c r="CP6" s="35">
        <f t="shared" si="10"/>
        <v>50.36</v>
      </c>
      <c r="CQ6" s="35">
        <f t="shared" si="10"/>
        <v>49.64</v>
      </c>
      <c r="CR6" s="35">
        <f t="shared" si="10"/>
        <v>58.25</v>
      </c>
      <c r="CS6" s="35">
        <f t="shared" si="10"/>
        <v>61.55</v>
      </c>
      <c r="CT6" s="35">
        <f t="shared" si="10"/>
        <v>57.22</v>
      </c>
      <c r="CU6" s="35">
        <f t="shared" si="10"/>
        <v>54.93</v>
      </c>
      <c r="CV6" s="35">
        <f t="shared" si="10"/>
        <v>55.96</v>
      </c>
      <c r="CW6" s="34" t="str">
        <f>IF(CW7="","",IF(CW7="-","【-】","【"&amp;SUBSTITUTE(TEXT(CW7,"#,##0.00"),"-","△")&amp;"】"))</f>
        <v>【58.71】</v>
      </c>
      <c r="CX6" s="35">
        <f>IF(CX7="",NA(),CX7)</f>
        <v>23.78</v>
      </c>
      <c r="CY6" s="35">
        <f t="shared" ref="CY6:DG6" si="11">IF(CY7="",NA(),CY7)</f>
        <v>24.51</v>
      </c>
      <c r="CZ6" s="35">
        <f t="shared" si="11"/>
        <v>22.36</v>
      </c>
      <c r="DA6" s="35">
        <f t="shared" si="11"/>
        <v>24.78</v>
      </c>
      <c r="DB6" s="35">
        <f t="shared" si="11"/>
        <v>25.15</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193658</v>
      </c>
      <c r="D7" s="37">
        <v>47</v>
      </c>
      <c r="E7" s="37">
        <v>18</v>
      </c>
      <c r="F7" s="37">
        <v>0</v>
      </c>
      <c r="G7" s="37">
        <v>0</v>
      </c>
      <c r="H7" s="37" t="s">
        <v>97</v>
      </c>
      <c r="I7" s="37" t="s">
        <v>98</v>
      </c>
      <c r="J7" s="37" t="s">
        <v>99</v>
      </c>
      <c r="K7" s="37" t="s">
        <v>100</v>
      </c>
      <c r="L7" s="37" t="s">
        <v>101</v>
      </c>
      <c r="M7" s="37" t="s">
        <v>102</v>
      </c>
      <c r="N7" s="38" t="s">
        <v>103</v>
      </c>
      <c r="O7" s="38" t="s">
        <v>104</v>
      </c>
      <c r="P7" s="38">
        <v>8.7899999999999991</v>
      </c>
      <c r="Q7" s="38">
        <v>100</v>
      </c>
      <c r="R7" s="38">
        <v>2970</v>
      </c>
      <c r="S7" s="38">
        <v>11406</v>
      </c>
      <c r="T7" s="38">
        <v>301.98</v>
      </c>
      <c r="U7" s="38">
        <v>37.770000000000003</v>
      </c>
      <c r="V7" s="38">
        <v>994</v>
      </c>
      <c r="W7" s="38">
        <v>0.04</v>
      </c>
      <c r="X7" s="38">
        <v>24850</v>
      </c>
      <c r="Y7" s="38">
        <v>76.94</v>
      </c>
      <c r="Z7" s="38">
        <v>85.29</v>
      </c>
      <c r="AA7" s="38">
        <v>87.72</v>
      </c>
      <c r="AB7" s="38">
        <v>86.25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324.77999999999997</v>
      </c>
      <c r="BG7" s="38">
        <v>97.89</v>
      </c>
      <c r="BH7" s="38">
        <v>40.78</v>
      </c>
      <c r="BI7" s="38">
        <v>0</v>
      </c>
      <c r="BJ7" s="38">
        <v>0</v>
      </c>
      <c r="BK7" s="38">
        <v>392.19</v>
      </c>
      <c r="BL7" s="38">
        <v>413.5</v>
      </c>
      <c r="BM7" s="38">
        <v>407.42</v>
      </c>
      <c r="BN7" s="38">
        <v>386.46</v>
      </c>
      <c r="BO7" s="38">
        <v>421.25</v>
      </c>
      <c r="BP7" s="38">
        <v>307.23</v>
      </c>
      <c r="BQ7" s="38">
        <v>39.909999999999997</v>
      </c>
      <c r="BR7" s="38">
        <v>54.12</v>
      </c>
      <c r="BS7" s="38">
        <v>46.3</v>
      </c>
      <c r="BT7" s="38">
        <v>33.28</v>
      </c>
      <c r="BU7" s="38">
        <v>36.909999999999997</v>
      </c>
      <c r="BV7" s="38">
        <v>57.03</v>
      </c>
      <c r="BW7" s="38">
        <v>55.84</v>
      </c>
      <c r="BX7" s="38">
        <v>57.08</v>
      </c>
      <c r="BY7" s="38">
        <v>55.85</v>
      </c>
      <c r="BZ7" s="38">
        <v>53.23</v>
      </c>
      <c r="CA7" s="38">
        <v>59.98</v>
      </c>
      <c r="CB7" s="38">
        <v>372.29</v>
      </c>
      <c r="CC7" s="38">
        <v>273.45</v>
      </c>
      <c r="CD7" s="38">
        <v>332.84</v>
      </c>
      <c r="CE7" s="38">
        <v>472.82</v>
      </c>
      <c r="CF7" s="38">
        <v>432.9</v>
      </c>
      <c r="CG7" s="38">
        <v>283.73</v>
      </c>
      <c r="CH7" s="38">
        <v>287.57</v>
      </c>
      <c r="CI7" s="38">
        <v>286.86</v>
      </c>
      <c r="CJ7" s="38">
        <v>287.91000000000003</v>
      </c>
      <c r="CK7" s="38">
        <v>283.3</v>
      </c>
      <c r="CL7" s="38">
        <v>272.98</v>
      </c>
      <c r="CM7" s="38">
        <v>56.12</v>
      </c>
      <c r="CN7" s="38">
        <v>53.96</v>
      </c>
      <c r="CO7" s="38">
        <v>51.8</v>
      </c>
      <c r="CP7" s="38">
        <v>50.36</v>
      </c>
      <c r="CQ7" s="38">
        <v>49.64</v>
      </c>
      <c r="CR7" s="38">
        <v>58.25</v>
      </c>
      <c r="CS7" s="38">
        <v>61.55</v>
      </c>
      <c r="CT7" s="38">
        <v>57.22</v>
      </c>
      <c r="CU7" s="38">
        <v>54.93</v>
      </c>
      <c r="CV7" s="38">
        <v>55.96</v>
      </c>
      <c r="CW7" s="38">
        <v>58.71</v>
      </c>
      <c r="CX7" s="38">
        <v>23.78</v>
      </c>
      <c r="CY7" s="38">
        <v>24.51</v>
      </c>
      <c r="CZ7" s="38">
        <v>22.36</v>
      </c>
      <c r="DA7" s="38">
        <v>24.78</v>
      </c>
      <c r="DB7" s="38">
        <v>25.15</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2021-01-27T00:21:11Z</cp:lastPrinted>
  <dcterms:created xsi:type="dcterms:W3CDTF">2020-12-04T03:17:18Z</dcterms:created>
  <dcterms:modified xsi:type="dcterms:W3CDTF">2021-01-27T00:21:12Z</dcterms:modified>
  <cp:category/>
</cp:coreProperties>
</file>