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SFR.iad2016.local\Share$\00311812\Desktop\決算統計Hp\経営比較0219\175 農集\"/>
    </mc:Choice>
  </mc:AlternateContent>
  <workbookProtection workbookAlgorithmName="SHA-512" workbookHashValue="LD9dWD8qzbz37+CBp1DngiRQjtKX4/NUwsl0GYu8GjXyZogk/+DPqqlShWmOAeRPxwBouza+a4sJMkGLmiHVnw==" workbookSaltValue="uSWMl7UF6lp4O0Zzn7R/dg==" workbookSpinCount="100000" lockStructure="1"/>
  <bookViews>
    <workbookView xWindow="0" yWindow="0" windowWidth="23040" windowHeight="9168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<sst xmlns="http://schemas.openxmlformats.org/spreadsheetml/2006/main" count="236" uniqueCount="119">
  <si>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</si>
  <si>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</si>
  <si>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</si>
  <si>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</si>
  <si>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</si>
  <si>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</si>
  <si>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</si>
  <si>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</si>
  <si>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</si>
  <si>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</si>
  <si>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</si>
  <si>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</si>
  <si>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</si>
  <si>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</si>
  <si>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</si>
  <si>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</si>
  <si>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</si>
  <si>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</si>
  <si>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</si>
  <si>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</si>
  <si>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</si>
  <si>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</si>
  <si>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</si>
  <si>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</si>
  <si>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</si>
  <si>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</si>
  <si>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</si>
  <si>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</si>
  <si>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</si>
  <si>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</si>
  <si>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</si>
  <si>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</si>
  <si>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</si>
  <si>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</si>
  <si>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</si>
  <si>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</si>
  <si>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</si>
  <si>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</si>
  <si>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</si>
  <si>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</si>
  <si>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</si>
  <si>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</si>
  <si>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</si>
  <si>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</si>
  <si>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</si>
  <si>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</si>
  <si>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</si>
  <si>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</si>
  <si>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</si>
  <si>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</si>
  <si>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</si>
  <si>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</si>
  <si>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</si>
  <si>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</si>
  <si>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</si>
  <si>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</si>
  <si>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</si>
  <si>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</si>
  <si>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</si>
  <si>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</si>
  <si>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</si>
  <si>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</si>
  <si>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</si>
  <si>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</si>
  <si>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</si>
  <si>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</si>
  <si>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</si>
  <si>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</si>
  <si>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</si>
  <si>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</si>
  <si>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</si>
  <si>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</si>
  <si>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</si>
  <si>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</si>
  <si>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</si>
  <si>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</si>
  <si>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</si>
  <si>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</si>
  <si>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</si>
  <si>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</si>
  <si>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</si>
  <si>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</si>
  <si>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</si>
  <si>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</si>
  <si>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</si>
  <si>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</si>
  <si>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</si>
  <si>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</si>
  <si>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</si>
  <si>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</si>
  <si>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</si>
  <si>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</si>
  <si>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</si>
  <si>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</si>
  <si>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</si>
  <si>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</si>
  <si>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</si>
  <si>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</si>
  <si>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身延町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</si>
  <si>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</si>
  <si>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</si>
  <si>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</si>
  <si>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</si>
  <si>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</si>
  <si>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</si>
  <si>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</si>
  <si>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</si>
  <si>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</si>
  <si>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</si>
  <si>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</si>
  <si>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</si>
  <si>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</si>
  <si>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</si>
  <si>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</si>
  <si>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</si>
  <si>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</si>
  <si>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管渠改善率は、H26年度からH30年度までほぼ0%である。
　平成30年度末で20年以上経過しており、老朽化の状況把握が必要となってきている。</t>
    <rPh sb="1" eb="3">
      <t>カンキョ</t>
    </rPh>
    <rPh sb="3" eb="5">
      <t>カイゼン</t>
    </rPh>
    <rPh sb="5" eb="6">
      <t>リツ</t>
    </rPh>
    <rPh sb="11" eb="13">
      <t>ネンド</t>
    </rPh>
    <rPh sb="18" eb="20">
      <t>ネンド</t>
    </rPh>
    <rPh sb="32" eb="34">
      <t>ヘイセイ</t>
    </rPh>
    <rPh sb="36" eb="38">
      <t>ネンド</t>
    </rPh>
    <rPh sb="38" eb="39">
      <t>マツ</t>
    </rPh>
    <rPh sb="42" eb="43">
      <t>ネン</t>
    </rPh>
    <rPh sb="43" eb="45">
      <t>イジョウ</t>
    </rPh>
    <rPh sb="45" eb="47">
      <t>ケイカ</t>
    </rPh>
    <rPh sb="52" eb="55">
      <t>ロウキュウカ</t>
    </rPh>
    <rPh sb="56" eb="58">
      <t>ジョウキョウ</t>
    </rPh>
    <rPh sb="58" eb="60">
      <t>ハアク</t>
    </rPh>
    <rPh sb="61" eb="63">
      <t>ヒツヨウ</t>
    </rPh>
    <phoneticPr fontId="4"/>
  </si>
  <si>
    <t>　経営の健全性、効率性について、平均値と比べて不良の数値があり、適正な使用料収入の確保及び汚水処理費の削減、経営改善に向けた取り組みが必要な状況である。
　老朽化については、状況把握が必要となってきている。</t>
    <rPh sb="1" eb="3">
      <t>ケイエイ</t>
    </rPh>
    <rPh sb="4" eb="7">
      <t>ケンゼンセイ</t>
    </rPh>
    <rPh sb="8" eb="11">
      <t>コウリツセイ</t>
    </rPh>
    <rPh sb="16" eb="19">
      <t>ヘイキンチ</t>
    </rPh>
    <rPh sb="20" eb="21">
      <t>クラ</t>
    </rPh>
    <rPh sb="23" eb="25">
      <t>フリョウ</t>
    </rPh>
    <rPh sb="26" eb="28">
      <t>スウチ</t>
    </rPh>
    <rPh sb="78" eb="81">
      <t>ロウキュウカ</t>
    </rPh>
    <phoneticPr fontId="4"/>
  </si>
  <si>
    <t xml:space="preserve">収益的収支比率はH30から100%となっているが、今後も経営状況維持できるよう取り組んでいく。　
 企業債残高対事業規模比率は、H27までと比べて低いが、一般会計繰入基準を総務省基準に基づいて算定したためである。
　経費回収率は平均値の57.31%に比べて25.01%と低く、汚水処理原価は平均値の273.52円に比べて709.65円と高くなっている。在住家庭の接続は完了しており、接続率の増加は今後見込めない状況であるが、適正な使用料収入の確保及び汚水処理費の削減が必要である。
　施設利用率は平均値の50.14%に比べて42.86%と低い。
　水洗化率は100%である。
</t>
    <rPh sb="108" eb="110">
      <t>ケイヒ</t>
    </rPh>
    <rPh sb="110" eb="112">
      <t>カイシュウ</t>
    </rPh>
    <rPh sb="112" eb="113">
      <t>リツ</t>
    </rPh>
    <rPh sb="114" eb="117">
      <t>ヘイキンチ</t>
    </rPh>
    <rPh sb="125" eb="126">
      <t>クラ</t>
    </rPh>
    <rPh sb="135" eb="136">
      <t>ヒク</t>
    </rPh>
    <rPh sb="155" eb="156">
      <t>エン</t>
    </rPh>
    <rPh sb="166" eb="167">
      <t>エン</t>
    </rPh>
    <rPh sb="176" eb="178">
      <t>ザイジュウ</t>
    </rPh>
    <rPh sb="178" eb="180">
      <t>カテイ</t>
    </rPh>
    <rPh sb="181" eb="183">
      <t>セツゾク</t>
    </rPh>
    <rPh sb="184" eb="186">
      <t>カンリョウ</t>
    </rPh>
    <rPh sb="191" eb="193">
      <t>セツゾク</t>
    </rPh>
    <rPh sb="193" eb="194">
      <t>リツ</t>
    </rPh>
    <rPh sb="195" eb="197">
      <t>ゾウカ</t>
    </rPh>
    <rPh sb="198" eb="200">
      <t>コンゴ</t>
    </rPh>
    <rPh sb="200" eb="202">
      <t>ミコ</t>
    </rPh>
    <rPh sb="205" eb="207">
      <t>ジョウキョウ</t>
    </rPh>
    <rPh sb="212" eb="214">
      <t>テキセイ</t>
    </rPh>
    <rPh sb="215" eb="218">
      <t>シヨウリョウ</t>
    </rPh>
    <rPh sb="218" eb="220">
      <t>シュウニュウ</t>
    </rPh>
    <rPh sb="221" eb="223">
      <t>カクホ</t>
    </rPh>
    <rPh sb="223" eb="224">
      <t>オヨ</t>
    </rPh>
    <rPh sb="225" eb="227">
      <t>オスイ</t>
    </rPh>
    <rPh sb="227" eb="229">
      <t>ショリ</t>
    </rPh>
    <rPh sb="229" eb="230">
      <t>ヒ</t>
    </rPh>
    <rPh sb="231" eb="233">
      <t>サクゲン</t>
    </rPh>
    <rPh sb="234" eb="236">
      <t>ヒツヨウ</t>
    </rPh>
    <rPh sb="242" eb="244">
      <t>シセツ</t>
    </rPh>
    <rPh sb="244" eb="247">
      <t>リヨウリツ</t>
    </rPh>
    <rPh sb="248" eb="251">
      <t>ヘイキンチ</t>
    </rPh>
    <rPh sb="259" eb="260">
      <t>クラ</t>
    </rPh>
    <rPh sb="269" eb="270">
      <t>ヒク</t>
    </rPh>
    <rPh sb="274" eb="277">
      <t>スイセンカ</t>
    </rPh>
    <rPh sb="277" eb="278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</si>
</sst>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1-44C3-A4B6-D99B3086A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21-44C3-A4B6-D99B3086A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51.02</c:v>
                </c:pt>
                <c:pt idx="1">
                  <c:v>48.98</c:v>
                </c:pt>
                <c:pt idx="2">
                  <c:v>48.98</c:v>
                </c:pt>
                <c:pt idx="3">
                  <c:v>44.9</c:v>
                </c:pt>
                <c:pt idx="4">
                  <c:v>42.86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4-4765-AC3E-5A8B16BB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4-4765-AC3E-5A8B16BB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1-46E7-8559-6B30AB7E5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1-46E7-8559-6B30AB7E5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82.11</c:v>
                </c:pt>
                <c:pt idx="1">
                  <c:v>91.28</c:v>
                </c:pt>
                <c:pt idx="2">
                  <c:v>96.27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2-4210-BD6C-DE3CA0E66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2-4210-BD6C-DE3CA0E66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5-4815-9E07-000AEFE85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85-4815-9E07-000AEFE85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6-4413-A4CA-BAAABA0B0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6-4413-A4CA-BAAABA0B0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0-4EAA-BA0E-8B306E226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0-4EAA-BA0E-8B306E226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F-4877-9645-3FC7FA90F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F-4877-9645-3FC7FA90F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1880.11</c:v>
                </c:pt>
                <c:pt idx="1">
                  <c:v>570.45000000000005</c:v>
                </c:pt>
                <c:pt idx="2">
                  <c:v>226.32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14-45E5-815C-9AB5DB6F2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4-45E5-815C-9AB5DB6F2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23.76</c:v>
                </c:pt>
                <c:pt idx="1">
                  <c:v>27.89</c:v>
                </c:pt>
                <c:pt idx="2">
                  <c:v>19.989999999999998</c:v>
                </c:pt>
                <c:pt idx="3">
                  <c:v>16.59</c:v>
                </c:pt>
                <c:pt idx="4">
                  <c:v>25.01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4-43E2-B0FF-90B2D2FA1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84-43E2-B0FF-90B2D2FA1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607</c:v>
                </c:pt>
                <c:pt idx="1">
                  <c:v>544.48</c:v>
                </c:pt>
                <c:pt idx="2">
                  <c:v>799.88</c:v>
                </c:pt>
                <c:pt idx="3">
                  <c:v>1036.25</c:v>
                </c:pt>
                <c:pt idx="4">
                  <c:v>709.65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0-4355-B6A0-B4972210B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00-4355-B6A0-B4972210B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47" sqref="BL47:BZ63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山梨県　身延町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11406</v>
      </c>
      <c r="AM8" s="51"/>
      <c r="AN8" s="51"/>
      <c r="AO8" s="51"/>
      <c r="AP8" s="51"/>
      <c r="AQ8" s="51"/>
      <c r="AR8" s="51"/>
      <c r="AS8" s="51"/>
      <c r="AT8" s="46">
        <f>データ!T6</f>
        <v>301.98</v>
      </c>
      <c r="AU8" s="46"/>
      <c r="AV8" s="46"/>
      <c r="AW8" s="46"/>
      <c r="AX8" s="46"/>
      <c r="AY8" s="46"/>
      <c r="AZ8" s="46"/>
      <c r="BA8" s="46"/>
      <c r="BB8" s="46">
        <f>データ!U6</f>
        <v>37.770000000000003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0.56000000000000005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3560</v>
      </c>
      <c r="AE10" s="51"/>
      <c r="AF10" s="51"/>
      <c r="AG10" s="51"/>
      <c r="AH10" s="51"/>
      <c r="AI10" s="51"/>
      <c r="AJ10" s="51"/>
      <c r="AK10" s="2"/>
      <c r="AL10" s="51">
        <f>データ!V6</f>
        <v>63</v>
      </c>
      <c r="AM10" s="51"/>
      <c r="AN10" s="51"/>
      <c r="AO10" s="51"/>
      <c r="AP10" s="51"/>
      <c r="AQ10" s="51"/>
      <c r="AR10" s="51"/>
      <c r="AS10" s="51"/>
      <c r="AT10" s="46">
        <f>データ!W6</f>
        <v>0.06</v>
      </c>
      <c r="AU10" s="46"/>
      <c r="AV10" s="46"/>
      <c r="AW10" s="46"/>
      <c r="AX10" s="46"/>
      <c r="AY10" s="46"/>
      <c r="AZ10" s="46"/>
      <c r="BA10" s="46"/>
      <c r="BB10" s="46">
        <f>データ!X6</f>
        <v>1050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118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vXy9DoCQoFXV/APsI1XC//tuY6nByV9cH1xYN63r1aTTBom3sDQK1wEdZ7vpXGjkn/KC0Y35dXs7CbXbeXB+dw==" saltValue="PnB39fZMl4/xzxJOR+kkv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2019</v>
      </c>
      <c r="C6" s="33">
        <f t="shared" ref="C6:X6" si="3">C7</f>
        <v>193658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山梨県　身延町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0.56000000000000005</v>
      </c>
      <c r="Q6" s="34">
        <f t="shared" si="3"/>
        <v>100</v>
      </c>
      <c r="R6" s="34">
        <f t="shared" si="3"/>
        <v>3560</v>
      </c>
      <c r="S6" s="34">
        <f t="shared" si="3"/>
        <v>11406</v>
      </c>
      <c r="T6" s="34">
        <f t="shared" si="3"/>
        <v>301.98</v>
      </c>
      <c r="U6" s="34">
        <f t="shared" si="3"/>
        <v>37.770000000000003</v>
      </c>
      <c r="V6" s="34">
        <f t="shared" si="3"/>
        <v>63</v>
      </c>
      <c r="W6" s="34">
        <f t="shared" si="3"/>
        <v>0.06</v>
      </c>
      <c r="X6" s="34">
        <f t="shared" si="3"/>
        <v>1050</v>
      </c>
      <c r="Y6" s="35">
        <f>IF(Y7="",NA(),Y7)</f>
        <v>82.11</v>
      </c>
      <c r="Z6" s="35">
        <f t="shared" ref="Z6:AH6" si="4">IF(Z7="",NA(),Z7)</f>
        <v>91.28</v>
      </c>
      <c r="AA6" s="35">
        <f t="shared" si="4"/>
        <v>96.27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1880.11</v>
      </c>
      <c r="BG6" s="35">
        <f t="shared" ref="BG6:BO6" si="7">IF(BG7="",NA(),BG7)</f>
        <v>570.45000000000005</v>
      </c>
      <c r="BH6" s="35">
        <f t="shared" si="7"/>
        <v>226.32</v>
      </c>
      <c r="BI6" s="34">
        <f t="shared" si="7"/>
        <v>0</v>
      </c>
      <c r="BJ6" s="34">
        <f t="shared" si="7"/>
        <v>0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23.76</v>
      </c>
      <c r="BR6" s="35">
        <f t="shared" ref="BR6:BZ6" si="8">IF(BR7="",NA(),BR7)</f>
        <v>27.89</v>
      </c>
      <c r="BS6" s="35">
        <f t="shared" si="8"/>
        <v>19.989999999999998</v>
      </c>
      <c r="BT6" s="35">
        <f t="shared" si="8"/>
        <v>16.59</v>
      </c>
      <c r="BU6" s="35">
        <f t="shared" si="8"/>
        <v>25.01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607</v>
      </c>
      <c r="CC6" s="35">
        <f t="shared" ref="CC6:CK6" si="9">IF(CC7="",NA(),CC7)</f>
        <v>544.48</v>
      </c>
      <c r="CD6" s="35">
        <f t="shared" si="9"/>
        <v>799.88</v>
      </c>
      <c r="CE6" s="35">
        <f t="shared" si="9"/>
        <v>1036.25</v>
      </c>
      <c r="CF6" s="35">
        <f t="shared" si="9"/>
        <v>709.65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51.02</v>
      </c>
      <c r="CN6" s="35">
        <f t="shared" ref="CN6:CV6" si="10">IF(CN7="",NA(),CN7)</f>
        <v>48.98</v>
      </c>
      <c r="CO6" s="35">
        <f t="shared" si="10"/>
        <v>48.98</v>
      </c>
      <c r="CP6" s="35">
        <f t="shared" si="10"/>
        <v>44.9</v>
      </c>
      <c r="CQ6" s="35">
        <f t="shared" si="10"/>
        <v>42.86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98.7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2">
      <c r="A7" s="28"/>
      <c r="B7" s="37">
        <v>2019</v>
      </c>
      <c r="C7" s="37">
        <v>193658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0.56000000000000005</v>
      </c>
      <c r="Q7" s="38">
        <v>100</v>
      </c>
      <c r="R7" s="38">
        <v>3560</v>
      </c>
      <c r="S7" s="38">
        <v>11406</v>
      </c>
      <c r="T7" s="38">
        <v>301.98</v>
      </c>
      <c r="U7" s="38">
        <v>37.770000000000003</v>
      </c>
      <c r="V7" s="38">
        <v>63</v>
      </c>
      <c r="W7" s="38">
        <v>0.06</v>
      </c>
      <c r="X7" s="38">
        <v>1050</v>
      </c>
      <c r="Y7" s="38">
        <v>82.11</v>
      </c>
      <c r="Z7" s="38">
        <v>91.28</v>
      </c>
      <c r="AA7" s="38">
        <v>96.27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1880.11</v>
      </c>
      <c r="BG7" s="38">
        <v>570.45000000000005</v>
      </c>
      <c r="BH7" s="38">
        <v>226.32</v>
      </c>
      <c r="BI7" s="38">
        <v>0</v>
      </c>
      <c r="BJ7" s="38">
        <v>0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23.76</v>
      </c>
      <c r="BR7" s="38">
        <v>27.89</v>
      </c>
      <c r="BS7" s="38">
        <v>19.989999999999998</v>
      </c>
      <c r="BT7" s="38">
        <v>16.59</v>
      </c>
      <c r="BU7" s="38">
        <v>25.01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607</v>
      </c>
      <c r="CC7" s="38">
        <v>544.48</v>
      </c>
      <c r="CD7" s="38">
        <v>799.88</v>
      </c>
      <c r="CE7" s="38">
        <v>1036.25</v>
      </c>
      <c r="CF7" s="38">
        <v>709.65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51.02</v>
      </c>
      <c r="CN7" s="38">
        <v>48.98</v>
      </c>
      <c r="CO7" s="38">
        <v>48.98</v>
      </c>
      <c r="CP7" s="38">
        <v>44.9</v>
      </c>
      <c r="CQ7" s="38">
        <v>42.86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98.7</v>
      </c>
      <c r="CY7" s="38">
        <v>100</v>
      </c>
      <c r="CZ7" s="38">
        <v>100</v>
      </c>
      <c r="DA7" s="38">
        <v>100</v>
      </c>
      <c r="DB7" s="38">
        <v>100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2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2021-01-27T00:20:31Z</cp:lastPrinted>
  <dcterms:created xsi:type="dcterms:W3CDTF">2020-12-04T03:04:00Z</dcterms:created>
  <dcterms:modified xsi:type="dcterms:W3CDTF">2021-02-22T01:16:23Z</dcterms:modified>
  <cp:category/>
</cp:coreProperties>
</file>