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hvxgHFKPjYFBEYWwkLOPLq7nBkmiomPah/7Gc/yR1yab2xzYR5AsDyzWwyLx0ok2anTGbAXOTvb+gynP+ho8Bw==" workbookSaltValue="I1lZiwlno0eg4A3Ochmpc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<sst xmlns="http://schemas.openxmlformats.org/spreadsheetml/2006/main" count="236" uniqueCount="119">
  <si>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</si>
  <si>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</si>
  <si>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</si>
  <si>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</si>
  <si>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</si>
  <si>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</si>
  <si>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</si>
  <si>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</si>
  <si>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</si>
  <si>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</si>
  <si>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</si>
  <si>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</si>
  <si>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</si>
  <si>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</si>
  <si>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</si>
  <si>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</si>
  <si>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</si>
  <si>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</si>
  <si>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</si>
  <si>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</si>
  <si>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</si>
  <si>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</si>
  <si>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</si>
  <si>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</si>
  <si>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</si>
  <si>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</si>
  <si>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</si>
  <si>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</si>
  <si>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</si>
  <si>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</si>
  <si>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</si>
  <si>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</si>
  <si>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</si>
  <si>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</si>
  <si>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</si>
  <si>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</si>
  <si>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</si>
  <si>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</si>
  <si>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</si>
  <si>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</si>
  <si>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</si>
  <si>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</si>
  <si>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</si>
  <si>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</si>
  <si>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</si>
  <si>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</si>
  <si>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</si>
  <si>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</si>
  <si>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</si>
  <si>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</si>
  <si>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</si>
  <si>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</si>
  <si>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</si>
  <si>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</si>
  <si>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</si>
  <si>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</si>
  <si>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</si>
  <si>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</si>
  <si>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</si>
  <si>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</si>
  <si>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</si>
  <si>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</si>
  <si>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</si>
  <si>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</si>
  <si>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</si>
  <si>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</si>
  <si>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</si>
  <si>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</si>
  <si>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</si>
  <si>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</si>
  <si>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</si>
  <si>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</si>
  <si>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</si>
  <si>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</si>
  <si>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</si>
  <si>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</si>
  <si>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</si>
  <si>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</si>
  <si>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</si>
  <si>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</si>
  <si>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</si>
  <si>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</si>
  <si>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</si>
  <si>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</si>
  <si>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</si>
  <si>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</si>
  <si>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</si>
  <si>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</si>
  <si>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</si>
  <si>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</si>
  <si>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</si>
  <si>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</si>
  <si>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</si>
  <si>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</si>
  <si>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</si>
  <si>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</si>
  <si>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</si>
  <si>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</si>
  <si>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</si>
  <si>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</si>
  <si>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</si>
  <si>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</si>
  <si>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</si>
  <si>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</si>
  <si>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</si>
  <si>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</si>
  <si>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</si>
  <si>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</si>
  <si>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</si>
  <si>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</si>
  <si>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</si>
  <si>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</si>
  <si>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</si>
  <si>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</si>
  <si>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</si>
  <si>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</si>
  <si>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収益的収支比率は、H28まで毎年減少傾向であったが、Ｈ29から一般会計繰入基準を総務省基準に基づいて算定したため一部改善されている。
　ただし、地方債償還金額はH28からR2にかけてピークを迎えることから、再び比率が減少していく見込みであり、引き続き経営改善に向けた取り組みが必要な状況である。
　企業債残高対事業規模比率は、前年度までと比べて低くなっている。
　経費回収率、汚水処理原価は、汚水処理経費の公費負担分の算定の見直しに伴い改善されている。
　身延処理区の最終供用開始が平成26年6月であり、今後の接続率上昇による使用料収入の増加は見込まれるが、さらなる適正な使用料収入の確保及び汚水処理費の削減が必要である。
　施設利用率は平均値の49.27%に比べて16.59%と低い。今後は、接続率上昇に伴い微増していくと考えられる。
　水洗化率は平均値の83.16%に比べて62.55%と低く、水洗化率向上の取組が必要である。
　</t>
    <rPh sb="19" eb="21">
      <t>ケイコウ</t>
    </rPh>
    <rPh sb="73" eb="76">
      <t>チホウサイ</t>
    </rPh>
    <rPh sb="104" eb="105">
      <t>フタタ</t>
    </rPh>
    <rPh sb="106" eb="108">
      <t>ヒリツ</t>
    </rPh>
    <rPh sb="109" eb="111">
      <t>ゲンショウ</t>
    </rPh>
    <rPh sb="115" eb="117">
      <t>ミコ</t>
    </rPh>
    <rPh sb="122" eb="123">
      <t>ヒ</t>
    </rPh>
    <rPh sb="124" eb="125">
      <t>ツヅ</t>
    </rPh>
    <rPh sb="197" eb="199">
      <t>オスイ</t>
    </rPh>
    <rPh sb="199" eb="201">
      <t>ショリ</t>
    </rPh>
    <rPh sb="201" eb="203">
      <t>ケイヒ</t>
    </rPh>
    <rPh sb="204" eb="206">
      <t>コウヒ</t>
    </rPh>
    <rPh sb="206" eb="209">
      <t>フタンブン</t>
    </rPh>
    <rPh sb="210" eb="212">
      <t>サンテイ</t>
    </rPh>
    <rPh sb="213" eb="215">
      <t>ミナオ</t>
    </rPh>
    <rPh sb="217" eb="218">
      <t>トモナ</t>
    </rPh>
    <rPh sb="219" eb="221">
      <t>カイゼン</t>
    </rPh>
    <phoneticPr fontId="4"/>
  </si>
  <si>
    <t>　経営の健全性、効率性については平均値と比べて不良の数値であったが、平成２９年度から適正な数値になってきている。
　老朽化の状況については、角打、丸滝処理区について、減価償却率や管渠老朽化率を踏まえた状況把握が必要となってきており、令和元年度に策定したストックマネジメント全体計画（現況調査及びリスク査定）に基づき効率的な管渠更新事業を推進する。</t>
    <rPh sb="34" eb="36">
      <t>ヘイセイ</t>
    </rPh>
    <rPh sb="38" eb="40">
      <t>ネンド</t>
    </rPh>
    <rPh sb="42" eb="44">
      <t>テキセイ</t>
    </rPh>
    <rPh sb="45" eb="47">
      <t>スウチ</t>
    </rPh>
    <rPh sb="116" eb="118">
      <t>レイワ</t>
    </rPh>
    <rPh sb="118" eb="119">
      <t>ガン</t>
    </rPh>
    <rPh sb="122" eb="124">
      <t>サクテイ</t>
    </rPh>
    <rPh sb="154" eb="155">
      <t>モト</t>
    </rPh>
    <rPh sb="157" eb="160">
      <t>コウリツテキ</t>
    </rPh>
    <rPh sb="165" eb="167">
      <t>ジギョウ</t>
    </rPh>
    <rPh sb="168" eb="170">
      <t>スイシン</t>
    </rPh>
    <phoneticPr fontId="16"/>
  </si>
  <si>
    <t>　管渠改善率は、平成26年度から0％となっている。
　角打、丸滝処理区については、平成29年度末で20年以上経過しており、減価償却率や管渠老朽化率を踏まえた状況把握が必要となってきており、令和元年度に策定したストックマネジメント全体計画（現況調査及びリスク査定）に基づき効率的な管渠更新事業を推進する。</t>
    <rPh sb="52" eb="54">
      <t>イジョウ</t>
    </rPh>
    <rPh sb="67" eb="69">
      <t>カンキョ</t>
    </rPh>
    <rPh sb="94" eb="96">
      <t>レイワ</t>
    </rPh>
    <rPh sb="96" eb="97">
      <t>ガン</t>
    </rPh>
    <rPh sb="97" eb="99">
      <t>ネンド</t>
    </rPh>
    <rPh sb="100" eb="102">
      <t>サクテイ</t>
    </rPh>
    <rPh sb="114" eb="116">
      <t>ゼンタイ</t>
    </rPh>
    <rPh sb="116" eb="118">
      <t>ケイカク</t>
    </rPh>
    <rPh sb="119" eb="121">
      <t>ゲンキョウ</t>
    </rPh>
    <rPh sb="121" eb="123">
      <t>チョウサ</t>
    </rPh>
    <rPh sb="123" eb="124">
      <t>オヨ</t>
    </rPh>
    <rPh sb="128" eb="130">
      <t>サテイ</t>
    </rPh>
    <rPh sb="132" eb="133">
      <t>モト</t>
    </rPh>
    <rPh sb="141" eb="143">
      <t>コウシン</t>
    </rPh>
    <rPh sb="143" eb="145">
      <t>ジギョウ</t>
    </rPh>
    <rPh sb="146" eb="148">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</si>
</sst>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56-46A7-9BAE-30C75C85CD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BB56-46A7-9BAE-30C75C85CD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22.37</c:v>
                </c:pt>
                <c:pt idx="1">
                  <c:v>23.56</c:v>
                </c:pt>
                <c:pt idx="2">
                  <c:v>23.3</c:v>
                </c:pt>
                <c:pt idx="3">
                  <c:v>23</c:v>
                </c:pt>
                <c:pt idx="4">
                  <c:v>16.59</c:v>
                </c:pt>
              </c:numCache>
            </c:numRef>
          </c:val>
          <c:extLst>
            <c:ext xmlns:c16="http://schemas.microsoft.com/office/drawing/2014/chart" uri="{C3380CC4-5D6E-409C-BE32-E72D297353CC}">
              <c16:uniqueId val="{00000000-9C45-46A0-BFC7-A84BA7B9D8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9C45-46A0-BFC7-A84BA7B9D8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53.73</c:v>
                </c:pt>
                <c:pt idx="1">
                  <c:v>51.66</c:v>
                </c:pt>
                <c:pt idx="2">
                  <c:v>52.32</c:v>
                </c:pt>
                <c:pt idx="3">
                  <c:v>56.2</c:v>
                </c:pt>
                <c:pt idx="4">
                  <c:v>62.55</c:v>
                </c:pt>
              </c:numCache>
            </c:numRef>
          </c:val>
          <c:extLst>
            <c:ext xmlns:c16="http://schemas.microsoft.com/office/drawing/2014/chart" uri="{C3380CC4-5D6E-409C-BE32-E72D297353CC}">
              <c16:uniqueId val="{00000000-B6A5-4096-A27B-64995E314F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B6A5-4096-A27B-64995E314F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56.81</c:v>
                </c:pt>
                <c:pt idx="1">
                  <c:v>53.36</c:v>
                </c:pt>
                <c:pt idx="2">
                  <c:v>95.05</c:v>
                </c:pt>
                <c:pt idx="3">
                  <c:v>95.33</c:v>
                </c:pt>
                <c:pt idx="4">
                  <c:v>99.4</c:v>
                </c:pt>
              </c:numCache>
            </c:numRef>
          </c:val>
          <c:extLst>
            <c:ext xmlns:c16="http://schemas.microsoft.com/office/drawing/2014/chart" uri="{C3380CC4-5D6E-409C-BE32-E72D297353CC}">
              <c16:uniqueId val="{00000000-99E0-460E-8C03-4970838EEA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E0-460E-8C03-4970838EEA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25-4A7B-8DD7-7C157CA050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25-4A7B-8DD7-7C157CA050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D-4936-A20F-5B20FBB4C8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D-4936-A20F-5B20FBB4C8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C6-48E7-8B70-1B525E4091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C6-48E7-8B70-1B525E4091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12-45D0-9C86-63D2B9A66E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12-45D0-9C86-63D2B9A66E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4115.04</c:v>
                </c:pt>
                <c:pt idx="1">
                  <c:v>3495.84</c:v>
                </c:pt>
                <c:pt idx="2">
                  <c:v>3028.12</c:v>
                </c:pt>
                <c:pt idx="3">
                  <c:v>2.7</c:v>
                </c:pt>
                <c:pt idx="4" formatCode="#,##0.00;&quot;△&quot;#,##0.00">
                  <c:v>0</c:v>
                </c:pt>
              </c:numCache>
            </c:numRef>
          </c:val>
          <c:extLst>
            <c:ext xmlns:c16="http://schemas.microsoft.com/office/drawing/2014/chart" uri="{C3380CC4-5D6E-409C-BE32-E72D297353CC}">
              <c16:uniqueId val="{00000000-DB35-408C-A21E-00CB9B3CE2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DB35-408C-A21E-00CB9B3CE2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18.96</c:v>
                </c:pt>
                <c:pt idx="1">
                  <c:v>81.23</c:v>
                </c:pt>
                <c:pt idx="2">
                  <c:v>75.7</c:v>
                </c:pt>
                <c:pt idx="3">
                  <c:v>76.13</c:v>
                </c:pt>
                <c:pt idx="4">
                  <c:v>80.819999999999993</c:v>
                </c:pt>
              </c:numCache>
            </c:numRef>
          </c:val>
          <c:extLst>
            <c:ext xmlns:c16="http://schemas.microsoft.com/office/drawing/2014/chart" uri="{C3380CC4-5D6E-409C-BE32-E72D297353CC}">
              <c16:uniqueId val="{00000000-1719-4CE5-A2FC-E767FD4404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1719-4CE5-A2FC-E767FD4404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672.51</c:v>
                </c:pt>
                <c:pt idx="1">
                  <c:v>158.34</c:v>
                </c:pt>
                <c:pt idx="2">
                  <c:v>179.78</c:v>
                </c:pt>
                <c:pt idx="3">
                  <c:v>178.84</c:v>
                </c:pt>
                <c:pt idx="4">
                  <c:v>232.69</c:v>
                </c:pt>
              </c:numCache>
            </c:numRef>
          </c:val>
          <c:extLst>
            <c:ext xmlns:c16="http://schemas.microsoft.com/office/drawing/2014/chart" uri="{C3380CC4-5D6E-409C-BE32-E72D297353CC}">
              <c16:uniqueId val="{00000000-528C-4F79-B804-9CDFFF33E2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528C-4F79-B804-9CDFFF33E2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身延町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11406</v>
      </c>
      <c r="AM8" s="51"/>
      <c r="AN8" s="51"/>
      <c r="AO8" s="51"/>
      <c r="AP8" s="51"/>
      <c r="AQ8" s="51"/>
      <c r="AR8" s="51"/>
      <c r="AS8" s="51"/>
      <c r="AT8" s="46">
        <f>データ!T6</f>
        <v>301.98</v>
      </c>
      <c r="AU8" s="46"/>
      <c r="AV8" s="46"/>
      <c r="AW8" s="46"/>
      <c r="AX8" s="46"/>
      <c r="AY8" s="46"/>
      <c r="AZ8" s="46"/>
      <c r="BA8" s="46"/>
      <c r="BB8" s="46">
        <f>データ!U6</f>
        <v>37.770000000000003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22.49</v>
      </c>
      <c r="Q10" s="46"/>
      <c r="R10" s="46"/>
      <c r="S10" s="46"/>
      <c r="T10" s="46"/>
      <c r="U10" s="46"/>
      <c r="V10" s="46"/>
      <c r="W10" s="46">
        <f>データ!Q6</f>
        <v>100</v>
      </c>
      <c r="X10" s="46"/>
      <c r="Y10" s="46"/>
      <c r="Z10" s="46"/>
      <c r="AA10" s="46"/>
      <c r="AB10" s="46"/>
      <c r="AC10" s="46"/>
      <c r="AD10" s="51">
        <f>データ!R6</f>
        <v>2310</v>
      </c>
      <c r="AE10" s="51"/>
      <c r="AF10" s="51"/>
      <c r="AG10" s="51"/>
      <c r="AH10" s="51"/>
      <c r="AI10" s="51"/>
      <c r="AJ10" s="51"/>
      <c r="AK10" s="2"/>
      <c r="AL10" s="51">
        <f>データ!V6</f>
        <v>2545</v>
      </c>
      <c r="AM10" s="51"/>
      <c r="AN10" s="51"/>
      <c r="AO10" s="51"/>
      <c r="AP10" s="51"/>
      <c r="AQ10" s="51"/>
      <c r="AR10" s="51"/>
      <c r="AS10" s="51"/>
      <c r="AT10" s="46">
        <f>データ!W6</f>
        <v>1.61</v>
      </c>
      <c r="AU10" s="46"/>
      <c r="AV10" s="46"/>
      <c r="AW10" s="46"/>
      <c r="AX10" s="46"/>
      <c r="AY10" s="46"/>
      <c r="AZ10" s="46"/>
      <c r="BA10" s="46"/>
      <c r="BB10" s="46">
        <f>データ!X6</f>
        <v>1580.75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kHX4eImVQASclfH3Iequr1ZwafmOjLe5CS7h9VrIY/d6Lj21seNlyOM0jQFk4QEOleLQHOGpGp+xisFtuv9nrQ==" saltValue="5aU4CGGBktnNUhEmbnLp0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193658</v>
      </c>
      <c r="D6" s="33">
        <f t="shared" si="3"/>
        <v>47</v>
      </c>
      <c r="E6" s="33">
        <f t="shared" si="3"/>
        <v>17</v>
      </c>
      <c r="F6" s="33">
        <f t="shared" si="3"/>
        <v>1</v>
      </c>
      <c r="G6" s="33">
        <f t="shared" si="3"/>
        <v>0</v>
      </c>
      <c r="H6" s="33" t="str">
        <f t="shared" si="3"/>
        <v>山梨県　身延町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22.49</v>
      </c>
      <c r="Q6" s="34">
        <f t="shared" si="3"/>
        <v>100</v>
      </c>
      <c r="R6" s="34">
        <f t="shared" si="3"/>
        <v>2310</v>
      </c>
      <c r="S6" s="34">
        <f t="shared" si="3"/>
        <v>11406</v>
      </c>
      <c r="T6" s="34">
        <f t="shared" si="3"/>
        <v>301.98</v>
      </c>
      <c r="U6" s="34">
        <f t="shared" si="3"/>
        <v>37.770000000000003</v>
      </c>
      <c r="V6" s="34">
        <f t="shared" si="3"/>
        <v>2545</v>
      </c>
      <c r="W6" s="34">
        <f t="shared" si="3"/>
        <v>1.61</v>
      </c>
      <c r="X6" s="34">
        <f t="shared" si="3"/>
        <v>1580.75</v>
      </c>
      <c r="Y6" s="35">
        <f>IF(Y7="",NA(),Y7)</f>
        <v>56.81</v>
      </c>
      <c r="Z6" s="35">
        <f t="shared" ref="Z6:AH6" si="4">IF(Z7="",NA(),Z7)</f>
        <v>53.36</v>
      </c>
      <c r="AA6" s="35">
        <f t="shared" si="4"/>
        <v>95.05</v>
      </c>
      <c r="AB6" s="35">
        <f t="shared" si="4"/>
        <v>95.33</v>
      </c>
      <c r="AC6" s="35">
        <f t="shared" si="4"/>
        <v>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4115.04</v>
      </c>
      <c r="BG6" s="35">
        <f t="shared" ref="BG6:BO6" si="7">IF(BG7="",NA(),BG7)</f>
        <v>3495.84</v>
      </c>
      <c r="BH6" s="35">
        <f t="shared" si="7"/>
        <v>3028.12</v>
      </c>
      <c r="BI6" s="35">
        <f t="shared" si="7"/>
        <v>2.7</v>
      </c>
      <c r="BJ6" s="34">
        <f t="shared" si="7"/>
        <v>0</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18.96</v>
      </c>
      <c r="BR6" s="35">
        <f t="shared" ref="BR6:BZ6" si="8">IF(BR7="",NA(),BR7)</f>
        <v>81.23</v>
      </c>
      <c r="BS6" s="35">
        <f t="shared" si="8"/>
        <v>75.7</v>
      </c>
      <c r="BT6" s="35">
        <f t="shared" si="8"/>
        <v>76.13</v>
      </c>
      <c r="BU6" s="35">
        <f t="shared" si="8"/>
        <v>80.819999999999993</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672.51</v>
      </c>
      <c r="CC6" s="35">
        <f t="shared" ref="CC6:CK6" si="9">IF(CC7="",NA(),CC7)</f>
        <v>158.34</v>
      </c>
      <c r="CD6" s="35">
        <f t="shared" si="9"/>
        <v>179.78</v>
      </c>
      <c r="CE6" s="35">
        <f t="shared" si="9"/>
        <v>178.84</v>
      </c>
      <c r="CF6" s="35">
        <f t="shared" si="9"/>
        <v>232.69</v>
      </c>
      <c r="CG6" s="35">
        <f t="shared" si="9"/>
        <v>250.84</v>
      </c>
      <c r="CH6" s="35">
        <f t="shared" si="9"/>
        <v>235.61</v>
      </c>
      <c r="CI6" s="35">
        <f t="shared" si="9"/>
        <v>216.21</v>
      </c>
      <c r="CJ6" s="35">
        <f t="shared" si="9"/>
        <v>220.31</v>
      </c>
      <c r="CK6" s="35">
        <f t="shared" si="9"/>
        <v>230.95</v>
      </c>
      <c r="CL6" s="34" t="str">
        <f>IF(CL7="","",IF(CL7="-","【-】","【"&amp;SUBSTITUTE(TEXT(CL7,"#,##0.00"),"-","△")&amp;"】"))</f>
        <v>【136.15】</v>
      </c>
      <c r="CM6" s="35">
        <f>IF(CM7="",NA(),CM7)</f>
        <v>22.37</v>
      </c>
      <c r="CN6" s="35">
        <f t="shared" ref="CN6:CV6" si="10">IF(CN7="",NA(),CN7)</f>
        <v>23.56</v>
      </c>
      <c r="CO6" s="35">
        <f t="shared" si="10"/>
        <v>23.3</v>
      </c>
      <c r="CP6" s="35">
        <f t="shared" si="10"/>
        <v>23</v>
      </c>
      <c r="CQ6" s="35">
        <f t="shared" si="10"/>
        <v>16.59</v>
      </c>
      <c r="CR6" s="35">
        <f t="shared" si="10"/>
        <v>49.39</v>
      </c>
      <c r="CS6" s="35">
        <f t="shared" si="10"/>
        <v>49.25</v>
      </c>
      <c r="CT6" s="35">
        <f t="shared" si="10"/>
        <v>50.24</v>
      </c>
      <c r="CU6" s="35">
        <f t="shared" si="10"/>
        <v>49.68</v>
      </c>
      <c r="CV6" s="35">
        <f t="shared" si="10"/>
        <v>49.27</v>
      </c>
      <c r="CW6" s="34" t="str">
        <f>IF(CW7="","",IF(CW7="-","【-】","【"&amp;SUBSTITUTE(TEXT(CW7,"#,##0.00"),"-","△")&amp;"】"))</f>
        <v>【59.64】</v>
      </c>
      <c r="CX6" s="35">
        <f>IF(CX7="",NA(),CX7)</f>
        <v>53.73</v>
      </c>
      <c r="CY6" s="35">
        <f t="shared" ref="CY6:DG6" si="11">IF(CY7="",NA(),CY7)</f>
        <v>51.66</v>
      </c>
      <c r="CZ6" s="35">
        <f t="shared" si="11"/>
        <v>52.32</v>
      </c>
      <c r="DA6" s="35">
        <f t="shared" si="11"/>
        <v>56.2</v>
      </c>
      <c r="DB6" s="35">
        <f t="shared" si="11"/>
        <v>62.55</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2">
      <c r="A7" s="28"/>
      <c r="B7" s="37">
        <v>2019</v>
      </c>
      <c r="C7" s="37">
        <v>193658</v>
      </c>
      <c r="D7" s="37">
        <v>47</v>
      </c>
      <c r="E7" s="37">
        <v>17</v>
      </c>
      <c r="F7" s="37">
        <v>1</v>
      </c>
      <c r="G7" s="37">
        <v>0</v>
      </c>
      <c r="H7" s="37" t="s">
        <v>97</v>
      </c>
      <c r="I7" s="37" t="s">
        <v>98</v>
      </c>
      <c r="J7" s="37" t="s">
        <v>99</v>
      </c>
      <c r="K7" s="37" t="s">
        <v>100</v>
      </c>
      <c r="L7" s="37" t="s">
        <v>101</v>
      </c>
      <c r="M7" s="37" t="s">
        <v>102</v>
      </c>
      <c r="N7" s="38" t="s">
        <v>103</v>
      </c>
      <c r="O7" s="38" t="s">
        <v>104</v>
      </c>
      <c r="P7" s="38">
        <v>22.49</v>
      </c>
      <c r="Q7" s="38">
        <v>100</v>
      </c>
      <c r="R7" s="38">
        <v>2310</v>
      </c>
      <c r="S7" s="38">
        <v>11406</v>
      </c>
      <c r="T7" s="38">
        <v>301.98</v>
      </c>
      <c r="U7" s="38">
        <v>37.770000000000003</v>
      </c>
      <c r="V7" s="38">
        <v>2545</v>
      </c>
      <c r="W7" s="38">
        <v>1.61</v>
      </c>
      <c r="X7" s="38">
        <v>1580.75</v>
      </c>
      <c r="Y7" s="38">
        <v>56.81</v>
      </c>
      <c r="Z7" s="38">
        <v>53.36</v>
      </c>
      <c r="AA7" s="38">
        <v>95.05</v>
      </c>
      <c r="AB7" s="38">
        <v>95.33</v>
      </c>
      <c r="AC7" s="38">
        <v>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4115.04</v>
      </c>
      <c r="BG7" s="38">
        <v>3495.84</v>
      </c>
      <c r="BH7" s="38">
        <v>3028.12</v>
      </c>
      <c r="BI7" s="38">
        <v>2.7</v>
      </c>
      <c r="BJ7" s="38">
        <v>0</v>
      </c>
      <c r="BK7" s="38">
        <v>1162.3599999999999</v>
      </c>
      <c r="BL7" s="38">
        <v>1047.6500000000001</v>
      </c>
      <c r="BM7" s="38">
        <v>1124.26</v>
      </c>
      <c r="BN7" s="38">
        <v>1048.23</v>
      </c>
      <c r="BO7" s="38">
        <v>1130.42</v>
      </c>
      <c r="BP7" s="38">
        <v>682.51</v>
      </c>
      <c r="BQ7" s="38">
        <v>18.96</v>
      </c>
      <c r="BR7" s="38">
        <v>81.23</v>
      </c>
      <c r="BS7" s="38">
        <v>75.7</v>
      </c>
      <c r="BT7" s="38">
        <v>76.13</v>
      </c>
      <c r="BU7" s="38">
        <v>80.819999999999993</v>
      </c>
      <c r="BV7" s="38">
        <v>68.209999999999994</v>
      </c>
      <c r="BW7" s="38">
        <v>74.040000000000006</v>
      </c>
      <c r="BX7" s="38">
        <v>80.58</v>
      </c>
      <c r="BY7" s="38">
        <v>78.92</v>
      </c>
      <c r="BZ7" s="38">
        <v>74.17</v>
      </c>
      <c r="CA7" s="38">
        <v>100.34</v>
      </c>
      <c r="CB7" s="38">
        <v>672.51</v>
      </c>
      <c r="CC7" s="38">
        <v>158.34</v>
      </c>
      <c r="CD7" s="38">
        <v>179.78</v>
      </c>
      <c r="CE7" s="38">
        <v>178.84</v>
      </c>
      <c r="CF7" s="38">
        <v>232.69</v>
      </c>
      <c r="CG7" s="38">
        <v>250.84</v>
      </c>
      <c r="CH7" s="38">
        <v>235.61</v>
      </c>
      <c r="CI7" s="38">
        <v>216.21</v>
      </c>
      <c r="CJ7" s="38">
        <v>220.31</v>
      </c>
      <c r="CK7" s="38">
        <v>230.95</v>
      </c>
      <c r="CL7" s="38">
        <v>136.15</v>
      </c>
      <c r="CM7" s="38">
        <v>22.37</v>
      </c>
      <c r="CN7" s="38">
        <v>23.56</v>
      </c>
      <c r="CO7" s="38">
        <v>23.3</v>
      </c>
      <c r="CP7" s="38">
        <v>23</v>
      </c>
      <c r="CQ7" s="38">
        <v>16.59</v>
      </c>
      <c r="CR7" s="38">
        <v>49.39</v>
      </c>
      <c r="CS7" s="38">
        <v>49.25</v>
      </c>
      <c r="CT7" s="38">
        <v>50.24</v>
      </c>
      <c r="CU7" s="38">
        <v>49.68</v>
      </c>
      <c r="CV7" s="38">
        <v>49.27</v>
      </c>
      <c r="CW7" s="38">
        <v>59.64</v>
      </c>
      <c r="CX7" s="38">
        <v>53.73</v>
      </c>
      <c r="CY7" s="38">
        <v>51.66</v>
      </c>
      <c r="CZ7" s="38">
        <v>52.32</v>
      </c>
      <c r="DA7" s="38">
        <v>56.2</v>
      </c>
      <c r="DB7" s="38">
        <v>62.55</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2021-01-27T00:19:04Z</cp:lastPrinted>
  <dcterms:created xsi:type="dcterms:W3CDTF">2020-12-04T02:46:20Z</dcterms:created>
  <dcterms:modified xsi:type="dcterms:W3CDTF">2021-02-22T01:58:53Z</dcterms:modified>
  <cp:category/>
</cp:coreProperties>
</file>