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PRYl5at2aBlfHT1tsB+vS0BwV7+ZinqgNerSZV5mlvx99sd50cQcGKkusa7r29gfd8tXVgdb5dChr/K72DDYkA==" workbookSaltValue="KEfXg2OrzFRmNETpIwiUPA=="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<sst xmlns="http://schemas.openxmlformats.org/spreadsheetml/2006/main" count="233" uniqueCount="118">
  <si>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</si>
  <si>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</si>
  <si>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</si>
  <si>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</si>
  <si>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</si>
  <si>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</si>
  <si>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</si>
  <si>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</si>
  <si>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</si>
  <si>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</si>
  <si>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</si>
  <si>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</si>
  <si>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</si>
  <si>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</si>
  <si>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</si>
  <si>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</si>
  <si>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</si>
  <si>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</si>
  <si>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</si>
  <si>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</si>
  <si>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</si>
  <si>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</si>
  <si>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</si>
  <si>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</si>
  <si>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</si>
  <si>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</si>
  <si>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</si>
  <si>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</si>
  <si>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</si>
  <si>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</si>
  <si>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</si>
  <si>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</si>
  <si>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</si>
  <si>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</si>
  <si>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</si>
  <si>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</si>
  <si>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</si>
  <si>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</si>
  <si>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</si>
  <si>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</si>
  <si>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</si>
  <si>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</si>
  <si>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</si>
  <si>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</si>
  <si>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</si>
  <si>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</si>
  <si>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</si>
  <si>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</si>
  <si>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</si>
  <si>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</si>
  <si>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</si>
  <si>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</si>
  <si>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</si>
  <si>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</si>
  <si>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</si>
  <si>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</si>
  <si>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</si>
  <si>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</si>
  <si>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</si>
  <si>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</si>
  <si>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</si>
  <si>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</si>
  <si>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</si>
  <si>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</si>
  <si>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</si>
  <si>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</si>
  <si>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</si>
  <si>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</si>
  <si>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</si>
  <si>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</si>
  <si>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</si>
  <si>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</si>
  <si>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</si>
  <si>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</si>
  <si>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</si>
  <si>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</si>
  <si>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</si>
  <si>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</si>
  <si>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</si>
  <si>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</si>
  <si>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</si>
  <si>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</si>
  <si>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</si>
  <si>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</si>
  <si>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</si>
  <si>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</si>
  <si>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</si>
  <si>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</si>
  <si>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</si>
  <si>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</si>
  <si>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</si>
  <si>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</si>
  <si>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</si>
  <si>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</si>
  <si>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</si>
  <si>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</si>
  <si>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</si>
  <si>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</si>
  <si>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</si>
  <si>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</si>
  <si>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</si>
  <si>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</si>
  <si>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</si>
  <si>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</si>
  <si>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</si>
  <si>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</si>
  <si>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</si>
  <si>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</si>
  <si>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</si>
  <si>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</si>
  <si>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</si>
  <si>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</si>
  <si>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</si>
  <si>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</si>
  <si>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</si>
  <si>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経営戦略とともに公営企業会計移行業務を進めていく中で、水道料金の見直しや施設更新計画をたて、バランスのとれた、健全かつ効率的な経営を目指したい。</t>
    <rPh sb="0" eb="2">
      <t>ケイエイ</t>
    </rPh>
    <rPh sb="2" eb="4">
      <t>センリャク</t>
    </rPh>
    <rPh sb="8" eb="10">
      <t>コウエイ</t>
    </rPh>
    <rPh sb="10" eb="12">
      <t>キギョウ</t>
    </rPh>
    <rPh sb="12" eb="14">
      <t>カイケイ</t>
    </rPh>
    <rPh sb="14" eb="16">
      <t>イコウ</t>
    </rPh>
    <rPh sb="16" eb="18">
      <t>ギョウム</t>
    </rPh>
    <rPh sb="19" eb="20">
      <t>スス</t>
    </rPh>
    <rPh sb="24" eb="25">
      <t>ナカ</t>
    </rPh>
    <rPh sb="27" eb="29">
      <t>スイドウ</t>
    </rPh>
    <rPh sb="29" eb="31">
      <t>リョウキン</t>
    </rPh>
    <rPh sb="32" eb="34">
      <t>ミナオ</t>
    </rPh>
    <rPh sb="36" eb="38">
      <t>シセツ</t>
    </rPh>
    <rPh sb="38" eb="40">
      <t>コウシン</t>
    </rPh>
    <rPh sb="40" eb="42">
      <t>ケイカク</t>
    </rPh>
    <rPh sb="55" eb="57">
      <t>ケンゼン</t>
    </rPh>
    <rPh sb="59" eb="62">
      <t>コウリツテキ</t>
    </rPh>
    <rPh sb="63" eb="65">
      <t>ケイエイ</t>
    </rPh>
    <rPh sb="66" eb="68">
      <t>メザ</t>
    </rPh>
    <phoneticPr fontId="4"/>
  </si>
  <si>
    <t>施設利用率以外の各項目が概ね横ばいであるが、前年と比較して天候に左右され給水収益が下がったことに併せ、区域拡張事業と老朽施設の更新のバランスが取れない状況が施設利用率の低下につながっていると分析できる。
要因のひとつとして集落が点在していることから、管路延長が長く、浄水場配水池数も多く、維持管理費がかかる一方、人口の減少により給水収益を上げることが困難であることがあげられる。
今後は経営の健全化に向けて、収益的収支比率の改善を目指し、施設規模の適正化を図るなど効率的施設運用を心がけるとともに水道料金の見直しを慎重に行いたい。</t>
    <rPh sb="0" eb="2">
      <t>シセツ</t>
    </rPh>
    <rPh sb="2" eb="5">
      <t>リヨウリツ</t>
    </rPh>
    <rPh sb="5" eb="7">
      <t>イガイ</t>
    </rPh>
    <rPh sb="8" eb="9">
      <t>カク</t>
    </rPh>
    <rPh sb="9" eb="11">
      <t>コウモク</t>
    </rPh>
    <rPh sb="12" eb="13">
      <t>オオム</t>
    </rPh>
    <rPh sb="14" eb="15">
      <t>ヨコ</t>
    </rPh>
    <rPh sb="22" eb="24">
      <t>ゼンネン</t>
    </rPh>
    <rPh sb="25" eb="27">
      <t>ヒカク</t>
    </rPh>
    <rPh sb="29" eb="31">
      <t>テンコウ</t>
    </rPh>
    <rPh sb="32" eb="34">
      <t>サユウ</t>
    </rPh>
    <rPh sb="36" eb="38">
      <t>キュウスイ</t>
    </rPh>
    <rPh sb="38" eb="40">
      <t>シュウエキ</t>
    </rPh>
    <rPh sb="41" eb="42">
      <t>サ</t>
    </rPh>
    <rPh sb="48" eb="49">
      <t>アワ</t>
    </rPh>
    <rPh sb="51" eb="53">
      <t>クイキ</t>
    </rPh>
    <rPh sb="53" eb="55">
      <t>カクチョウ</t>
    </rPh>
    <rPh sb="55" eb="57">
      <t>ジギョウ</t>
    </rPh>
    <rPh sb="58" eb="60">
      <t>ロウキュウ</t>
    </rPh>
    <rPh sb="60" eb="62">
      <t>シセツ</t>
    </rPh>
    <rPh sb="63" eb="65">
      <t>コウシン</t>
    </rPh>
    <rPh sb="71" eb="72">
      <t>ト</t>
    </rPh>
    <rPh sb="75" eb="77">
      <t>ジョウキョウ</t>
    </rPh>
    <rPh sb="78" eb="80">
      <t>シセツ</t>
    </rPh>
    <rPh sb="80" eb="83">
      <t>リヨウリツ</t>
    </rPh>
    <rPh sb="84" eb="86">
      <t>テイカ</t>
    </rPh>
    <rPh sb="95" eb="97">
      <t>ブンセキ</t>
    </rPh>
    <rPh sb="102" eb="104">
      <t>ヨウイン</t>
    </rPh>
    <rPh sb="111" eb="113">
      <t>シュウラク</t>
    </rPh>
    <rPh sb="114" eb="116">
      <t>テンザイ</t>
    </rPh>
    <rPh sb="125" eb="127">
      <t>カンロ</t>
    </rPh>
    <rPh sb="127" eb="129">
      <t>エンチョウ</t>
    </rPh>
    <rPh sb="130" eb="131">
      <t>ナガ</t>
    </rPh>
    <rPh sb="133" eb="136">
      <t>ジョウスイジョウ</t>
    </rPh>
    <rPh sb="136" eb="139">
      <t>ハイスイチ</t>
    </rPh>
    <rPh sb="139" eb="140">
      <t>スウ</t>
    </rPh>
    <rPh sb="141" eb="142">
      <t>オオ</t>
    </rPh>
    <rPh sb="144" eb="146">
      <t>イジ</t>
    </rPh>
    <rPh sb="146" eb="149">
      <t>カンリヒ</t>
    </rPh>
    <rPh sb="153" eb="155">
      <t>イッポウ</t>
    </rPh>
    <rPh sb="156" eb="158">
      <t>ジンコウ</t>
    </rPh>
    <rPh sb="159" eb="161">
      <t>ゲンショウ</t>
    </rPh>
    <rPh sb="164" eb="166">
      <t>キュウスイ</t>
    </rPh>
    <rPh sb="166" eb="168">
      <t>シュウエキ</t>
    </rPh>
    <rPh sb="169" eb="170">
      <t>ア</t>
    </rPh>
    <rPh sb="175" eb="177">
      <t>コンナン</t>
    </rPh>
    <rPh sb="190" eb="192">
      <t>コンゴ</t>
    </rPh>
    <rPh sb="193" eb="195">
      <t>ケイエイ</t>
    </rPh>
    <rPh sb="196" eb="199">
      <t>ケンゼンカ</t>
    </rPh>
    <rPh sb="200" eb="201">
      <t>ム</t>
    </rPh>
    <rPh sb="204" eb="207">
      <t>シュウエキテキ</t>
    </rPh>
    <rPh sb="207" eb="209">
      <t>シュウシ</t>
    </rPh>
    <rPh sb="209" eb="211">
      <t>ヒリツ</t>
    </rPh>
    <rPh sb="212" eb="214">
      <t>カイゼン</t>
    </rPh>
    <rPh sb="215" eb="217">
      <t>メザ</t>
    </rPh>
    <rPh sb="219" eb="221">
      <t>シセツ</t>
    </rPh>
    <rPh sb="221" eb="223">
      <t>キボ</t>
    </rPh>
    <rPh sb="224" eb="227">
      <t>テキセイカ</t>
    </rPh>
    <rPh sb="228" eb="229">
      <t>ハカ</t>
    </rPh>
    <rPh sb="232" eb="235">
      <t>コウリツテキ</t>
    </rPh>
    <rPh sb="235" eb="237">
      <t>シセツ</t>
    </rPh>
    <rPh sb="237" eb="239">
      <t>ウンヨウ</t>
    </rPh>
    <rPh sb="240" eb="241">
      <t>ココロ</t>
    </rPh>
    <rPh sb="248" eb="250">
      <t>スイドウ</t>
    </rPh>
    <rPh sb="250" eb="252">
      <t>リョウキン</t>
    </rPh>
    <rPh sb="253" eb="255">
      <t>ミナオ</t>
    </rPh>
    <rPh sb="257" eb="259">
      <t>シンチョウ</t>
    </rPh>
    <rPh sb="260" eb="261">
      <t>オコナ</t>
    </rPh>
    <phoneticPr fontId="4"/>
  </si>
  <si>
    <t>管路更新率については1.52%と類似団体と比較して高い水準にあるが、給水収益の増加が見込めない上に区域拡張事業の優先度が高く、企業債残高対給水収益比率の減少が難しいことから、施設、管路更新事業の大規模な推進が困難な状況である。
現在は公営企業会計移行と併せて更新を検討していているが、今後は国補助等を受けながら計画的かつ継続的な更新を進めていきたい。</t>
    <rPh sb="0" eb="2">
      <t>カンロ</t>
    </rPh>
    <rPh sb="2" eb="4">
      <t>コウシン</t>
    </rPh>
    <rPh sb="4" eb="5">
      <t>リツ</t>
    </rPh>
    <rPh sb="16" eb="18">
      <t>ルイジ</t>
    </rPh>
    <rPh sb="18" eb="20">
      <t>ダンタイ</t>
    </rPh>
    <rPh sb="21" eb="23">
      <t>ヒカク</t>
    </rPh>
    <rPh sb="25" eb="26">
      <t>タカ</t>
    </rPh>
    <rPh sb="27" eb="29">
      <t>スイジュン</t>
    </rPh>
    <rPh sb="34" eb="36">
      <t>キュウスイ</t>
    </rPh>
    <rPh sb="36" eb="38">
      <t>シュウエキ</t>
    </rPh>
    <rPh sb="39" eb="41">
      <t>ゾウカ</t>
    </rPh>
    <rPh sb="42" eb="44">
      <t>ミコ</t>
    </rPh>
    <rPh sb="47" eb="48">
      <t>ウエ</t>
    </rPh>
    <rPh sb="49" eb="51">
      <t>クイキ</t>
    </rPh>
    <rPh sb="51" eb="53">
      <t>カクチョウ</t>
    </rPh>
    <rPh sb="53" eb="55">
      <t>ジギョウ</t>
    </rPh>
    <rPh sb="56" eb="59">
      <t>ユウセンド</t>
    </rPh>
    <rPh sb="60" eb="61">
      <t>タカ</t>
    </rPh>
    <rPh sb="63" eb="65">
      <t>キギョウ</t>
    </rPh>
    <rPh sb="65" eb="66">
      <t>サイ</t>
    </rPh>
    <rPh sb="66" eb="68">
      <t>ザンダカ</t>
    </rPh>
    <rPh sb="68" eb="69">
      <t>タイ</t>
    </rPh>
    <rPh sb="69" eb="71">
      <t>キュウスイ</t>
    </rPh>
    <rPh sb="71" eb="73">
      <t>シュウエキ</t>
    </rPh>
    <rPh sb="73" eb="75">
      <t>ヒリツ</t>
    </rPh>
    <rPh sb="76" eb="78">
      <t>ゲンショウ</t>
    </rPh>
    <rPh sb="79" eb="80">
      <t>ムズカ</t>
    </rPh>
    <rPh sb="87" eb="89">
      <t>シセツ</t>
    </rPh>
    <rPh sb="90" eb="92">
      <t>カンロ</t>
    </rPh>
    <rPh sb="92" eb="94">
      <t>コウシン</t>
    </rPh>
    <rPh sb="94" eb="96">
      <t>ジギョウ</t>
    </rPh>
    <rPh sb="97" eb="100">
      <t>ダイキボ</t>
    </rPh>
    <rPh sb="101" eb="103">
      <t>スイシン</t>
    </rPh>
    <rPh sb="104" eb="106">
      <t>コンナン</t>
    </rPh>
    <rPh sb="107" eb="109">
      <t>ジョウキョウ</t>
    </rPh>
    <rPh sb="114" eb="116">
      <t>ゲンザイ</t>
    </rPh>
    <rPh sb="117" eb="119">
      <t>コウエイ</t>
    </rPh>
    <rPh sb="119" eb="121">
      <t>キギョウ</t>
    </rPh>
    <rPh sb="121" eb="123">
      <t>カイケイ</t>
    </rPh>
    <rPh sb="123" eb="125">
      <t>イコウ</t>
    </rPh>
    <rPh sb="126" eb="127">
      <t>アワ</t>
    </rPh>
    <rPh sb="129" eb="131">
      <t>コウシン</t>
    </rPh>
    <rPh sb="132" eb="134">
      <t>ケントウ</t>
    </rPh>
    <rPh sb="142" eb="144">
      <t>コンゴ</t>
    </rPh>
    <rPh sb="145" eb="146">
      <t>クニ</t>
    </rPh>
    <rPh sb="146" eb="148">
      <t>ホジョ</t>
    </rPh>
    <rPh sb="148" eb="149">
      <t>トウ</t>
    </rPh>
    <rPh sb="150" eb="151">
      <t>ウ</t>
    </rPh>
    <rPh sb="155" eb="158">
      <t>ケイカクテキ</t>
    </rPh>
    <rPh sb="160" eb="163">
      <t>ケイゾクテキ</t>
    </rPh>
    <rPh sb="164" eb="166">
      <t>コウシン</t>
    </rPh>
    <rPh sb="167" eb="16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</si>
</sst>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0.65</c:v>
                </c:pt>
                <c:pt idx="1">
                  <c:v>0.09</c:v>
                </c:pt>
                <c:pt idx="2">
                  <c:v>2.4300000000000002</c:v>
                </c:pt>
                <c:pt idx="3">
                  <c:v>2.19</c:v>
                </c:pt>
                <c:pt idx="4">
                  <c:v>1.52</c:v>
                </c:pt>
              </c:numCache>
            </c:numRef>
          </c:val>
          <c:extLst>
            <c:ext xmlns:c16="http://schemas.microsoft.com/office/drawing/2014/chart" uri="{C3380CC4-5D6E-409C-BE32-E72D297353CC}">
              <c16:uniqueId val="{00000000-6376-40E8-BD01-AC1F8D2CDB1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0.43</c:v>
                </c:pt>
                <c:pt idx="2">
                  <c:v>0.56000000000000005</c:v>
                </c:pt>
                <c:pt idx="3">
                  <c:v>0.31</c:v>
                </c:pt>
                <c:pt idx="4">
                  <c:v>0.42</c:v>
                </c:pt>
              </c:numCache>
            </c:numRef>
          </c:val>
          <c:smooth val="0"/>
          <c:extLst>
            <c:ext xmlns:c16="http://schemas.microsoft.com/office/drawing/2014/chart" uri="{C3380CC4-5D6E-409C-BE32-E72D297353CC}">
              <c16:uniqueId val="{00000001-6376-40E8-BD01-AC1F8D2CDB1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54.52</c:v>
                </c:pt>
                <c:pt idx="1">
                  <c:v>59.63</c:v>
                </c:pt>
                <c:pt idx="2">
                  <c:v>57.34</c:v>
                </c:pt>
                <c:pt idx="3">
                  <c:v>55.87</c:v>
                </c:pt>
                <c:pt idx="4">
                  <c:v>52.87</c:v>
                </c:pt>
              </c:numCache>
            </c:numRef>
          </c:val>
          <c:extLst>
            <c:ext xmlns:c16="http://schemas.microsoft.com/office/drawing/2014/chart" uri="{C3380CC4-5D6E-409C-BE32-E72D297353CC}">
              <c16:uniqueId val="{00000000-EC5F-42D6-9321-28DEEFA6C13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59.87</c:v>
                </c:pt>
                <c:pt idx="1">
                  <c:v>59.59</c:v>
                </c:pt>
                <c:pt idx="2">
                  <c:v>61.79</c:v>
                </c:pt>
                <c:pt idx="3">
                  <c:v>59.59</c:v>
                </c:pt>
                <c:pt idx="4">
                  <c:v>58.56</c:v>
                </c:pt>
              </c:numCache>
            </c:numRef>
          </c:val>
          <c:smooth val="0"/>
          <c:extLst>
            <c:ext xmlns:c16="http://schemas.microsoft.com/office/drawing/2014/chart" uri="{C3380CC4-5D6E-409C-BE32-E72D297353CC}">
              <c16:uniqueId val="{00000001-EC5F-42D6-9321-28DEEFA6C13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70.77</c:v>
                </c:pt>
                <c:pt idx="1">
                  <c:v>71.05</c:v>
                </c:pt>
                <c:pt idx="2">
                  <c:v>69.52</c:v>
                </c:pt>
                <c:pt idx="3">
                  <c:v>69.97</c:v>
                </c:pt>
                <c:pt idx="4">
                  <c:v>70.819999999999993</c:v>
                </c:pt>
              </c:numCache>
            </c:numRef>
          </c:val>
          <c:extLst>
            <c:ext xmlns:c16="http://schemas.microsoft.com/office/drawing/2014/chart" uri="{C3380CC4-5D6E-409C-BE32-E72D297353CC}">
              <c16:uniqueId val="{00000000-AE3F-4686-9602-E8F2DAD838D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75.48</c:v>
                </c:pt>
                <c:pt idx="1">
                  <c:v>74.64</c:v>
                </c:pt>
                <c:pt idx="2">
                  <c:v>74.98</c:v>
                </c:pt>
                <c:pt idx="3">
                  <c:v>74.19</c:v>
                </c:pt>
                <c:pt idx="4">
                  <c:v>73.680000000000007</c:v>
                </c:pt>
              </c:numCache>
            </c:numRef>
          </c:val>
          <c:smooth val="0"/>
          <c:extLst>
            <c:ext xmlns:c16="http://schemas.microsoft.com/office/drawing/2014/chart" uri="{C3380CC4-5D6E-409C-BE32-E72D297353CC}">
              <c16:uniqueId val="{00000001-AE3F-4686-9602-E8F2DAD838D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58.45</c:v>
                </c:pt>
                <c:pt idx="1">
                  <c:v>60.27</c:v>
                </c:pt>
                <c:pt idx="2">
                  <c:v>57.07</c:v>
                </c:pt>
                <c:pt idx="3">
                  <c:v>48.66</c:v>
                </c:pt>
                <c:pt idx="4">
                  <c:v>52.43</c:v>
                </c:pt>
              </c:numCache>
            </c:numRef>
          </c:val>
          <c:extLst>
            <c:ext xmlns:c16="http://schemas.microsoft.com/office/drawing/2014/chart" uri="{C3380CC4-5D6E-409C-BE32-E72D297353CC}">
              <c16:uniqueId val="{00000000-988B-4300-A638-FF78B387313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76.02</c:v>
                </c:pt>
                <c:pt idx="1">
                  <c:v>77.66</c:v>
                </c:pt>
                <c:pt idx="2">
                  <c:v>74.03</c:v>
                </c:pt>
                <c:pt idx="3">
                  <c:v>73.2</c:v>
                </c:pt>
                <c:pt idx="4">
                  <c:v>73.42</c:v>
                </c:pt>
              </c:numCache>
            </c:numRef>
          </c:val>
          <c:smooth val="0"/>
          <c:extLst>
            <c:ext xmlns:c16="http://schemas.microsoft.com/office/drawing/2014/chart" uri="{C3380CC4-5D6E-409C-BE32-E72D297353CC}">
              <c16:uniqueId val="{00000001-988B-4300-A638-FF78B387313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85-4390-AA0B-FA71F7EC199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5-4390-AA0B-FA71F7EC199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0D-47BB-A7FB-16BCC43D0E9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0D-47BB-A7FB-16BCC43D0E9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CB-4661-AE61-7E9955734EF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CB-4661-AE61-7E9955734EF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9D-474F-A222-450C7E292E0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9D-474F-A222-450C7E292E0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1517.11</c:v>
                </c:pt>
                <c:pt idx="1">
                  <c:v>1470.83</c:v>
                </c:pt>
                <c:pt idx="2">
                  <c:v>1560.02</c:v>
                </c:pt>
                <c:pt idx="3">
                  <c:v>1601.74</c:v>
                </c:pt>
                <c:pt idx="4">
                  <c:v>1604.42</c:v>
                </c:pt>
              </c:numCache>
            </c:numRef>
          </c:val>
          <c:extLst>
            <c:ext xmlns:c16="http://schemas.microsoft.com/office/drawing/2014/chart" uri="{C3380CC4-5D6E-409C-BE32-E72D297353CC}">
              <c16:uniqueId val="{00000000-138B-4761-8458-457C499D3B5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1246.73</c:v>
                </c:pt>
                <c:pt idx="1">
                  <c:v>1281.51</c:v>
                </c:pt>
                <c:pt idx="2">
                  <c:v>1068.53</c:v>
                </c:pt>
                <c:pt idx="3">
                  <c:v>995.48</c:v>
                </c:pt>
                <c:pt idx="4">
                  <c:v>982.31</c:v>
                </c:pt>
              </c:numCache>
            </c:numRef>
          </c:val>
          <c:smooth val="0"/>
          <c:extLst>
            <c:ext xmlns:c16="http://schemas.microsoft.com/office/drawing/2014/chart" uri="{C3380CC4-5D6E-409C-BE32-E72D297353CC}">
              <c16:uniqueId val="{00000001-138B-4761-8458-457C499D3B5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44.43</c:v>
                </c:pt>
                <c:pt idx="1">
                  <c:v>47.51</c:v>
                </c:pt>
                <c:pt idx="2">
                  <c:v>44.72</c:v>
                </c:pt>
                <c:pt idx="3">
                  <c:v>36.68</c:v>
                </c:pt>
                <c:pt idx="4">
                  <c:v>39.11</c:v>
                </c:pt>
              </c:numCache>
            </c:numRef>
          </c:val>
          <c:extLst>
            <c:ext xmlns:c16="http://schemas.microsoft.com/office/drawing/2014/chart" uri="{C3380CC4-5D6E-409C-BE32-E72D297353CC}">
              <c16:uniqueId val="{00000000-1898-481B-85BF-A1168A64D1E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54.33</c:v>
                </c:pt>
                <c:pt idx="1">
                  <c:v>55.02</c:v>
                </c:pt>
                <c:pt idx="2">
                  <c:v>59.33</c:v>
                </c:pt>
                <c:pt idx="3">
                  <c:v>55.46</c:v>
                </c:pt>
                <c:pt idx="4">
                  <c:v>53.77</c:v>
                </c:pt>
              </c:numCache>
            </c:numRef>
          </c:val>
          <c:smooth val="0"/>
          <c:extLst>
            <c:ext xmlns:c16="http://schemas.microsoft.com/office/drawing/2014/chart" uri="{C3380CC4-5D6E-409C-BE32-E72D297353CC}">
              <c16:uniqueId val="{00000001-1898-481B-85BF-A1168A64D1E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316.85000000000002</c:v>
                </c:pt>
                <c:pt idx="1">
                  <c:v>297.85000000000002</c:v>
                </c:pt>
                <c:pt idx="2">
                  <c:v>316.76</c:v>
                </c:pt>
                <c:pt idx="3">
                  <c:v>377.95</c:v>
                </c:pt>
                <c:pt idx="4">
                  <c:v>364.57</c:v>
                </c:pt>
              </c:numCache>
            </c:numRef>
          </c:val>
          <c:extLst>
            <c:ext xmlns:c16="http://schemas.microsoft.com/office/drawing/2014/chart" uri="{C3380CC4-5D6E-409C-BE32-E72D297353CC}">
              <c16:uniqueId val="{00000000-3F48-4587-AB71-38D5B3FCAB7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341.05</c:v>
                </c:pt>
                <c:pt idx="1">
                  <c:v>330.62</c:v>
                </c:pt>
                <c:pt idx="2">
                  <c:v>279.67</c:v>
                </c:pt>
                <c:pt idx="3">
                  <c:v>299.77999999999997</c:v>
                </c:pt>
                <c:pt idx="4">
                  <c:v>305.38</c:v>
                </c:pt>
              </c:numCache>
            </c:numRef>
          </c:val>
          <c:smooth val="0"/>
          <c:extLst>
            <c:ext xmlns:c16="http://schemas.microsoft.com/office/drawing/2014/chart" uri="{C3380CC4-5D6E-409C-BE32-E72D297353CC}">
              <c16:uniqueId val="{00000001-3F48-4587-AB71-38D5B3FCAB7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山梨県　身延町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D1</v>
      </c>
      <c r="X8" s="50"/>
      <c r="Y8" s="50"/>
      <c r="Z8" s="50"/>
      <c r="AA8" s="50"/>
      <c r="AB8" s="50"/>
      <c r="AC8" s="50"/>
      <c r="AD8" s="50" t="str">
        <f>データ!$M$6</f>
        <v>非設置</v>
      </c>
      <c r="AE8" s="50"/>
      <c r="AF8" s="50"/>
      <c r="AG8" s="50"/>
      <c r="AH8" s="50"/>
      <c r="AI8" s="50"/>
      <c r="AJ8" s="50"/>
      <c r="AK8" s="2"/>
      <c r="AL8" s="51">
        <f>データ!$R$6</f>
        <v>11406</v>
      </c>
      <c r="AM8" s="51"/>
      <c r="AN8" s="51"/>
      <c r="AO8" s="51"/>
      <c r="AP8" s="51"/>
      <c r="AQ8" s="51"/>
      <c r="AR8" s="51"/>
      <c r="AS8" s="51"/>
      <c r="AT8" s="47">
        <f>データ!$S$6</f>
        <v>301.98</v>
      </c>
      <c r="AU8" s="47"/>
      <c r="AV8" s="47"/>
      <c r="AW8" s="47"/>
      <c r="AX8" s="47"/>
      <c r="AY8" s="47"/>
      <c r="AZ8" s="47"/>
      <c r="BA8" s="47"/>
      <c r="BB8" s="47">
        <f>データ!$T$6</f>
        <v>37.770000000000003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2370</v>
      </c>
      <c r="X10" s="51"/>
      <c r="Y10" s="51"/>
      <c r="Z10" s="51"/>
      <c r="AA10" s="51"/>
      <c r="AB10" s="51"/>
      <c r="AC10" s="51"/>
      <c r="AD10" s="2"/>
      <c r="AE10" s="2"/>
      <c r="AF10" s="2"/>
      <c r="AG10" s="2"/>
      <c r="AH10" s="2"/>
      <c r="AI10" s="2"/>
      <c r="AJ10" s="2"/>
      <c r="AK10" s="2"/>
      <c r="AL10" s="51">
        <f>データ!$U$6</f>
        <v>11314</v>
      </c>
      <c r="AM10" s="51"/>
      <c r="AN10" s="51"/>
      <c r="AO10" s="51"/>
      <c r="AP10" s="51"/>
      <c r="AQ10" s="51"/>
      <c r="AR10" s="51"/>
      <c r="AS10" s="51"/>
      <c r="AT10" s="47">
        <f>データ!$V$6</f>
        <v>118.86</v>
      </c>
      <c r="AU10" s="47"/>
      <c r="AV10" s="47"/>
      <c r="AW10" s="47"/>
      <c r="AX10" s="47"/>
      <c r="AY10" s="47"/>
      <c r="AZ10" s="47"/>
      <c r="BA10" s="47"/>
      <c r="BB10" s="47">
        <f>データ!$W$6</f>
        <v>95.19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4+GXvDZmqCGjogpDs3OznNNO5rXf+ZAAzcez5172mffSvBJbKdGarsCrqhGwRiRDBygJ12n/EkPr5p0ruTn9EQ==" saltValue="FAUybfHlFyk0xjY/j1fNB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193658</v>
      </c>
      <c r="D6" s="34">
        <f t="shared" si="3"/>
        <v>47</v>
      </c>
      <c r="E6" s="34">
        <f t="shared" si="3"/>
        <v>1</v>
      </c>
      <c r="F6" s="34">
        <f t="shared" si="3"/>
        <v>0</v>
      </c>
      <c r="G6" s="34">
        <f t="shared" si="3"/>
        <v>0</v>
      </c>
      <c r="H6" s="34" t="str">
        <f t="shared" si="3"/>
        <v>山梨県　身延町</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100</v>
      </c>
      <c r="Q6" s="35">
        <f t="shared" si="3"/>
        <v>2370</v>
      </c>
      <c r="R6" s="35">
        <f t="shared" si="3"/>
        <v>11406</v>
      </c>
      <c r="S6" s="35">
        <f t="shared" si="3"/>
        <v>301.98</v>
      </c>
      <c r="T6" s="35">
        <f t="shared" si="3"/>
        <v>37.770000000000003</v>
      </c>
      <c r="U6" s="35">
        <f t="shared" si="3"/>
        <v>11314</v>
      </c>
      <c r="V6" s="35">
        <f t="shared" si="3"/>
        <v>118.86</v>
      </c>
      <c r="W6" s="35">
        <f t="shared" si="3"/>
        <v>95.19</v>
      </c>
      <c r="X6" s="36">
        <f>IF(X7="",NA(),X7)</f>
        <v>58.45</v>
      </c>
      <c r="Y6" s="36">
        <f t="shared" ref="Y6:AG6" si="4">IF(Y7="",NA(),Y7)</f>
        <v>60.27</v>
      </c>
      <c r="Z6" s="36">
        <f t="shared" si="4"/>
        <v>57.07</v>
      </c>
      <c r="AA6" s="36">
        <f t="shared" si="4"/>
        <v>48.66</v>
      </c>
      <c r="AB6" s="36">
        <f t="shared" si="4"/>
        <v>52.43</v>
      </c>
      <c r="AC6" s="36">
        <f t="shared" si="4"/>
        <v>76.02</v>
      </c>
      <c r="AD6" s="36">
        <f t="shared" si="4"/>
        <v>77.66</v>
      </c>
      <c r="AE6" s="36">
        <f t="shared" si="4"/>
        <v>74.03</v>
      </c>
      <c r="AF6" s="36">
        <f t="shared" si="4"/>
        <v>73.2</v>
      </c>
      <c r="AG6" s="36">
        <f t="shared" si="4"/>
        <v>73.42</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1517.11</v>
      </c>
      <c r="BF6" s="36">
        <f t="shared" ref="BF6:BN6" si="7">IF(BF7="",NA(),BF7)</f>
        <v>1470.83</v>
      </c>
      <c r="BG6" s="36">
        <f t="shared" si="7"/>
        <v>1560.02</v>
      </c>
      <c r="BH6" s="36">
        <f t="shared" si="7"/>
        <v>1601.74</v>
      </c>
      <c r="BI6" s="36">
        <f t="shared" si="7"/>
        <v>1604.42</v>
      </c>
      <c r="BJ6" s="36">
        <f t="shared" si="7"/>
        <v>1246.73</v>
      </c>
      <c r="BK6" s="36">
        <f t="shared" si="7"/>
        <v>1281.51</v>
      </c>
      <c r="BL6" s="36">
        <f t="shared" si="7"/>
        <v>1068.53</v>
      </c>
      <c r="BM6" s="36">
        <f t="shared" si="7"/>
        <v>995.48</v>
      </c>
      <c r="BN6" s="36">
        <f t="shared" si="7"/>
        <v>982.31</v>
      </c>
      <c r="BO6" s="35" t="str">
        <f>IF(BO7="","",IF(BO7="-","【-】","【"&amp;SUBSTITUTE(TEXT(BO7,"#,##0.00"),"-","△")&amp;"】"))</f>
        <v>【1,084.05】</v>
      </c>
      <c r="BP6" s="36">
        <f>IF(BP7="",NA(),BP7)</f>
        <v>44.43</v>
      </c>
      <c r="BQ6" s="36">
        <f t="shared" ref="BQ6:BY6" si="8">IF(BQ7="",NA(),BQ7)</f>
        <v>47.51</v>
      </c>
      <c r="BR6" s="36">
        <f t="shared" si="8"/>
        <v>44.72</v>
      </c>
      <c r="BS6" s="36">
        <f t="shared" si="8"/>
        <v>36.68</v>
      </c>
      <c r="BT6" s="36">
        <f t="shared" si="8"/>
        <v>39.11</v>
      </c>
      <c r="BU6" s="36">
        <f t="shared" si="8"/>
        <v>54.33</v>
      </c>
      <c r="BV6" s="36">
        <f t="shared" si="8"/>
        <v>55.02</v>
      </c>
      <c r="BW6" s="36">
        <f t="shared" si="8"/>
        <v>59.33</v>
      </c>
      <c r="BX6" s="36">
        <f t="shared" si="8"/>
        <v>55.46</v>
      </c>
      <c r="BY6" s="36">
        <f t="shared" si="8"/>
        <v>53.77</v>
      </c>
      <c r="BZ6" s="35" t="str">
        <f>IF(BZ7="","",IF(BZ7="-","【-】","【"&amp;SUBSTITUTE(TEXT(BZ7,"#,##0.00"),"-","△")&amp;"】"))</f>
        <v>【53.46】</v>
      </c>
      <c r="CA6" s="36">
        <f>IF(CA7="",NA(),CA7)</f>
        <v>316.85000000000002</v>
      </c>
      <c r="CB6" s="36">
        <f t="shared" ref="CB6:CJ6" si="9">IF(CB7="",NA(),CB7)</f>
        <v>297.85000000000002</v>
      </c>
      <c r="CC6" s="36">
        <f t="shared" si="9"/>
        <v>316.76</v>
      </c>
      <c r="CD6" s="36">
        <f t="shared" si="9"/>
        <v>377.95</v>
      </c>
      <c r="CE6" s="36">
        <f t="shared" si="9"/>
        <v>364.57</v>
      </c>
      <c r="CF6" s="36">
        <f t="shared" si="9"/>
        <v>341.05</v>
      </c>
      <c r="CG6" s="36">
        <f t="shared" si="9"/>
        <v>330.62</v>
      </c>
      <c r="CH6" s="36">
        <f t="shared" si="9"/>
        <v>279.67</v>
      </c>
      <c r="CI6" s="36">
        <f t="shared" si="9"/>
        <v>299.77999999999997</v>
      </c>
      <c r="CJ6" s="36">
        <f t="shared" si="9"/>
        <v>305.38</v>
      </c>
      <c r="CK6" s="35" t="str">
        <f>IF(CK7="","",IF(CK7="-","【-】","【"&amp;SUBSTITUTE(TEXT(CK7,"#,##0.00"),"-","△")&amp;"】"))</f>
        <v>【300.47】</v>
      </c>
      <c r="CL6" s="36">
        <f>IF(CL7="",NA(),CL7)</f>
        <v>54.52</v>
      </c>
      <c r="CM6" s="36">
        <f t="shared" ref="CM6:CU6" si="10">IF(CM7="",NA(),CM7)</f>
        <v>59.63</v>
      </c>
      <c r="CN6" s="36">
        <f t="shared" si="10"/>
        <v>57.34</v>
      </c>
      <c r="CO6" s="36">
        <f t="shared" si="10"/>
        <v>55.87</v>
      </c>
      <c r="CP6" s="36">
        <f t="shared" si="10"/>
        <v>52.87</v>
      </c>
      <c r="CQ6" s="36">
        <f t="shared" si="10"/>
        <v>59.87</v>
      </c>
      <c r="CR6" s="36">
        <f t="shared" si="10"/>
        <v>59.59</v>
      </c>
      <c r="CS6" s="36">
        <f t="shared" si="10"/>
        <v>61.79</v>
      </c>
      <c r="CT6" s="36">
        <f t="shared" si="10"/>
        <v>59.59</v>
      </c>
      <c r="CU6" s="36">
        <f t="shared" si="10"/>
        <v>58.56</v>
      </c>
      <c r="CV6" s="35" t="str">
        <f>IF(CV7="","",IF(CV7="-","【-】","【"&amp;SUBSTITUTE(TEXT(CV7,"#,##0.00"),"-","△")&amp;"】"))</f>
        <v>【54.90】</v>
      </c>
      <c r="CW6" s="36">
        <f>IF(CW7="",NA(),CW7)</f>
        <v>70.77</v>
      </c>
      <c r="CX6" s="36">
        <f t="shared" ref="CX6:DF6" si="11">IF(CX7="",NA(),CX7)</f>
        <v>71.05</v>
      </c>
      <c r="CY6" s="36">
        <f t="shared" si="11"/>
        <v>69.52</v>
      </c>
      <c r="CZ6" s="36">
        <f t="shared" si="11"/>
        <v>69.97</v>
      </c>
      <c r="DA6" s="36">
        <f t="shared" si="11"/>
        <v>70.819999999999993</v>
      </c>
      <c r="DB6" s="36">
        <f t="shared" si="11"/>
        <v>75.48</v>
      </c>
      <c r="DC6" s="36">
        <f t="shared" si="11"/>
        <v>74.64</v>
      </c>
      <c r="DD6" s="36">
        <f t="shared" si="11"/>
        <v>74.98</v>
      </c>
      <c r="DE6" s="36">
        <f t="shared" si="11"/>
        <v>74.19</v>
      </c>
      <c r="DF6" s="36">
        <f t="shared" si="11"/>
        <v>73.680000000000007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0.65</v>
      </c>
      <c r="EE6" s="36">
        <f t="shared" ref="EE6:EM6" si="14">IF(EE7="",NA(),EE7)</f>
        <v>0.09</v>
      </c>
      <c r="EF6" s="36">
        <f t="shared" si="14"/>
        <v>2.4300000000000002</v>
      </c>
      <c r="EG6" s="36">
        <f t="shared" si="14"/>
        <v>2.19</v>
      </c>
      <c r="EH6" s="36">
        <f t="shared" si="14"/>
        <v>1.52</v>
      </c>
      <c r="EI6" s="36">
        <f t="shared" si="14"/>
        <v>0.54</v>
      </c>
      <c r="EJ6" s="36">
        <f t="shared" si="14"/>
        <v>0.43</v>
      </c>
      <c r="EK6" s="36">
        <f t="shared" si="14"/>
        <v>0.56000000000000005</v>
      </c>
      <c r="EL6" s="36">
        <f t="shared" si="14"/>
        <v>0.31</v>
      </c>
      <c r="EM6" s="36">
        <f t="shared" si="14"/>
        <v>0.42</v>
      </c>
      <c r="EN6" s="35" t="str">
        <f>IF(EN7="","",IF(EN7="-","【-】","【"&amp;SUBSTITUTE(TEXT(EN7,"#,##0.00"),"-","△")&amp;"】"))</f>
        <v>【0.56】</v>
      </c>
    </row>
    <row r="7" spans="1:144" s="37" customFormat="1" x14ac:dyDescent="0.2">
      <c r="A7" s="29"/>
      <c r="B7" s="38">
        <v>2019</v>
      </c>
      <c r="C7" s="38">
        <v>193658</v>
      </c>
      <c r="D7" s="38">
        <v>47</v>
      </c>
      <c r="E7" s="38">
        <v>1</v>
      </c>
      <c r="F7" s="38">
        <v>0</v>
      </c>
      <c r="G7" s="38">
        <v>0</v>
      </c>
      <c r="H7" s="38" t="s">
        <v>96</v>
      </c>
      <c r="I7" s="38" t="s">
        <v>97</v>
      </c>
      <c r="J7" s="38" t="s">
        <v>98</v>
      </c>
      <c r="K7" s="38" t="s">
        <v>99</v>
      </c>
      <c r="L7" s="38" t="s">
        <v>100</v>
      </c>
      <c r="M7" s="38" t="s">
        <v>101</v>
      </c>
      <c r="N7" s="39" t="s">
        <v>102</v>
      </c>
      <c r="O7" s="39" t="s">
        <v>103</v>
      </c>
      <c r="P7" s="39">
        <v>100</v>
      </c>
      <c r="Q7" s="39">
        <v>2370</v>
      </c>
      <c r="R7" s="39">
        <v>11406</v>
      </c>
      <c r="S7" s="39">
        <v>301.98</v>
      </c>
      <c r="T7" s="39">
        <v>37.770000000000003</v>
      </c>
      <c r="U7" s="39">
        <v>11314</v>
      </c>
      <c r="V7" s="39">
        <v>118.86</v>
      </c>
      <c r="W7" s="39">
        <v>95.19</v>
      </c>
      <c r="X7" s="39">
        <v>58.45</v>
      </c>
      <c r="Y7" s="39">
        <v>60.27</v>
      </c>
      <c r="Z7" s="39">
        <v>57.07</v>
      </c>
      <c r="AA7" s="39">
        <v>48.66</v>
      </c>
      <c r="AB7" s="39">
        <v>52.43</v>
      </c>
      <c r="AC7" s="39">
        <v>76.02</v>
      </c>
      <c r="AD7" s="39">
        <v>77.66</v>
      </c>
      <c r="AE7" s="39">
        <v>74.03</v>
      </c>
      <c r="AF7" s="39">
        <v>73.2</v>
      </c>
      <c r="AG7" s="39">
        <v>73.42</v>
      </c>
      <c r="AH7" s="39">
        <v>76.03</v>
      </c>
      <c r="AI7" s="39"/>
      <c r="AJ7" s="39"/>
      <c r="AK7" s="39"/>
      <c r="AL7" s="39"/>
      <c r="AM7" s="39"/>
      <c r="AN7" s="39"/>
      <c r="AO7" s="39"/>
      <c r="AP7" s="39"/>
      <c r="AQ7" s="39"/>
      <c r="AR7" s="39"/>
      <c r="AS7" s="39"/>
      <c r="AT7" s="39"/>
      <c r="AU7" s="39"/>
      <c r="AV7" s="39"/>
      <c r="AW7" s="39"/>
      <c r="AX7" s="39"/>
      <c r="AY7" s="39"/>
      <c r="AZ7" s="39"/>
      <c r="BA7" s="39"/>
      <c r="BB7" s="39"/>
      <c r="BC7" s="39"/>
      <c r="BD7" s="39"/>
      <c r="BE7" s="39">
        <v>1517.11</v>
      </c>
      <c r="BF7" s="39">
        <v>1470.83</v>
      </c>
      <c r="BG7" s="39">
        <v>1560.02</v>
      </c>
      <c r="BH7" s="39">
        <v>1601.74</v>
      </c>
      <c r="BI7" s="39">
        <v>1604.42</v>
      </c>
      <c r="BJ7" s="39">
        <v>1246.73</v>
      </c>
      <c r="BK7" s="39">
        <v>1281.51</v>
      </c>
      <c r="BL7" s="39">
        <v>1068.53</v>
      </c>
      <c r="BM7" s="39">
        <v>995.48</v>
      </c>
      <c r="BN7" s="39">
        <v>982.31</v>
      </c>
      <c r="BO7" s="39">
        <v>1084.05</v>
      </c>
      <c r="BP7" s="39">
        <v>44.43</v>
      </c>
      <c r="BQ7" s="39">
        <v>47.51</v>
      </c>
      <c r="BR7" s="39">
        <v>44.72</v>
      </c>
      <c r="BS7" s="39">
        <v>36.68</v>
      </c>
      <c r="BT7" s="39">
        <v>39.11</v>
      </c>
      <c r="BU7" s="39">
        <v>54.33</v>
      </c>
      <c r="BV7" s="39">
        <v>55.02</v>
      </c>
      <c r="BW7" s="39">
        <v>59.33</v>
      </c>
      <c r="BX7" s="39">
        <v>55.46</v>
      </c>
      <c r="BY7" s="39">
        <v>53.77</v>
      </c>
      <c r="BZ7" s="39">
        <v>53.46</v>
      </c>
      <c r="CA7" s="39">
        <v>316.85000000000002</v>
      </c>
      <c r="CB7" s="39">
        <v>297.85000000000002</v>
      </c>
      <c r="CC7" s="39">
        <v>316.76</v>
      </c>
      <c r="CD7" s="39">
        <v>377.95</v>
      </c>
      <c r="CE7" s="39">
        <v>364.57</v>
      </c>
      <c r="CF7" s="39">
        <v>341.05</v>
      </c>
      <c r="CG7" s="39">
        <v>330.62</v>
      </c>
      <c r="CH7" s="39">
        <v>279.67</v>
      </c>
      <c r="CI7" s="39">
        <v>299.77999999999997</v>
      </c>
      <c r="CJ7" s="39">
        <v>305.38</v>
      </c>
      <c r="CK7" s="39">
        <v>300.47000000000003</v>
      </c>
      <c r="CL7" s="39">
        <v>54.52</v>
      </c>
      <c r="CM7" s="39">
        <v>59.63</v>
      </c>
      <c r="CN7" s="39">
        <v>57.34</v>
      </c>
      <c r="CO7" s="39">
        <v>55.87</v>
      </c>
      <c r="CP7" s="39">
        <v>52.87</v>
      </c>
      <c r="CQ7" s="39">
        <v>59.87</v>
      </c>
      <c r="CR7" s="39">
        <v>59.59</v>
      </c>
      <c r="CS7" s="39">
        <v>61.79</v>
      </c>
      <c r="CT7" s="39">
        <v>59.59</v>
      </c>
      <c r="CU7" s="39">
        <v>58.56</v>
      </c>
      <c r="CV7" s="39">
        <v>54.9</v>
      </c>
      <c r="CW7" s="39">
        <v>70.77</v>
      </c>
      <c r="CX7" s="39">
        <v>71.05</v>
      </c>
      <c r="CY7" s="39">
        <v>69.52</v>
      </c>
      <c r="CZ7" s="39">
        <v>69.97</v>
      </c>
      <c r="DA7" s="39">
        <v>70.819999999999993</v>
      </c>
      <c r="DB7" s="39">
        <v>75.48</v>
      </c>
      <c r="DC7" s="39">
        <v>74.64</v>
      </c>
      <c r="DD7" s="39">
        <v>74.98</v>
      </c>
      <c r="DE7" s="39">
        <v>74.19</v>
      </c>
      <c r="DF7" s="39">
        <v>73.680000000000007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0.65</v>
      </c>
      <c r="EE7" s="39">
        <v>0.09</v>
      </c>
      <c r="EF7" s="39">
        <v>2.4300000000000002</v>
      </c>
      <c r="EG7" s="39">
        <v>2.19</v>
      </c>
      <c r="EH7" s="39">
        <v>1.52</v>
      </c>
      <c r="EI7" s="39">
        <v>0.54</v>
      </c>
      <c r="EJ7" s="39">
        <v>0.43</v>
      </c>
      <c r="EK7" s="39">
        <v>0.56000000000000005</v>
      </c>
      <c r="EL7" s="39">
        <v>0.31</v>
      </c>
      <c r="EM7" s="39">
        <v>0.42</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2021-01-22T01:14:56Z</cp:lastPrinted>
  <dcterms:created xsi:type="dcterms:W3CDTF">2020-12-04T02:20:18Z</dcterms:created>
  <dcterms:modified xsi:type="dcterms:W3CDTF">2021-02-22T06:16:27Z</dcterms:modified>
  <cp:category/>
</cp:coreProperties>
</file>