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7eTeVR8DyLpMHUBTopDzlD5FxU5fG62Cj2Gb3xDQnjYJWzJOqNnEpfPyRLTMG431VFok6NeWaC+igJfLBLLStg==" workbookSaltValue="ga3GaJsFDapd33L7NgKGs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P10" i="4"/>
  <c r="B10" i="4"/>
  <c r="AD8" i="4"/>
  <c r="W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<sst xmlns="http://schemas.openxmlformats.org/spreadsheetml/2006/main" count="236" uniqueCount="119">
  <si>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</si>
  <si>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</si>
  <si>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</si>
  <si>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</si>
  <si>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</si>
  <si>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</si>
  <si>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</si>
  <si>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</si>
  <si>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</si>
  <si>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</si>
  <si>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</si>
  <si>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</si>
  <si>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</si>
  <si>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</si>
  <si>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</si>
  <si>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</si>
  <si>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</si>
  <si>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</si>
  <si>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</si>
  <si>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</si>
  <si>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</si>
  <si>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</si>
  <si>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</si>
  <si>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</si>
  <si>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</si>
  <si>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</si>
  <si>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</si>
  <si>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</si>
  <si>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</si>
  <si>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</si>
  <si>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</si>
  <si>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</si>
  <si>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</si>
  <si>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</si>
  <si>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</si>
  <si>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</si>
  <si>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</si>
  <si>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</si>
  <si>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</si>
  <si>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</si>
  <si>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</si>
  <si>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</si>
  <si>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</si>
  <si>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</si>
  <si>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</si>
  <si>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</si>
  <si>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</si>
  <si>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</si>
  <si>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</si>
  <si>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</si>
  <si>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</si>
  <si>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</si>
  <si>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</si>
  <si>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</si>
  <si>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</si>
  <si>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</si>
  <si>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</si>
  <si>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</si>
  <si>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</si>
  <si>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</si>
  <si>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</si>
  <si>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</si>
  <si>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</si>
  <si>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</si>
  <si>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</si>
  <si>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</si>
  <si>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</si>
  <si>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</si>
  <si>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</si>
  <si>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</si>
  <si>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</si>
  <si>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</si>
  <si>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</si>
  <si>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</si>
  <si>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</si>
  <si>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</si>
  <si>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</si>
  <si>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</si>
  <si>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</si>
  <si>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</si>
  <si>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</si>
  <si>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</si>
  <si>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</si>
  <si>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</si>
  <si>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</si>
  <si>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</si>
  <si>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</si>
  <si>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</si>
  <si>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</si>
  <si>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</si>
  <si>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</si>
  <si>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</si>
  <si>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</si>
  <si>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</si>
  <si>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</si>
  <si>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</si>
  <si>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</si>
  <si>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</si>
  <si>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</si>
  <si>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</si>
  <si>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</si>
  <si>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</si>
  <si>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</si>
  <si>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</si>
  <si>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</si>
  <si>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</si>
  <si>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</si>
  <si>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</si>
  <si>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</si>
  <si>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</si>
  <si>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</si>
  <si>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</si>
  <si>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</si>
  <si>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</si>
  <si>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</si>
  <si>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</si>
  <si>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➀収益的収支比率⑤経費回収率⑥汚水処理原価が大幅に動いているのは、H30年度に行われた委託事業が無くなったためである。⑦施設利用率については計画処理能力を平均処理水量が上回ったためである。
使用している人口は年々減少しているため、将来的に使用料収入は見込めず、施設の老朽化が進んでいる中、令和４年度に起債の償還が終了するため、施設の見直しを進めていく。</t>
    <rPh sb="60" eb="62">
      <t>シセツ</t>
    </rPh>
    <rPh sb="62" eb="65">
      <t>リヨウリツ</t>
    </rPh>
    <rPh sb="70" eb="72">
      <t>ケイカク</t>
    </rPh>
    <rPh sb="72" eb="74">
      <t>ショリ</t>
    </rPh>
    <rPh sb="74" eb="76">
      <t>ノウリョク</t>
    </rPh>
    <rPh sb="77" eb="79">
      <t>ヘイキン</t>
    </rPh>
    <rPh sb="79" eb="81">
      <t>ショリ</t>
    </rPh>
    <rPh sb="81" eb="83">
      <t>スイリョウ</t>
    </rPh>
    <rPh sb="84" eb="86">
      <t>ウワマワ</t>
    </rPh>
    <rPh sb="95" eb="97">
      <t>シヨウ</t>
    </rPh>
    <rPh sb="101" eb="103">
      <t>ジンコウ</t>
    </rPh>
    <rPh sb="104" eb="106">
      <t>ネンネン</t>
    </rPh>
    <rPh sb="106" eb="108">
      <t>ゲンショウ</t>
    </rPh>
    <rPh sb="115" eb="117">
      <t>ショウライ</t>
    </rPh>
    <rPh sb="117" eb="118">
      <t>テキ</t>
    </rPh>
    <rPh sb="119" eb="121">
      <t>シヨウ</t>
    </rPh>
    <rPh sb="121" eb="122">
      <t>リョウ</t>
    </rPh>
    <rPh sb="122" eb="124">
      <t>シュウニュウ</t>
    </rPh>
    <rPh sb="125" eb="127">
      <t>ミコ</t>
    </rPh>
    <rPh sb="130" eb="132">
      <t>シセツ</t>
    </rPh>
    <rPh sb="133" eb="136">
      <t>ロウキュウカ</t>
    </rPh>
    <rPh sb="137" eb="138">
      <t>スス</t>
    </rPh>
    <rPh sb="142" eb="143">
      <t>ナカ</t>
    </rPh>
    <rPh sb="144" eb="146">
      <t>レイワ</t>
    </rPh>
    <rPh sb="147" eb="148">
      <t>ネン</t>
    </rPh>
    <rPh sb="148" eb="149">
      <t>ド</t>
    </rPh>
    <rPh sb="150" eb="152">
      <t>キサイ</t>
    </rPh>
    <rPh sb="153" eb="155">
      <t>ショウカン</t>
    </rPh>
    <rPh sb="156" eb="158">
      <t>シュウリョウ</t>
    </rPh>
    <rPh sb="163" eb="165">
      <t>シセツ</t>
    </rPh>
    <rPh sb="166" eb="168">
      <t>ミナオ</t>
    </rPh>
    <rPh sb="170" eb="171">
      <t>スス</t>
    </rPh>
    <phoneticPr fontId="4"/>
  </si>
  <si>
    <t>小規模な施設であり、使用している人口も少ないため、高利率な起債などについても繰り上げ償還するなど効率的に経営できるよう努力している。また最適整備構想を策定し、効率的に運営できるように進めている。令和2年度に経営戦略を策定する。</t>
    <rPh sb="68" eb="70">
      <t>サイテキ</t>
    </rPh>
    <rPh sb="70" eb="72">
      <t>セイビ</t>
    </rPh>
    <rPh sb="72" eb="74">
      <t>コウソウ</t>
    </rPh>
    <rPh sb="75" eb="77">
      <t>サクテイ</t>
    </rPh>
    <rPh sb="79" eb="82">
      <t>コウリツテキ</t>
    </rPh>
    <rPh sb="83" eb="85">
      <t>ウンエイ</t>
    </rPh>
    <rPh sb="91" eb="92">
      <t>スス</t>
    </rPh>
    <phoneticPr fontId="4"/>
  </si>
  <si>
    <t>整備後２５年を経過し、老朽化が進みつつあるため、令和４年度の起債償還終了後に施設を廃止し、大型浄化槽設置に向けて話を進めている。</t>
    <rPh sb="24" eb="26">
      <t>レイワ</t>
    </rPh>
    <rPh sb="27" eb="28">
      <t>ネン</t>
    </rPh>
    <rPh sb="28" eb="29">
      <t>ド</t>
    </rPh>
    <rPh sb="30" eb="32">
      <t>キサイ</t>
    </rPh>
    <rPh sb="32" eb="34">
      <t>ショウカン</t>
    </rPh>
    <rPh sb="34" eb="36">
      <t>シュウリョウ</t>
    </rPh>
    <rPh sb="36" eb="37">
      <t>ゴ</t>
    </rPh>
    <rPh sb="38" eb="40">
      <t>シセツ</t>
    </rPh>
    <rPh sb="41" eb="43">
      <t>ハイシ</t>
    </rPh>
    <rPh sb="45" eb="47">
      <t>オオガタ</t>
    </rPh>
    <rPh sb="47" eb="50">
      <t>ジョウカソウ</t>
    </rPh>
    <rPh sb="50" eb="52">
      <t>セッチ</t>
    </rPh>
    <rPh sb="53" eb="54">
      <t>ム</t>
    </rPh>
    <rPh sb="56" eb="57">
      <t>ハナシ</t>
    </rPh>
    <rPh sb="58" eb="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</si>
</sst>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1-4A19-A45C-E4274D2D9AA0}"/>
            </c:ext>
          </c:extLst>
        </c:ser>
        <c:dLbls>
          <c:showLegendKey val="0"/>
          <c:showVal val="0"/>
          <c:showCatName val="0"/>
          <c:showSerName val="0"/>
          <c:showPercent val="0"/>
          <c:showBubbleSize val="0"/>
        </c:dLbls>
        <c:gapWidth val="150"/>
        <c:axId val="143437056"/>
        <c:axId val="698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B01-4A19-A45C-E4274D2D9AA0}"/>
            </c:ext>
          </c:extLst>
        </c:ser>
        <c:dLbls>
          <c:showLegendKey val="0"/>
          <c:showVal val="0"/>
          <c:showCatName val="0"/>
          <c:showSerName val="0"/>
          <c:showPercent val="0"/>
          <c:showBubbleSize val="0"/>
        </c:dLbls>
        <c:marker val="1"/>
        <c:smooth val="0"/>
        <c:axId val="143437056"/>
        <c:axId val="69866560"/>
      </c:lineChart>
      <c:dateAx>
        <c:axId val="143437056"/>
        <c:scaling>
          <c:orientation val="minMax"/>
        </c:scaling>
        <c:delete val="1"/>
        <c:axPos val="b"/>
        <c:numFmt formatCode="&quot;H&quot;yy" sourceLinked="1"/>
        <c:majorTickMark val="none"/>
        <c:minorTickMark val="none"/>
        <c:tickLblPos val="none"/>
        <c:crossAx val="69866560"/>
        <c:crosses val="autoZero"/>
        <c:auto val="1"/>
        <c:lblOffset val="100"/>
        <c:baseTimeUnit val="years"/>
      </c:dateAx>
      <c:valAx>
        <c:axId val="698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97.56</c:v>
                </c:pt>
                <c:pt idx="2">
                  <c:v>97.56</c:v>
                </c:pt>
                <c:pt idx="3">
                  <c:v>129.27000000000001</c:v>
                </c:pt>
                <c:pt idx="4">
                  <c:v>114.63</c:v>
                </c:pt>
              </c:numCache>
            </c:numRef>
          </c:val>
          <c:extLst>
            <c:ext xmlns:c16="http://schemas.microsoft.com/office/drawing/2014/chart" uri="{C3380CC4-5D6E-409C-BE32-E72D297353CC}">
              <c16:uniqueId val="{00000000-4F8C-4A44-A78A-B3EC7ECD59F0}"/>
            </c:ext>
          </c:extLst>
        </c:ser>
        <c:dLbls>
          <c:showLegendKey val="0"/>
          <c:showVal val="0"/>
          <c:showCatName val="0"/>
          <c:showSerName val="0"/>
          <c:showPercent val="0"/>
          <c:showBubbleSize val="0"/>
        </c:dLbls>
        <c:gapWidth val="150"/>
        <c:axId val="143996696"/>
        <c:axId val="1439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F8C-4A44-A78A-B3EC7ECD59F0}"/>
            </c:ext>
          </c:extLst>
        </c:ser>
        <c:dLbls>
          <c:showLegendKey val="0"/>
          <c:showVal val="0"/>
          <c:showCatName val="0"/>
          <c:showSerName val="0"/>
          <c:showPercent val="0"/>
          <c:showBubbleSize val="0"/>
        </c:dLbls>
        <c:marker val="1"/>
        <c:smooth val="0"/>
        <c:axId val="143996696"/>
        <c:axId val="143997088"/>
      </c:lineChart>
      <c:dateAx>
        <c:axId val="143996696"/>
        <c:scaling>
          <c:orientation val="minMax"/>
        </c:scaling>
        <c:delete val="1"/>
        <c:axPos val="b"/>
        <c:numFmt formatCode="&quot;H&quot;yy" sourceLinked="1"/>
        <c:majorTickMark val="none"/>
        <c:minorTickMark val="none"/>
        <c:tickLblPos val="none"/>
        <c:crossAx val="143997088"/>
        <c:crosses val="autoZero"/>
        <c:auto val="1"/>
        <c:lblOffset val="100"/>
        <c:baseTimeUnit val="years"/>
      </c:dateAx>
      <c:valAx>
        <c:axId val="1439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95.08</c:v>
                </c:pt>
                <c:pt idx="1">
                  <c:v>95.08</c:v>
                </c:pt>
                <c:pt idx="2">
                  <c:v>96.55</c:v>
                </c:pt>
                <c:pt idx="3">
                  <c:v>96.49</c:v>
                </c:pt>
                <c:pt idx="4">
                  <c:v>94.55</c:v>
                </c:pt>
              </c:numCache>
            </c:numRef>
          </c:val>
          <c:extLst>
            <c:ext xmlns:c16="http://schemas.microsoft.com/office/drawing/2014/chart" uri="{C3380CC4-5D6E-409C-BE32-E72D297353CC}">
              <c16:uniqueId val="{00000000-6839-415B-A2A0-9846612BBBF7}"/>
            </c:ext>
          </c:extLst>
        </c:ser>
        <c:dLbls>
          <c:showLegendKey val="0"/>
          <c:showVal val="0"/>
          <c:showCatName val="0"/>
          <c:showSerName val="0"/>
          <c:showPercent val="0"/>
          <c:showBubbleSize val="0"/>
        </c:dLbls>
        <c:gapWidth val="150"/>
        <c:axId val="143999048"/>
        <c:axId val="14413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839-415B-A2A0-9846612BBBF7}"/>
            </c:ext>
          </c:extLst>
        </c:ser>
        <c:dLbls>
          <c:showLegendKey val="0"/>
          <c:showVal val="0"/>
          <c:showCatName val="0"/>
          <c:showSerName val="0"/>
          <c:showPercent val="0"/>
          <c:showBubbleSize val="0"/>
        </c:dLbls>
        <c:marker val="1"/>
        <c:smooth val="0"/>
        <c:axId val="143999048"/>
        <c:axId val="144130808"/>
      </c:lineChart>
      <c:dateAx>
        <c:axId val="143999048"/>
        <c:scaling>
          <c:orientation val="minMax"/>
        </c:scaling>
        <c:delete val="1"/>
        <c:axPos val="b"/>
        <c:numFmt formatCode="&quot;H&quot;yy" sourceLinked="1"/>
        <c:majorTickMark val="none"/>
        <c:minorTickMark val="none"/>
        <c:tickLblPos val="none"/>
        <c:crossAx val="144130808"/>
        <c:crosses val="autoZero"/>
        <c:auto val="1"/>
        <c:lblOffset val="100"/>
        <c:baseTimeUnit val="years"/>
      </c:dateAx>
      <c:valAx>
        <c:axId val="1441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9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85.35</c:v>
                </c:pt>
                <c:pt idx="1">
                  <c:v>85</c:v>
                </c:pt>
                <c:pt idx="2">
                  <c:v>108.45</c:v>
                </c:pt>
                <c:pt idx="3">
                  <c:v>82.72</c:v>
                </c:pt>
                <c:pt idx="4">
                  <c:v>105.19</c:v>
                </c:pt>
              </c:numCache>
            </c:numRef>
          </c:val>
          <c:extLst>
            <c:ext xmlns:c16="http://schemas.microsoft.com/office/drawing/2014/chart" uri="{C3380CC4-5D6E-409C-BE32-E72D297353CC}">
              <c16:uniqueId val="{00000000-6047-4AA4-9472-71641E09B8CA}"/>
            </c:ext>
          </c:extLst>
        </c:ser>
        <c:dLbls>
          <c:showLegendKey val="0"/>
          <c:showVal val="0"/>
          <c:showCatName val="0"/>
          <c:showSerName val="0"/>
          <c:showPercent val="0"/>
          <c:showBubbleSize val="0"/>
        </c:dLbls>
        <c:gapWidth val="150"/>
        <c:axId val="69867344"/>
        <c:axId val="698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7-4AA4-9472-71641E09B8CA}"/>
            </c:ext>
          </c:extLst>
        </c:ser>
        <c:dLbls>
          <c:showLegendKey val="0"/>
          <c:showVal val="0"/>
          <c:showCatName val="0"/>
          <c:showSerName val="0"/>
          <c:showPercent val="0"/>
          <c:showBubbleSize val="0"/>
        </c:dLbls>
        <c:marker val="1"/>
        <c:smooth val="0"/>
        <c:axId val="69867344"/>
        <c:axId val="69868128"/>
      </c:lineChart>
      <c:dateAx>
        <c:axId val="69867344"/>
        <c:scaling>
          <c:orientation val="minMax"/>
        </c:scaling>
        <c:delete val="1"/>
        <c:axPos val="b"/>
        <c:numFmt formatCode="&quot;H&quot;yy" sourceLinked="1"/>
        <c:majorTickMark val="none"/>
        <c:minorTickMark val="none"/>
        <c:tickLblPos val="none"/>
        <c:crossAx val="69868128"/>
        <c:crosses val="autoZero"/>
        <c:auto val="1"/>
        <c:lblOffset val="100"/>
        <c:baseTimeUnit val="years"/>
      </c:dateAx>
      <c:valAx>
        <c:axId val="698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2-4BE3-9AFA-93CBF9EA752E}"/>
            </c:ext>
          </c:extLst>
        </c:ser>
        <c:dLbls>
          <c:showLegendKey val="0"/>
          <c:showVal val="0"/>
          <c:showCatName val="0"/>
          <c:showSerName val="0"/>
          <c:showPercent val="0"/>
          <c:showBubbleSize val="0"/>
        </c:dLbls>
        <c:gapWidth val="150"/>
        <c:axId val="144129632"/>
        <c:axId val="14412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2-4BE3-9AFA-93CBF9EA752E}"/>
            </c:ext>
          </c:extLst>
        </c:ser>
        <c:dLbls>
          <c:showLegendKey val="0"/>
          <c:showVal val="0"/>
          <c:showCatName val="0"/>
          <c:showSerName val="0"/>
          <c:showPercent val="0"/>
          <c:showBubbleSize val="0"/>
        </c:dLbls>
        <c:marker val="1"/>
        <c:smooth val="0"/>
        <c:axId val="144129632"/>
        <c:axId val="144128848"/>
      </c:lineChart>
      <c:dateAx>
        <c:axId val="144129632"/>
        <c:scaling>
          <c:orientation val="minMax"/>
        </c:scaling>
        <c:delete val="1"/>
        <c:axPos val="b"/>
        <c:numFmt formatCode="&quot;H&quot;yy" sourceLinked="1"/>
        <c:majorTickMark val="none"/>
        <c:minorTickMark val="none"/>
        <c:tickLblPos val="none"/>
        <c:crossAx val="144128848"/>
        <c:crosses val="autoZero"/>
        <c:auto val="1"/>
        <c:lblOffset val="100"/>
        <c:baseTimeUnit val="years"/>
      </c:dateAx>
      <c:valAx>
        <c:axId val="14412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B-49DA-82F1-4A745E9046B8}"/>
            </c:ext>
          </c:extLst>
        </c:ser>
        <c:dLbls>
          <c:showLegendKey val="0"/>
          <c:showVal val="0"/>
          <c:showCatName val="0"/>
          <c:showSerName val="0"/>
          <c:showPercent val="0"/>
          <c:showBubbleSize val="0"/>
        </c:dLbls>
        <c:gapWidth val="150"/>
        <c:axId val="144126888"/>
        <c:axId val="14413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B-49DA-82F1-4A745E9046B8}"/>
            </c:ext>
          </c:extLst>
        </c:ser>
        <c:dLbls>
          <c:showLegendKey val="0"/>
          <c:showVal val="0"/>
          <c:showCatName val="0"/>
          <c:showSerName val="0"/>
          <c:showPercent val="0"/>
          <c:showBubbleSize val="0"/>
        </c:dLbls>
        <c:marker val="1"/>
        <c:smooth val="0"/>
        <c:axId val="144126888"/>
        <c:axId val="144131984"/>
      </c:lineChart>
      <c:dateAx>
        <c:axId val="144126888"/>
        <c:scaling>
          <c:orientation val="minMax"/>
        </c:scaling>
        <c:delete val="1"/>
        <c:axPos val="b"/>
        <c:numFmt formatCode="&quot;H&quot;yy" sourceLinked="1"/>
        <c:majorTickMark val="none"/>
        <c:minorTickMark val="none"/>
        <c:tickLblPos val="none"/>
        <c:crossAx val="144131984"/>
        <c:crosses val="autoZero"/>
        <c:auto val="1"/>
        <c:lblOffset val="100"/>
        <c:baseTimeUnit val="years"/>
      </c:dateAx>
      <c:valAx>
        <c:axId val="1441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2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3D-4B2B-AF28-4F4FD776F2E8}"/>
            </c:ext>
          </c:extLst>
        </c:ser>
        <c:dLbls>
          <c:showLegendKey val="0"/>
          <c:showVal val="0"/>
          <c:showCatName val="0"/>
          <c:showSerName val="0"/>
          <c:showPercent val="0"/>
          <c:showBubbleSize val="0"/>
        </c:dLbls>
        <c:gapWidth val="150"/>
        <c:axId val="144131592"/>
        <c:axId val="14412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3D-4B2B-AF28-4F4FD776F2E8}"/>
            </c:ext>
          </c:extLst>
        </c:ser>
        <c:dLbls>
          <c:showLegendKey val="0"/>
          <c:showVal val="0"/>
          <c:showCatName val="0"/>
          <c:showSerName val="0"/>
          <c:showPercent val="0"/>
          <c:showBubbleSize val="0"/>
        </c:dLbls>
        <c:marker val="1"/>
        <c:smooth val="0"/>
        <c:axId val="144131592"/>
        <c:axId val="144128456"/>
      </c:lineChart>
      <c:dateAx>
        <c:axId val="144131592"/>
        <c:scaling>
          <c:orientation val="minMax"/>
        </c:scaling>
        <c:delete val="1"/>
        <c:axPos val="b"/>
        <c:numFmt formatCode="&quot;H&quot;yy" sourceLinked="1"/>
        <c:majorTickMark val="none"/>
        <c:minorTickMark val="none"/>
        <c:tickLblPos val="none"/>
        <c:crossAx val="144128456"/>
        <c:crosses val="autoZero"/>
        <c:auto val="1"/>
        <c:lblOffset val="100"/>
        <c:baseTimeUnit val="years"/>
      </c:dateAx>
      <c:valAx>
        <c:axId val="14412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6A-48CD-8C1F-2DD686549CE2}"/>
            </c:ext>
          </c:extLst>
        </c:ser>
        <c:dLbls>
          <c:showLegendKey val="0"/>
          <c:showVal val="0"/>
          <c:showCatName val="0"/>
          <c:showSerName val="0"/>
          <c:showPercent val="0"/>
          <c:showBubbleSize val="0"/>
        </c:dLbls>
        <c:gapWidth val="150"/>
        <c:axId val="144131200"/>
        <c:axId val="14400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6A-48CD-8C1F-2DD686549CE2}"/>
            </c:ext>
          </c:extLst>
        </c:ser>
        <c:dLbls>
          <c:showLegendKey val="0"/>
          <c:showVal val="0"/>
          <c:showCatName val="0"/>
          <c:showSerName val="0"/>
          <c:showPercent val="0"/>
          <c:showBubbleSize val="0"/>
        </c:dLbls>
        <c:marker val="1"/>
        <c:smooth val="0"/>
        <c:axId val="144131200"/>
        <c:axId val="144002184"/>
      </c:lineChart>
      <c:dateAx>
        <c:axId val="144131200"/>
        <c:scaling>
          <c:orientation val="minMax"/>
        </c:scaling>
        <c:delete val="1"/>
        <c:axPos val="b"/>
        <c:numFmt formatCode="&quot;H&quot;yy" sourceLinked="1"/>
        <c:majorTickMark val="none"/>
        <c:minorTickMark val="none"/>
        <c:tickLblPos val="none"/>
        <c:crossAx val="144002184"/>
        <c:crosses val="autoZero"/>
        <c:auto val="1"/>
        <c:lblOffset val="100"/>
        <c:baseTimeUnit val="years"/>
      </c:dateAx>
      <c:valAx>
        <c:axId val="14400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6-4F38-97D4-88A254622A5E}"/>
            </c:ext>
          </c:extLst>
        </c:ser>
        <c:dLbls>
          <c:showLegendKey val="0"/>
          <c:showVal val="0"/>
          <c:showCatName val="0"/>
          <c:showSerName val="0"/>
          <c:showPercent val="0"/>
          <c:showBubbleSize val="0"/>
        </c:dLbls>
        <c:gapWidth val="150"/>
        <c:axId val="144001008"/>
        <c:axId val="14399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1B6-4F38-97D4-88A254622A5E}"/>
            </c:ext>
          </c:extLst>
        </c:ser>
        <c:dLbls>
          <c:showLegendKey val="0"/>
          <c:showVal val="0"/>
          <c:showCatName val="0"/>
          <c:showSerName val="0"/>
          <c:showPercent val="0"/>
          <c:showBubbleSize val="0"/>
        </c:dLbls>
        <c:marker val="1"/>
        <c:smooth val="0"/>
        <c:axId val="144001008"/>
        <c:axId val="143998264"/>
      </c:lineChart>
      <c:dateAx>
        <c:axId val="144001008"/>
        <c:scaling>
          <c:orientation val="minMax"/>
        </c:scaling>
        <c:delete val="1"/>
        <c:axPos val="b"/>
        <c:numFmt formatCode="&quot;H&quot;yy" sourceLinked="1"/>
        <c:majorTickMark val="none"/>
        <c:minorTickMark val="none"/>
        <c:tickLblPos val="none"/>
        <c:crossAx val="143998264"/>
        <c:crosses val="autoZero"/>
        <c:auto val="1"/>
        <c:lblOffset val="100"/>
        <c:baseTimeUnit val="years"/>
      </c:dateAx>
      <c:valAx>
        <c:axId val="14399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43.57</c:v>
                </c:pt>
                <c:pt idx="1">
                  <c:v>73.040000000000006</c:v>
                </c:pt>
                <c:pt idx="2">
                  <c:v>40.68</c:v>
                </c:pt>
                <c:pt idx="3">
                  <c:v>30.44</c:v>
                </c:pt>
                <c:pt idx="4">
                  <c:v>66.78</c:v>
                </c:pt>
              </c:numCache>
            </c:numRef>
          </c:val>
          <c:extLst>
            <c:ext xmlns:c16="http://schemas.microsoft.com/office/drawing/2014/chart" uri="{C3380CC4-5D6E-409C-BE32-E72D297353CC}">
              <c16:uniqueId val="{00000000-23B0-4376-A3D2-0F3BBE5B71C0}"/>
            </c:ext>
          </c:extLst>
        </c:ser>
        <c:dLbls>
          <c:showLegendKey val="0"/>
          <c:showVal val="0"/>
          <c:showCatName val="0"/>
          <c:showSerName val="0"/>
          <c:showPercent val="0"/>
          <c:showBubbleSize val="0"/>
        </c:dLbls>
        <c:gapWidth val="150"/>
        <c:axId val="143999832"/>
        <c:axId val="1440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3B0-4376-A3D2-0F3BBE5B71C0}"/>
            </c:ext>
          </c:extLst>
        </c:ser>
        <c:dLbls>
          <c:showLegendKey val="0"/>
          <c:showVal val="0"/>
          <c:showCatName val="0"/>
          <c:showSerName val="0"/>
          <c:showPercent val="0"/>
          <c:showBubbleSize val="0"/>
        </c:dLbls>
        <c:marker val="1"/>
        <c:smooth val="0"/>
        <c:axId val="143999832"/>
        <c:axId val="144001792"/>
      </c:lineChart>
      <c:dateAx>
        <c:axId val="143999832"/>
        <c:scaling>
          <c:orientation val="minMax"/>
        </c:scaling>
        <c:delete val="1"/>
        <c:axPos val="b"/>
        <c:numFmt formatCode="&quot;H&quot;yy" sourceLinked="1"/>
        <c:majorTickMark val="none"/>
        <c:minorTickMark val="none"/>
        <c:tickLblPos val="none"/>
        <c:crossAx val="144001792"/>
        <c:crosses val="autoZero"/>
        <c:auto val="1"/>
        <c:lblOffset val="100"/>
        <c:baseTimeUnit val="years"/>
      </c:dateAx>
      <c:valAx>
        <c:axId val="1440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252.15</c:v>
                </c:pt>
                <c:pt idx="1">
                  <c:v>169.47</c:v>
                </c:pt>
                <c:pt idx="2">
                  <c:v>318.44</c:v>
                </c:pt>
                <c:pt idx="3">
                  <c:v>289.75</c:v>
                </c:pt>
                <c:pt idx="4">
                  <c:v>150.08000000000001</c:v>
                </c:pt>
              </c:numCache>
            </c:numRef>
          </c:val>
          <c:extLst>
            <c:ext xmlns:c16="http://schemas.microsoft.com/office/drawing/2014/chart" uri="{C3380CC4-5D6E-409C-BE32-E72D297353CC}">
              <c16:uniqueId val="{00000000-694F-478F-AA7A-3E90881931CE}"/>
            </c:ext>
          </c:extLst>
        </c:ser>
        <c:dLbls>
          <c:showLegendKey val="0"/>
          <c:showVal val="0"/>
          <c:showCatName val="0"/>
          <c:showSerName val="0"/>
          <c:showPercent val="0"/>
          <c:showBubbleSize val="0"/>
        </c:dLbls>
        <c:gapWidth val="150"/>
        <c:axId val="144002968"/>
        <c:axId val="14400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94F-478F-AA7A-3E90881931CE}"/>
            </c:ext>
          </c:extLst>
        </c:ser>
        <c:dLbls>
          <c:showLegendKey val="0"/>
          <c:showVal val="0"/>
          <c:showCatName val="0"/>
          <c:showSerName val="0"/>
          <c:showPercent val="0"/>
          <c:showBubbleSize val="0"/>
        </c:dLbls>
        <c:marker val="1"/>
        <c:smooth val="0"/>
        <c:axId val="144002968"/>
        <c:axId val="144003752"/>
      </c:lineChart>
      <c:dateAx>
        <c:axId val="144002968"/>
        <c:scaling>
          <c:orientation val="minMax"/>
        </c:scaling>
        <c:delete val="1"/>
        <c:axPos val="b"/>
        <c:numFmt formatCode="&quot;H&quot;yy" sourceLinked="1"/>
        <c:majorTickMark val="none"/>
        <c:minorTickMark val="none"/>
        <c:tickLblPos val="none"/>
        <c:crossAx val="144003752"/>
        <c:crosses val="autoZero"/>
        <c:auto val="1"/>
        <c:lblOffset val="100"/>
        <c:baseTimeUnit val="years"/>
      </c:dateAx>
      <c:valAx>
        <c:axId val="1440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47" sqref="CA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早川町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1040</v>
      </c>
      <c r="AM8" s="69"/>
      <c r="AN8" s="69"/>
      <c r="AO8" s="69"/>
      <c r="AP8" s="69"/>
      <c r="AQ8" s="69"/>
      <c r="AR8" s="69"/>
      <c r="AS8" s="69"/>
      <c r="AT8" s="68">
        <f>データ!T6</f>
        <v>369.96</v>
      </c>
      <c r="AU8" s="68"/>
      <c r="AV8" s="68"/>
      <c r="AW8" s="68"/>
      <c r="AX8" s="68"/>
      <c r="AY8" s="68"/>
      <c r="AZ8" s="68"/>
      <c r="BA8" s="68"/>
      <c r="BB8" s="68">
        <f>データ!U6</f>
        <v>2.81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5.4</v>
      </c>
      <c r="Q10" s="68"/>
      <c r="R10" s="68"/>
      <c r="S10" s="68"/>
      <c r="T10" s="68"/>
      <c r="U10" s="68"/>
      <c r="V10" s="68"/>
      <c r="W10" s="68">
        <f>データ!Q6</f>
        <v>100</v>
      </c>
      <c r="X10" s="68"/>
      <c r="Y10" s="68"/>
      <c r="Z10" s="68"/>
      <c r="AA10" s="68"/>
      <c r="AB10" s="68"/>
      <c r="AC10" s="68"/>
      <c r="AD10" s="69">
        <f>データ!R6</f>
        <v>6000</v>
      </c>
      <c r="AE10" s="69"/>
      <c r="AF10" s="69"/>
      <c r="AG10" s="69"/>
      <c r="AH10" s="69"/>
      <c r="AI10" s="69"/>
      <c r="AJ10" s="69"/>
      <c r="AK10" s="2"/>
      <c r="AL10" s="69">
        <f>データ!V6</f>
        <v>55</v>
      </c>
      <c r="AM10" s="69"/>
      <c r="AN10" s="69"/>
      <c r="AO10" s="69"/>
      <c r="AP10" s="69"/>
      <c r="AQ10" s="69"/>
      <c r="AR10" s="69"/>
      <c r="AS10" s="69"/>
      <c r="AT10" s="68">
        <f>データ!W6</f>
        <v>0.08</v>
      </c>
      <c r="AU10" s="68"/>
      <c r="AV10" s="68"/>
      <c r="AW10" s="68"/>
      <c r="AX10" s="68"/>
      <c r="AY10" s="68"/>
      <c r="AZ10" s="68"/>
      <c r="BA10" s="68"/>
      <c r="BB10" s="68">
        <f>データ!X6</f>
        <v>687.5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oY+FkehNPwA4TZscUMAtElNZ4UmK/02CBHXV92Ootf4CijVhjrb7/88Dq2adEeIvHQQNW8M6b+d7IeGCfWrMgw==" saltValue="/LK6HgvgyhsiYOdezqbZ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193640</v>
      </c>
      <c r="D6" s="33">
        <f t="shared" si="3"/>
        <v>47</v>
      </c>
      <c r="E6" s="33">
        <f t="shared" si="3"/>
        <v>17</v>
      </c>
      <c r="F6" s="33">
        <f t="shared" si="3"/>
        <v>5</v>
      </c>
      <c r="G6" s="33">
        <f t="shared" si="3"/>
        <v>0</v>
      </c>
      <c r="H6" s="33" t="str">
        <f t="shared" si="3"/>
        <v>山梨県　早川町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5.4</v>
      </c>
      <c r="Q6" s="34">
        <f t="shared" si="3"/>
        <v>100</v>
      </c>
      <c r="R6" s="34">
        <f t="shared" si="3"/>
        <v>6000</v>
      </c>
      <c r="S6" s="34">
        <f t="shared" si="3"/>
        <v>1040</v>
      </c>
      <c r="T6" s="34">
        <f t="shared" si="3"/>
        <v>369.96</v>
      </c>
      <c r="U6" s="34">
        <f t="shared" si="3"/>
        <v>2.81</v>
      </c>
      <c r="V6" s="34">
        <f t="shared" si="3"/>
        <v>55</v>
      </c>
      <c r="W6" s="34">
        <f t="shared" si="3"/>
        <v>0.08</v>
      </c>
      <c r="X6" s="34">
        <f t="shared" si="3"/>
        <v>687.5</v>
      </c>
      <c r="Y6" s="35">
        <f>IF(Y7="",NA(),Y7)</f>
        <v>85.35</v>
      </c>
      <c r="Z6" s="35">
        <f t="shared" ref="Z6:AH6" si="4">IF(Z7="",NA(),Z7)</f>
        <v>85</v>
      </c>
      <c r="AA6" s="35">
        <f t="shared" si="4"/>
        <v>108.45</v>
      </c>
      <c r="AB6" s="35">
        <f t="shared" si="4"/>
        <v>82.72</v>
      </c>
      <c r="AC6" s="35">
        <f t="shared" si="4"/>
        <v>105.19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43.57</v>
      </c>
      <c r="BR6" s="35">
        <f t="shared" ref="BR6:BZ6" si="8">IF(BR7="",NA(),BR7)</f>
        <v>73.040000000000006</v>
      </c>
      <c r="BS6" s="35">
        <f t="shared" si="8"/>
        <v>40.68</v>
      </c>
      <c r="BT6" s="35">
        <f t="shared" si="8"/>
        <v>30.44</v>
      </c>
      <c r="BU6" s="35">
        <f t="shared" si="8"/>
        <v>66.78</v>
      </c>
      <c r="BV6" s="35">
        <f t="shared" si="8"/>
        <v>52.19</v>
      </c>
      <c r="BW6" s="35">
        <f t="shared" si="8"/>
        <v>55.32</v>
      </c>
      <c r="BX6" s="35">
        <f t="shared" si="8"/>
        <v>59.8</v>
      </c>
      <c r="BY6" s="35">
        <f t="shared" si="8"/>
        <v>57.77</v>
      </c>
      <c r="BZ6" s="35">
        <f t="shared" si="8"/>
        <v>57.31</v>
      </c>
      <c r="CA6" s="34" t="str">
        <f>IF(CA7="","",IF(CA7="-","【-】","【"&amp;SUBSTITUTE(TEXT(CA7,"#,##0.00"),"-","△")&amp;"】"))</f>
        <v>【59.59】</v>
      </c>
      <c r="CB6" s="35">
        <f>IF(CB7="",NA(),CB7)</f>
        <v>252.15</v>
      </c>
      <c r="CC6" s="35">
        <f t="shared" ref="CC6:CK6" si="9">IF(CC7="",NA(),CC7)</f>
        <v>169.47</v>
      </c>
      <c r="CD6" s="35">
        <f t="shared" si="9"/>
        <v>318.44</v>
      </c>
      <c r="CE6" s="35">
        <f t="shared" si="9"/>
        <v>289.75</v>
      </c>
      <c r="CF6" s="35">
        <f t="shared" si="9"/>
        <v>150.08000000000001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100</v>
      </c>
      <c r="CN6" s="35">
        <f t="shared" ref="CN6:CV6" si="10">IF(CN7="",NA(),CN7)</f>
        <v>97.56</v>
      </c>
      <c r="CO6" s="35">
        <f t="shared" si="10"/>
        <v>97.56</v>
      </c>
      <c r="CP6" s="35">
        <f t="shared" si="10"/>
        <v>129.27000000000001</v>
      </c>
      <c r="CQ6" s="35">
        <f t="shared" si="10"/>
        <v>114.63</v>
      </c>
      <c r="CR6" s="35">
        <f t="shared" si="10"/>
        <v>52.31</v>
      </c>
      <c r="CS6" s="35">
        <f t="shared" si="10"/>
        <v>60.65</v>
      </c>
      <c r="CT6" s="35">
        <f t="shared" si="10"/>
        <v>51.75</v>
      </c>
      <c r="CU6" s="35">
        <f t="shared" si="10"/>
        <v>50.68</v>
      </c>
      <c r="CV6" s="35">
        <f t="shared" si="10"/>
        <v>50.14</v>
      </c>
      <c r="CW6" s="34" t="str">
        <f>IF(CW7="","",IF(CW7="-","【-】","【"&amp;SUBSTITUTE(TEXT(CW7,"#,##0.00"),"-","△")&amp;"】"))</f>
        <v>【51.30】</v>
      </c>
      <c r="CX6" s="35">
        <f>IF(CX7="",NA(),CX7)</f>
        <v>95.08</v>
      </c>
      <c r="CY6" s="35">
        <f t="shared" ref="CY6:DG6" si="11">IF(CY7="",NA(),CY7)</f>
        <v>95.08</v>
      </c>
      <c r="CZ6" s="35">
        <f t="shared" si="11"/>
        <v>96.55</v>
      </c>
      <c r="DA6" s="35">
        <f t="shared" si="11"/>
        <v>96.49</v>
      </c>
      <c r="DB6" s="35">
        <f t="shared" si="11"/>
        <v>94.55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193640</v>
      </c>
      <c r="D7" s="37">
        <v>47</v>
      </c>
      <c r="E7" s="37">
        <v>17</v>
      </c>
      <c r="F7" s="37">
        <v>5</v>
      </c>
      <c r="G7" s="37">
        <v>0</v>
      </c>
      <c r="H7" s="37" t="s">
        <v>98</v>
      </c>
      <c r="I7" s="37" t="s">
        <v>99</v>
      </c>
      <c r="J7" s="37" t="s">
        <v>100</v>
      </c>
      <c r="K7" s="37" t="s">
        <v>101</v>
      </c>
      <c r="L7" s="37" t="s">
        <v>102</v>
      </c>
      <c r="M7" s="37" t="s">
        <v>103</v>
      </c>
      <c r="N7" s="38" t="s">
        <v>104</v>
      </c>
      <c r="O7" s="38" t="s">
        <v>105</v>
      </c>
      <c r="P7" s="38">
        <v>5.4</v>
      </c>
      <c r="Q7" s="38">
        <v>100</v>
      </c>
      <c r="R7" s="38">
        <v>6000</v>
      </c>
      <c r="S7" s="38">
        <v>1040</v>
      </c>
      <c r="T7" s="38">
        <v>369.96</v>
      </c>
      <c r="U7" s="38">
        <v>2.81</v>
      </c>
      <c r="V7" s="38">
        <v>55</v>
      </c>
      <c r="W7" s="38">
        <v>0.08</v>
      </c>
      <c r="X7" s="38">
        <v>687.5</v>
      </c>
      <c r="Y7" s="38">
        <v>85.35</v>
      </c>
      <c r="Z7" s="38">
        <v>85</v>
      </c>
      <c r="AA7" s="38">
        <v>108.45</v>
      </c>
      <c r="AB7" s="38">
        <v>82.72</v>
      </c>
      <c r="AC7" s="38">
        <v>105.19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43.57</v>
      </c>
      <c r="BR7" s="38">
        <v>73.040000000000006</v>
      </c>
      <c r="BS7" s="38">
        <v>40.68</v>
      </c>
      <c r="BT7" s="38">
        <v>30.44</v>
      </c>
      <c r="BU7" s="38">
        <v>66.78</v>
      </c>
      <c r="BV7" s="38">
        <v>52.19</v>
      </c>
      <c r="BW7" s="38">
        <v>55.32</v>
      </c>
      <c r="BX7" s="38">
        <v>59.8</v>
      </c>
      <c r="BY7" s="38">
        <v>57.77</v>
      </c>
      <c r="BZ7" s="38">
        <v>57.31</v>
      </c>
      <c r="CA7" s="38">
        <v>59.59</v>
      </c>
      <c r="CB7" s="38">
        <v>252.15</v>
      </c>
      <c r="CC7" s="38">
        <v>169.47</v>
      </c>
      <c r="CD7" s="38">
        <v>318.44</v>
      </c>
      <c r="CE7" s="38">
        <v>289.75</v>
      </c>
      <c r="CF7" s="38">
        <v>150.08000000000001</v>
      </c>
      <c r="CG7" s="38">
        <v>296.14</v>
      </c>
      <c r="CH7" s="38">
        <v>283.17</v>
      </c>
      <c r="CI7" s="38">
        <v>263.76</v>
      </c>
      <c r="CJ7" s="38">
        <v>274.35000000000002</v>
      </c>
      <c r="CK7" s="38">
        <v>273.52</v>
      </c>
      <c r="CL7" s="38">
        <v>257.86</v>
      </c>
      <c r="CM7" s="38">
        <v>100</v>
      </c>
      <c r="CN7" s="38">
        <v>97.56</v>
      </c>
      <c r="CO7" s="38">
        <v>97.56</v>
      </c>
      <c r="CP7" s="38">
        <v>129.27000000000001</v>
      </c>
      <c r="CQ7" s="38">
        <v>114.63</v>
      </c>
      <c r="CR7" s="38">
        <v>52.31</v>
      </c>
      <c r="CS7" s="38">
        <v>60.65</v>
      </c>
      <c r="CT7" s="38">
        <v>51.75</v>
      </c>
      <c r="CU7" s="38">
        <v>50.68</v>
      </c>
      <c r="CV7" s="38">
        <v>50.14</v>
      </c>
      <c r="CW7" s="38">
        <v>51.3</v>
      </c>
      <c r="CX7" s="38">
        <v>95.08</v>
      </c>
      <c r="CY7" s="38">
        <v>95.08</v>
      </c>
      <c r="CZ7" s="38">
        <v>96.55</v>
      </c>
      <c r="DA7" s="38">
        <v>96.49</v>
      </c>
      <c r="DB7" s="38">
        <v>94.55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2021-02-04T06:11:14Z</cp:lastPrinted>
  <dcterms:created xsi:type="dcterms:W3CDTF">2020-12-04T03:03:59Z</dcterms:created>
  <dcterms:modified xsi:type="dcterms:W3CDTF">2021-02-22T01:17:26Z</dcterms:modified>
  <cp:category/>
</cp:coreProperties>
</file>