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YIqophF3GpVgUmm+vHeE1EaICzd219eQh1WvgcdltJlUaRMdhdl/5GtrwgZ/C/OD+pam+zlJJOLVtAFXH9Y+0A==" workbookSaltValue="E0uOk7d6I8E4aki4lhQSU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D10" i="4"/>
  <c r="B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<sst xmlns="http://schemas.openxmlformats.org/spreadsheetml/2006/main" count="236" uniqueCount="120">
  <si>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</si>
  <si>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</si>
  <si>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</si>
  <si>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</si>
  <si>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</si>
  <si>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</si>
  <si>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</si>
  <si>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</si>
  <si>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</si>
  <si>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</si>
  <si>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</si>
  <si>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</si>
  <si>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</si>
  <si>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</si>
  <si>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</si>
  <si>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</si>
  <si>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</si>
  <si>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</si>
  <si>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</si>
  <si>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</si>
  <si>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</si>
  <si>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</si>
  <si>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</si>
  <si>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</si>
  <si>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</si>
  <si>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</si>
  <si>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</si>
  <si>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</si>
  <si>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</si>
  <si>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</si>
  <si>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</si>
  <si>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</si>
  <si>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</si>
  <si>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</si>
  <si>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</si>
  <si>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</si>
  <si>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</si>
  <si>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</si>
  <si>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</si>
  <si>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</si>
  <si>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</si>
  <si>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</si>
  <si>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</si>
  <si>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</si>
  <si>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</si>
  <si>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</si>
  <si>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</si>
  <si>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</si>
  <si>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</si>
  <si>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</si>
  <si>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</si>
  <si>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</si>
  <si>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</si>
  <si>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</si>
  <si>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</si>
  <si>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</si>
  <si>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</si>
  <si>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</si>
  <si>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</si>
  <si>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</si>
  <si>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</si>
  <si>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</si>
  <si>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</si>
  <si>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</si>
  <si>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</si>
  <si>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</si>
  <si>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</si>
  <si>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</si>
  <si>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</si>
  <si>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</si>
  <si>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</si>
  <si>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</si>
  <si>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</si>
  <si>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</si>
  <si>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</si>
  <si>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</si>
  <si>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</si>
  <si>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</si>
  <si>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</si>
  <si>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</si>
  <si>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</si>
  <si>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</si>
  <si>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</si>
  <si>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</si>
  <si>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</si>
  <si>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</si>
  <si>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</si>
  <si>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</si>
  <si>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</si>
  <si>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</si>
  <si>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</si>
  <si>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</si>
  <si>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</si>
  <si>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</si>
  <si>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</si>
  <si>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</si>
  <si>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</si>
  <si>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</si>
  <si>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</si>
  <si>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</si>
  <si>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</si>
  <si>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</si>
  <si>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</si>
  <si>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</si>
  <si>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</si>
  <si>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</si>
  <si>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</si>
  <si>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</si>
  <si>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</si>
  <si>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</si>
  <si>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</si>
  <si>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</si>
  <si>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</si>
  <si>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</si>
  <si>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</si>
  <si>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</si>
  <si>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</si>
  <si>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管渠改善率については、耐用年数未到来のため０％となっているが、機器の更新及び修繕の増加を見越しての更新計画の策定をしていく必要がある。</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9" eb="51">
      <t>コウシン</t>
    </rPh>
    <rPh sb="51" eb="53">
      <t>ケイカク</t>
    </rPh>
    <rPh sb="54" eb="56">
      <t>サクテイ</t>
    </rPh>
    <rPh sb="61" eb="63">
      <t>ヒツヨウ</t>
    </rPh>
    <phoneticPr fontId="4"/>
  </si>
  <si>
    <t>　耐震化計画の実施及び更新・修繕計画の策定に向けた検討をおこない、経費回収率に重点を置いた経営を目指し適正な使用料の改正が必要と考える。</t>
    <rPh sb="1" eb="3">
      <t>タイシン</t>
    </rPh>
    <rPh sb="3" eb="4">
      <t>カ</t>
    </rPh>
    <rPh sb="4" eb="6">
      <t>ケイカク</t>
    </rPh>
    <rPh sb="7" eb="9">
      <t>ジッシ</t>
    </rPh>
    <rPh sb="9" eb="10">
      <t>オヨ</t>
    </rPh>
    <rPh sb="11" eb="13">
      <t>コウシン</t>
    </rPh>
    <rPh sb="14" eb="16">
      <t>シュウゼン</t>
    </rPh>
    <rPh sb="16" eb="18">
      <t>ケイカク</t>
    </rPh>
    <rPh sb="19" eb="21">
      <t>サクテイ</t>
    </rPh>
    <rPh sb="22" eb="23">
      <t>ム</t>
    </rPh>
    <rPh sb="25" eb="27">
      <t>ケントウ</t>
    </rPh>
    <rPh sb="33" eb="35">
      <t>ケイヒ</t>
    </rPh>
    <rPh sb="35" eb="37">
      <t>カイシュウ</t>
    </rPh>
    <rPh sb="37" eb="38">
      <t>リツ</t>
    </rPh>
    <rPh sb="39" eb="41">
      <t>ジュウテン</t>
    </rPh>
    <rPh sb="42" eb="43">
      <t>オ</t>
    </rPh>
    <rPh sb="45" eb="47">
      <t>ケイエイ</t>
    </rPh>
    <rPh sb="48" eb="50">
      <t>メザ</t>
    </rPh>
    <rPh sb="51" eb="53">
      <t>テキセイ</t>
    </rPh>
    <rPh sb="54" eb="57">
      <t>シヨウリョウ</t>
    </rPh>
    <rPh sb="58" eb="60">
      <t>カイセイ</t>
    </rPh>
    <rPh sb="61" eb="63">
      <t>ヒツヨウ</t>
    </rPh>
    <rPh sb="64" eb="65">
      <t>カンガ</t>
    </rPh>
    <phoneticPr fontId="4"/>
  </si>
  <si>
    <t xml:space="preserve">　収益的収支比率について、費用抑制に努めた為、過去数年から上昇傾向となっている。
　企業債残高対事業規模比率については、事業規模に対し年々減少している。
　経費回収率について平成30年度より少し改善しているが、類似団体平均値より低い状況であるため適正な使用料の改正が必要となる。
  汚水処理原価については、維持管理費の抑制に努め平成30年度よりも減少したが、類似団体平均値に比べ高い状況であるため、引続き維持管理費の抑制が必要である。
　水洗化率について、昨年に比べ下水道への接続が増えたことや区域内処理人口の見直しをおこなったため上昇した。
</t>
    <rPh sb="1" eb="4">
      <t>シュウエキテキ</t>
    </rPh>
    <rPh sb="4" eb="6">
      <t>シュウシ</t>
    </rPh>
    <rPh sb="6" eb="8">
      <t>ヒリツ</t>
    </rPh>
    <rPh sb="13" eb="15">
      <t>ヒヨウ</t>
    </rPh>
    <rPh sb="15" eb="17">
      <t>ヨクセイ</t>
    </rPh>
    <rPh sb="18" eb="19">
      <t>ツト</t>
    </rPh>
    <rPh sb="21" eb="22">
      <t>タメ</t>
    </rPh>
    <rPh sb="23" eb="25">
      <t>カコ</t>
    </rPh>
    <rPh sb="25" eb="27">
      <t>スウネン</t>
    </rPh>
    <rPh sb="29" eb="33">
      <t>ジョウショウケイコウ</t>
    </rPh>
    <rPh sb="42" eb="44">
      <t>キギョウ</t>
    </rPh>
    <rPh sb="44" eb="45">
      <t>サイ</t>
    </rPh>
    <rPh sb="45" eb="47">
      <t>ザンダカ</t>
    </rPh>
    <rPh sb="47" eb="48">
      <t>タイ</t>
    </rPh>
    <rPh sb="48" eb="50">
      <t>ジギョウ</t>
    </rPh>
    <rPh sb="50" eb="52">
      <t>キボ</t>
    </rPh>
    <rPh sb="52" eb="54">
      <t>ヒリツ</t>
    </rPh>
    <rPh sb="60" eb="62">
      <t>ジギョウ</t>
    </rPh>
    <rPh sb="62" eb="64">
      <t>キボ</t>
    </rPh>
    <rPh sb="65" eb="66">
      <t>タイ</t>
    </rPh>
    <rPh sb="67" eb="69">
      <t>ネンネン</t>
    </rPh>
    <rPh sb="69" eb="71">
      <t>ゲンショウ</t>
    </rPh>
    <rPh sb="78" eb="80">
      <t>ケイヒ</t>
    </rPh>
    <rPh sb="80" eb="82">
      <t>カイシュウ</t>
    </rPh>
    <rPh sb="82" eb="83">
      <t>リツ</t>
    </rPh>
    <rPh sb="95" eb="96">
      <t>スコ</t>
    </rPh>
    <rPh sb="97" eb="99">
      <t>カイゼン</t>
    </rPh>
    <rPh sb="105" eb="107">
      <t>ルイジ</t>
    </rPh>
    <rPh sb="107" eb="109">
      <t>ダンタイ</t>
    </rPh>
    <rPh sb="109" eb="112">
      <t>ヘイキンチ</t>
    </rPh>
    <rPh sb="114" eb="115">
      <t>ヒク</t>
    </rPh>
    <rPh sb="116" eb="118">
      <t>ジョウキョウ</t>
    </rPh>
    <rPh sb="123" eb="125">
      <t>テキセイ</t>
    </rPh>
    <rPh sb="126" eb="129">
      <t>シヨウリョウ</t>
    </rPh>
    <rPh sb="130" eb="132">
      <t>カイセイ</t>
    </rPh>
    <rPh sb="133" eb="135">
      <t>ヒツヨウ</t>
    </rPh>
    <rPh sb="142" eb="146">
      <t>オスイショリ</t>
    </rPh>
    <rPh sb="146" eb="148">
      <t>ゲンカ</t>
    </rPh>
    <rPh sb="200" eb="202">
      <t>ヒキツヅ</t>
    </rPh>
    <rPh sb="203" eb="205">
      <t>イジ</t>
    </rPh>
    <rPh sb="205" eb="208">
      <t>カンリヒ</t>
    </rPh>
    <rPh sb="209" eb="211">
      <t>ヨクセイ</t>
    </rPh>
    <rPh sb="212" eb="214">
      <t>ヒツヨウ</t>
    </rPh>
    <rPh sb="220" eb="223">
      <t>スイセンカ</t>
    </rPh>
    <rPh sb="223" eb="224">
      <t>リツ</t>
    </rPh>
    <rPh sb="229" eb="231">
      <t>サクネン</t>
    </rPh>
    <rPh sb="232" eb="233">
      <t>クラ</t>
    </rPh>
    <rPh sb="234" eb="236">
      <t>ゲスイ</t>
    </rPh>
    <rPh sb="236" eb="237">
      <t>ミチ</t>
    </rPh>
    <rPh sb="239" eb="241">
      <t>セツゾク</t>
    </rPh>
    <rPh sb="242" eb="243">
      <t>フ</t>
    </rPh>
    <rPh sb="248" eb="251">
      <t>クイキナイ</t>
    </rPh>
    <rPh sb="251" eb="253">
      <t>ショリ</t>
    </rPh>
    <rPh sb="253" eb="255">
      <t>ジンコウ</t>
    </rPh>
    <rPh sb="256" eb="258">
      <t>ミナオ</t>
    </rPh>
    <rPh sb="267" eb="2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</si>
</sst>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2-47A1-A515-F8A2E1F154E0}"/>
            </c:ext>
          </c:extLst>
        </c:ser>
        <c:dLbls>
          <c:showLegendKey val="0"/>
          <c:showVal val="0"/>
          <c:showCatName val="0"/>
          <c:showSerName val="0"/>
          <c:showPercent val="0"/>
          <c:showBubbleSize val="0"/>
        </c:dLbls>
        <c:gapWidth val="150"/>
        <c:axId val="145569008"/>
        <c:axId val="14556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EC2-47A1-A515-F8A2E1F154E0}"/>
            </c:ext>
          </c:extLst>
        </c:ser>
        <c:dLbls>
          <c:showLegendKey val="0"/>
          <c:showVal val="0"/>
          <c:showCatName val="0"/>
          <c:showSerName val="0"/>
          <c:showPercent val="0"/>
          <c:showBubbleSize val="0"/>
        </c:dLbls>
        <c:marker val="1"/>
        <c:smooth val="0"/>
        <c:axId val="145569008"/>
        <c:axId val="145569400"/>
      </c:lineChart>
      <c:dateAx>
        <c:axId val="145569008"/>
        <c:scaling>
          <c:orientation val="minMax"/>
        </c:scaling>
        <c:delete val="1"/>
        <c:axPos val="b"/>
        <c:numFmt formatCode="&quot;H&quot;yy" sourceLinked="1"/>
        <c:majorTickMark val="none"/>
        <c:minorTickMark val="none"/>
        <c:tickLblPos val="none"/>
        <c:crossAx val="145569400"/>
        <c:crosses val="autoZero"/>
        <c:auto val="1"/>
        <c:lblOffset val="100"/>
        <c:baseTimeUnit val="years"/>
      </c:dateAx>
      <c:valAx>
        <c:axId val="1455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39.43</c:v>
                </c:pt>
                <c:pt idx="1">
                  <c:v>37.549999999999997</c:v>
                </c:pt>
                <c:pt idx="2">
                  <c:v>38.75</c:v>
                </c:pt>
                <c:pt idx="3">
                  <c:v>36.56</c:v>
                </c:pt>
                <c:pt idx="4">
                  <c:v>37.24</c:v>
                </c:pt>
              </c:numCache>
            </c:numRef>
          </c:val>
          <c:extLst>
            <c:ext xmlns:c16="http://schemas.microsoft.com/office/drawing/2014/chart" uri="{C3380CC4-5D6E-409C-BE32-E72D297353CC}">
              <c16:uniqueId val="{00000000-8960-4629-BBBA-DF1E3B174BDD}"/>
            </c:ext>
          </c:extLst>
        </c:ser>
        <c:dLbls>
          <c:showLegendKey val="0"/>
          <c:showVal val="0"/>
          <c:showCatName val="0"/>
          <c:showSerName val="0"/>
          <c:showPercent val="0"/>
          <c:showBubbleSize val="0"/>
        </c:dLbls>
        <c:gapWidth val="150"/>
        <c:axId val="146690816"/>
        <c:axId val="14669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960-4629-BBBA-DF1E3B174BDD}"/>
            </c:ext>
          </c:extLst>
        </c:ser>
        <c:dLbls>
          <c:showLegendKey val="0"/>
          <c:showVal val="0"/>
          <c:showCatName val="0"/>
          <c:showSerName val="0"/>
          <c:showPercent val="0"/>
          <c:showBubbleSize val="0"/>
        </c:dLbls>
        <c:marker val="1"/>
        <c:smooth val="0"/>
        <c:axId val="146690816"/>
        <c:axId val="146690032"/>
      </c:lineChart>
      <c:dateAx>
        <c:axId val="146690816"/>
        <c:scaling>
          <c:orientation val="minMax"/>
        </c:scaling>
        <c:delete val="1"/>
        <c:axPos val="b"/>
        <c:numFmt formatCode="&quot;H&quot;yy" sourceLinked="1"/>
        <c:majorTickMark val="none"/>
        <c:minorTickMark val="none"/>
        <c:tickLblPos val="none"/>
        <c:crossAx val="146690032"/>
        <c:crosses val="autoZero"/>
        <c:auto val="1"/>
        <c:lblOffset val="100"/>
        <c:baseTimeUnit val="years"/>
      </c:dateAx>
      <c:valAx>
        <c:axId val="14669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81.45</c:v>
                </c:pt>
                <c:pt idx="1">
                  <c:v>79.69</c:v>
                </c:pt>
                <c:pt idx="2">
                  <c:v>79.92</c:v>
                </c:pt>
                <c:pt idx="3">
                  <c:v>80.56</c:v>
                </c:pt>
                <c:pt idx="4">
                  <c:v>84.01</c:v>
                </c:pt>
              </c:numCache>
            </c:numRef>
          </c:val>
          <c:extLst>
            <c:ext xmlns:c16="http://schemas.microsoft.com/office/drawing/2014/chart" uri="{C3380CC4-5D6E-409C-BE32-E72D297353CC}">
              <c16:uniqueId val="{00000000-4F44-46F1-ABB6-419A3771CB6D}"/>
            </c:ext>
          </c:extLst>
        </c:ser>
        <c:dLbls>
          <c:showLegendKey val="0"/>
          <c:showVal val="0"/>
          <c:showCatName val="0"/>
          <c:showSerName val="0"/>
          <c:showPercent val="0"/>
          <c:showBubbleSize val="0"/>
        </c:dLbls>
        <c:gapWidth val="150"/>
        <c:axId val="146485008"/>
        <c:axId val="1464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F44-46F1-ABB6-419A3771CB6D}"/>
            </c:ext>
          </c:extLst>
        </c:ser>
        <c:dLbls>
          <c:showLegendKey val="0"/>
          <c:showVal val="0"/>
          <c:showCatName val="0"/>
          <c:showSerName val="0"/>
          <c:showPercent val="0"/>
          <c:showBubbleSize val="0"/>
        </c:dLbls>
        <c:marker val="1"/>
        <c:smooth val="0"/>
        <c:axId val="146485008"/>
        <c:axId val="146487360"/>
      </c:lineChart>
      <c:dateAx>
        <c:axId val="146485008"/>
        <c:scaling>
          <c:orientation val="minMax"/>
        </c:scaling>
        <c:delete val="1"/>
        <c:axPos val="b"/>
        <c:numFmt formatCode="&quot;H&quot;yy" sourceLinked="1"/>
        <c:majorTickMark val="none"/>
        <c:minorTickMark val="none"/>
        <c:tickLblPos val="none"/>
        <c:crossAx val="146487360"/>
        <c:crosses val="autoZero"/>
        <c:auto val="1"/>
        <c:lblOffset val="100"/>
        <c:baseTimeUnit val="years"/>
      </c:dateAx>
      <c:valAx>
        <c:axId val="146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73.44</c:v>
                </c:pt>
                <c:pt idx="1">
                  <c:v>71.03</c:v>
                </c:pt>
                <c:pt idx="2">
                  <c:v>73.47</c:v>
                </c:pt>
                <c:pt idx="3">
                  <c:v>74.959999999999994</c:v>
                </c:pt>
                <c:pt idx="4">
                  <c:v>79.5</c:v>
                </c:pt>
              </c:numCache>
            </c:numRef>
          </c:val>
          <c:extLst>
            <c:ext xmlns:c16="http://schemas.microsoft.com/office/drawing/2014/chart" uri="{C3380CC4-5D6E-409C-BE32-E72D297353CC}">
              <c16:uniqueId val="{00000000-C40C-4679-A043-AF80B7E6ADB4}"/>
            </c:ext>
          </c:extLst>
        </c:ser>
        <c:dLbls>
          <c:showLegendKey val="0"/>
          <c:showVal val="0"/>
          <c:showCatName val="0"/>
          <c:showSerName val="0"/>
          <c:showPercent val="0"/>
          <c:showBubbleSize val="0"/>
        </c:dLbls>
        <c:gapWidth val="150"/>
        <c:axId val="145568616"/>
        <c:axId val="14648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C-4679-A043-AF80B7E6ADB4}"/>
            </c:ext>
          </c:extLst>
        </c:ser>
        <c:dLbls>
          <c:showLegendKey val="0"/>
          <c:showVal val="0"/>
          <c:showCatName val="0"/>
          <c:showSerName val="0"/>
          <c:showPercent val="0"/>
          <c:showBubbleSize val="0"/>
        </c:dLbls>
        <c:marker val="1"/>
        <c:smooth val="0"/>
        <c:axId val="145568616"/>
        <c:axId val="146489712"/>
      </c:lineChart>
      <c:dateAx>
        <c:axId val="145568616"/>
        <c:scaling>
          <c:orientation val="minMax"/>
        </c:scaling>
        <c:delete val="1"/>
        <c:axPos val="b"/>
        <c:numFmt formatCode="&quot;H&quot;yy" sourceLinked="1"/>
        <c:majorTickMark val="none"/>
        <c:minorTickMark val="none"/>
        <c:tickLblPos val="none"/>
        <c:crossAx val="146489712"/>
        <c:crosses val="autoZero"/>
        <c:auto val="1"/>
        <c:lblOffset val="100"/>
        <c:baseTimeUnit val="years"/>
      </c:dateAx>
      <c:valAx>
        <c:axId val="1464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9-42C1-9846-1AEF52E162B4}"/>
            </c:ext>
          </c:extLst>
        </c:ser>
        <c:dLbls>
          <c:showLegendKey val="0"/>
          <c:showVal val="0"/>
          <c:showCatName val="0"/>
          <c:showSerName val="0"/>
          <c:showPercent val="0"/>
          <c:showBubbleSize val="0"/>
        </c:dLbls>
        <c:gapWidth val="150"/>
        <c:axId val="146491280"/>
        <c:axId val="14649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9-42C1-9846-1AEF52E162B4}"/>
            </c:ext>
          </c:extLst>
        </c:ser>
        <c:dLbls>
          <c:showLegendKey val="0"/>
          <c:showVal val="0"/>
          <c:showCatName val="0"/>
          <c:showSerName val="0"/>
          <c:showPercent val="0"/>
          <c:showBubbleSize val="0"/>
        </c:dLbls>
        <c:marker val="1"/>
        <c:smooth val="0"/>
        <c:axId val="146491280"/>
        <c:axId val="146490104"/>
      </c:lineChart>
      <c:dateAx>
        <c:axId val="146491280"/>
        <c:scaling>
          <c:orientation val="minMax"/>
        </c:scaling>
        <c:delete val="1"/>
        <c:axPos val="b"/>
        <c:numFmt formatCode="&quot;H&quot;yy" sourceLinked="1"/>
        <c:majorTickMark val="none"/>
        <c:minorTickMark val="none"/>
        <c:tickLblPos val="none"/>
        <c:crossAx val="146490104"/>
        <c:crosses val="autoZero"/>
        <c:auto val="1"/>
        <c:lblOffset val="100"/>
        <c:baseTimeUnit val="years"/>
      </c:dateAx>
      <c:valAx>
        <c:axId val="14649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6-4009-9339-87E29C48C67A}"/>
            </c:ext>
          </c:extLst>
        </c:ser>
        <c:dLbls>
          <c:showLegendKey val="0"/>
          <c:showVal val="0"/>
          <c:showCatName val="0"/>
          <c:showSerName val="0"/>
          <c:showPercent val="0"/>
          <c:showBubbleSize val="0"/>
        </c:dLbls>
        <c:gapWidth val="150"/>
        <c:axId val="146486968"/>
        <c:axId val="14648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6-4009-9339-87E29C48C67A}"/>
            </c:ext>
          </c:extLst>
        </c:ser>
        <c:dLbls>
          <c:showLegendKey val="0"/>
          <c:showVal val="0"/>
          <c:showCatName val="0"/>
          <c:showSerName val="0"/>
          <c:showPercent val="0"/>
          <c:showBubbleSize val="0"/>
        </c:dLbls>
        <c:marker val="1"/>
        <c:smooth val="0"/>
        <c:axId val="146486968"/>
        <c:axId val="146488144"/>
      </c:lineChart>
      <c:dateAx>
        <c:axId val="146486968"/>
        <c:scaling>
          <c:orientation val="minMax"/>
        </c:scaling>
        <c:delete val="1"/>
        <c:axPos val="b"/>
        <c:numFmt formatCode="&quot;H&quot;yy" sourceLinked="1"/>
        <c:majorTickMark val="none"/>
        <c:minorTickMark val="none"/>
        <c:tickLblPos val="none"/>
        <c:crossAx val="146488144"/>
        <c:crosses val="autoZero"/>
        <c:auto val="1"/>
        <c:lblOffset val="100"/>
        <c:baseTimeUnit val="years"/>
      </c:dateAx>
      <c:valAx>
        <c:axId val="1464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1-4791-8482-B6534F40A29A}"/>
            </c:ext>
          </c:extLst>
        </c:ser>
        <c:dLbls>
          <c:showLegendKey val="0"/>
          <c:showVal val="0"/>
          <c:showCatName val="0"/>
          <c:showSerName val="0"/>
          <c:showPercent val="0"/>
          <c:showBubbleSize val="0"/>
        </c:dLbls>
        <c:gapWidth val="150"/>
        <c:axId val="146483832"/>
        <c:axId val="1464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1-4791-8482-B6534F40A29A}"/>
            </c:ext>
          </c:extLst>
        </c:ser>
        <c:dLbls>
          <c:showLegendKey val="0"/>
          <c:showVal val="0"/>
          <c:showCatName val="0"/>
          <c:showSerName val="0"/>
          <c:showPercent val="0"/>
          <c:showBubbleSize val="0"/>
        </c:dLbls>
        <c:marker val="1"/>
        <c:smooth val="0"/>
        <c:axId val="146483832"/>
        <c:axId val="146488928"/>
      </c:lineChart>
      <c:dateAx>
        <c:axId val="146483832"/>
        <c:scaling>
          <c:orientation val="minMax"/>
        </c:scaling>
        <c:delete val="1"/>
        <c:axPos val="b"/>
        <c:numFmt formatCode="&quot;H&quot;yy" sourceLinked="1"/>
        <c:majorTickMark val="none"/>
        <c:minorTickMark val="none"/>
        <c:tickLblPos val="none"/>
        <c:crossAx val="146488928"/>
        <c:crosses val="autoZero"/>
        <c:auto val="1"/>
        <c:lblOffset val="100"/>
        <c:baseTimeUnit val="years"/>
      </c:dateAx>
      <c:valAx>
        <c:axId val="1464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F7-44AF-A2E0-E3F20800F3C6}"/>
            </c:ext>
          </c:extLst>
        </c:ser>
        <c:dLbls>
          <c:showLegendKey val="0"/>
          <c:showVal val="0"/>
          <c:showCatName val="0"/>
          <c:showSerName val="0"/>
          <c:showPercent val="0"/>
          <c:showBubbleSize val="0"/>
        </c:dLbls>
        <c:gapWidth val="150"/>
        <c:axId val="146686112"/>
        <c:axId val="14668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F7-44AF-A2E0-E3F20800F3C6}"/>
            </c:ext>
          </c:extLst>
        </c:ser>
        <c:dLbls>
          <c:showLegendKey val="0"/>
          <c:showVal val="0"/>
          <c:showCatName val="0"/>
          <c:showSerName val="0"/>
          <c:showPercent val="0"/>
          <c:showBubbleSize val="0"/>
        </c:dLbls>
        <c:marker val="1"/>
        <c:smooth val="0"/>
        <c:axId val="146686112"/>
        <c:axId val="146685720"/>
      </c:lineChart>
      <c:dateAx>
        <c:axId val="146686112"/>
        <c:scaling>
          <c:orientation val="minMax"/>
        </c:scaling>
        <c:delete val="1"/>
        <c:axPos val="b"/>
        <c:numFmt formatCode="&quot;H&quot;yy" sourceLinked="1"/>
        <c:majorTickMark val="none"/>
        <c:minorTickMark val="none"/>
        <c:tickLblPos val="none"/>
        <c:crossAx val="146685720"/>
        <c:crosses val="autoZero"/>
        <c:auto val="1"/>
        <c:lblOffset val="100"/>
        <c:baseTimeUnit val="years"/>
      </c:dateAx>
      <c:valAx>
        <c:axId val="1466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2032.37</c:v>
                </c:pt>
                <c:pt idx="1">
                  <c:v>1928.09</c:v>
                </c:pt>
                <c:pt idx="2">
                  <c:v>1388.55</c:v>
                </c:pt>
                <c:pt idx="3">
                  <c:v>1757.6</c:v>
                </c:pt>
                <c:pt idx="4">
                  <c:v>1627.23</c:v>
                </c:pt>
              </c:numCache>
            </c:numRef>
          </c:val>
          <c:extLst>
            <c:ext xmlns:c16="http://schemas.microsoft.com/office/drawing/2014/chart" uri="{C3380CC4-5D6E-409C-BE32-E72D297353CC}">
              <c16:uniqueId val="{00000000-3D79-48D5-AEB5-AF59B0BA1DFA}"/>
            </c:ext>
          </c:extLst>
        </c:ser>
        <c:dLbls>
          <c:showLegendKey val="0"/>
          <c:showVal val="0"/>
          <c:showCatName val="0"/>
          <c:showSerName val="0"/>
          <c:showPercent val="0"/>
          <c:showBubbleSize val="0"/>
        </c:dLbls>
        <c:gapWidth val="150"/>
        <c:axId val="146691600"/>
        <c:axId val="14668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D79-48D5-AEB5-AF59B0BA1DFA}"/>
            </c:ext>
          </c:extLst>
        </c:ser>
        <c:dLbls>
          <c:showLegendKey val="0"/>
          <c:showVal val="0"/>
          <c:showCatName val="0"/>
          <c:showSerName val="0"/>
          <c:showPercent val="0"/>
          <c:showBubbleSize val="0"/>
        </c:dLbls>
        <c:marker val="1"/>
        <c:smooth val="0"/>
        <c:axId val="146691600"/>
        <c:axId val="146685328"/>
      </c:lineChart>
      <c:dateAx>
        <c:axId val="146691600"/>
        <c:scaling>
          <c:orientation val="minMax"/>
        </c:scaling>
        <c:delete val="1"/>
        <c:axPos val="b"/>
        <c:numFmt formatCode="&quot;H&quot;yy" sourceLinked="1"/>
        <c:majorTickMark val="none"/>
        <c:minorTickMark val="none"/>
        <c:tickLblPos val="none"/>
        <c:crossAx val="146685328"/>
        <c:crosses val="autoZero"/>
        <c:auto val="1"/>
        <c:lblOffset val="100"/>
        <c:baseTimeUnit val="years"/>
      </c:dateAx>
      <c:valAx>
        <c:axId val="1466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42.16</c:v>
                </c:pt>
                <c:pt idx="1">
                  <c:v>46.21</c:v>
                </c:pt>
                <c:pt idx="2">
                  <c:v>48.51</c:v>
                </c:pt>
                <c:pt idx="3">
                  <c:v>38.94</c:v>
                </c:pt>
                <c:pt idx="4">
                  <c:v>39.130000000000003</c:v>
                </c:pt>
              </c:numCache>
            </c:numRef>
          </c:val>
          <c:extLst>
            <c:ext xmlns:c16="http://schemas.microsoft.com/office/drawing/2014/chart" uri="{C3380CC4-5D6E-409C-BE32-E72D297353CC}">
              <c16:uniqueId val="{00000000-FDE9-4842-810E-87D85D83B4EE}"/>
            </c:ext>
          </c:extLst>
        </c:ser>
        <c:dLbls>
          <c:showLegendKey val="0"/>
          <c:showVal val="0"/>
          <c:showCatName val="0"/>
          <c:showSerName val="0"/>
          <c:showPercent val="0"/>
          <c:showBubbleSize val="0"/>
        </c:dLbls>
        <c:gapWidth val="150"/>
        <c:axId val="146686896"/>
        <c:axId val="1466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DE9-4842-810E-87D85D83B4EE}"/>
            </c:ext>
          </c:extLst>
        </c:ser>
        <c:dLbls>
          <c:showLegendKey val="0"/>
          <c:showVal val="0"/>
          <c:showCatName val="0"/>
          <c:showSerName val="0"/>
          <c:showPercent val="0"/>
          <c:showBubbleSize val="0"/>
        </c:dLbls>
        <c:marker val="1"/>
        <c:smooth val="0"/>
        <c:axId val="146686896"/>
        <c:axId val="146692384"/>
      </c:lineChart>
      <c:dateAx>
        <c:axId val="146686896"/>
        <c:scaling>
          <c:orientation val="minMax"/>
        </c:scaling>
        <c:delete val="1"/>
        <c:axPos val="b"/>
        <c:numFmt formatCode="&quot;H&quot;yy" sourceLinked="1"/>
        <c:majorTickMark val="none"/>
        <c:minorTickMark val="none"/>
        <c:tickLblPos val="none"/>
        <c:crossAx val="146692384"/>
        <c:crosses val="autoZero"/>
        <c:auto val="1"/>
        <c:lblOffset val="100"/>
        <c:baseTimeUnit val="years"/>
      </c:dateAx>
      <c:valAx>
        <c:axId val="1466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287.68</c:v>
                </c:pt>
                <c:pt idx="1">
                  <c:v>263.75</c:v>
                </c:pt>
                <c:pt idx="2">
                  <c:v>238.65</c:v>
                </c:pt>
                <c:pt idx="3">
                  <c:v>307.73</c:v>
                </c:pt>
                <c:pt idx="4">
                  <c:v>300.63</c:v>
                </c:pt>
              </c:numCache>
            </c:numRef>
          </c:val>
          <c:extLst>
            <c:ext xmlns:c16="http://schemas.microsoft.com/office/drawing/2014/chart" uri="{C3380CC4-5D6E-409C-BE32-E72D297353CC}">
              <c16:uniqueId val="{00000000-3596-4A7B-954F-A4A72BCF846F}"/>
            </c:ext>
          </c:extLst>
        </c:ser>
        <c:dLbls>
          <c:showLegendKey val="0"/>
          <c:showVal val="0"/>
          <c:showCatName val="0"/>
          <c:showSerName val="0"/>
          <c:showPercent val="0"/>
          <c:showBubbleSize val="0"/>
        </c:dLbls>
        <c:gapWidth val="150"/>
        <c:axId val="146688072"/>
        <c:axId val="14669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596-4A7B-954F-A4A72BCF846F}"/>
            </c:ext>
          </c:extLst>
        </c:ser>
        <c:dLbls>
          <c:showLegendKey val="0"/>
          <c:showVal val="0"/>
          <c:showCatName val="0"/>
          <c:showSerName val="0"/>
          <c:showPercent val="0"/>
          <c:showBubbleSize val="0"/>
        </c:dLbls>
        <c:marker val="1"/>
        <c:smooth val="0"/>
        <c:axId val="146688072"/>
        <c:axId val="146691992"/>
      </c:lineChart>
      <c:dateAx>
        <c:axId val="146688072"/>
        <c:scaling>
          <c:orientation val="minMax"/>
        </c:scaling>
        <c:delete val="1"/>
        <c:axPos val="b"/>
        <c:numFmt formatCode="&quot;H&quot;yy" sourceLinked="1"/>
        <c:majorTickMark val="none"/>
        <c:minorTickMark val="none"/>
        <c:tickLblPos val="none"/>
        <c:crossAx val="146691992"/>
        <c:crosses val="autoZero"/>
        <c:auto val="1"/>
        <c:lblOffset val="100"/>
        <c:baseTimeUnit val="years"/>
      </c:dateAx>
      <c:valAx>
        <c:axId val="1466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election activeCell="A13" sqref="A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15695</v>
      </c>
      <c r="AM8" s="51"/>
      <c r="AN8" s="51"/>
      <c r="AO8" s="51"/>
      <c r="AP8" s="51"/>
      <c r="AQ8" s="51"/>
      <c r="AR8" s="51"/>
      <c r="AS8" s="51"/>
      <c r="AT8" s="46">
        <f>データ!T6</f>
        <v>75.180000000000007</v>
      </c>
      <c r="AU8" s="46"/>
      <c r="AV8" s="46"/>
      <c r="AW8" s="46"/>
      <c r="AX8" s="46"/>
      <c r="AY8" s="46"/>
      <c r="AZ8" s="46"/>
      <c r="BA8" s="46"/>
      <c r="BB8" s="46">
        <f>データ!U6</f>
        <v>208.77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16.309999999999999</v>
      </c>
      <c r="Q10" s="46"/>
      <c r="R10" s="46"/>
      <c r="S10" s="46"/>
      <c r="T10" s="46"/>
      <c r="U10" s="46"/>
      <c r="V10" s="46"/>
      <c r="W10" s="46">
        <f>データ!Q6</f>
        <v>100</v>
      </c>
      <c r="X10" s="46"/>
      <c r="Y10" s="46"/>
      <c r="Z10" s="46"/>
      <c r="AA10" s="46"/>
      <c r="AB10" s="46"/>
      <c r="AC10" s="46"/>
      <c r="AD10" s="51">
        <f>データ!R6</f>
        <v>1980</v>
      </c>
      <c r="AE10" s="51"/>
      <c r="AF10" s="51"/>
      <c r="AG10" s="51"/>
      <c r="AH10" s="51"/>
      <c r="AI10" s="51"/>
      <c r="AJ10" s="51"/>
      <c r="AK10" s="2"/>
      <c r="AL10" s="51">
        <f>データ!V6</f>
        <v>2545</v>
      </c>
      <c r="AM10" s="51"/>
      <c r="AN10" s="51"/>
      <c r="AO10" s="51"/>
      <c r="AP10" s="51"/>
      <c r="AQ10" s="51"/>
      <c r="AR10" s="51"/>
      <c r="AS10" s="51"/>
      <c r="AT10" s="46">
        <f>データ!W6</f>
        <v>1.06</v>
      </c>
      <c r="AU10" s="46"/>
      <c r="AV10" s="46"/>
      <c r="AW10" s="46"/>
      <c r="AX10" s="46"/>
      <c r="AY10" s="46"/>
      <c r="AZ10" s="46"/>
      <c r="BA10" s="46"/>
      <c r="BB10" s="46">
        <f>データ!X6</f>
        <v>2400.94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N7dZeGTKBNeJzmhAkRbUenalIPTXyxnp564So2pRvi1a4Rv8n9sWzMnO10l+GWCPLea2doiDc25u8ZH6tTL6cg==" saltValue="GdeHt9C2if22JGKD+iz+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193461</v>
      </c>
      <c r="D6" s="33">
        <f t="shared" si="3"/>
        <v>47</v>
      </c>
      <c r="E6" s="33">
        <f t="shared" si="3"/>
        <v>17</v>
      </c>
      <c r="F6" s="33">
        <f t="shared" si="3"/>
        <v>4</v>
      </c>
      <c r="G6" s="33">
        <f t="shared" si="3"/>
        <v>0</v>
      </c>
      <c r="H6" s="33" t="str">
        <f t="shared" si="3"/>
        <v>山梨県　市川三郷町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16.309999999999999</v>
      </c>
      <c r="Q6" s="34">
        <f t="shared" si="3"/>
        <v>100</v>
      </c>
      <c r="R6" s="34">
        <f t="shared" si="3"/>
        <v>1980</v>
      </c>
      <c r="S6" s="34">
        <f t="shared" si="3"/>
        <v>15695</v>
      </c>
      <c r="T6" s="34">
        <f t="shared" si="3"/>
        <v>75.180000000000007</v>
      </c>
      <c r="U6" s="34">
        <f t="shared" si="3"/>
        <v>208.77</v>
      </c>
      <c r="V6" s="34">
        <f t="shared" si="3"/>
        <v>2545</v>
      </c>
      <c r="W6" s="34">
        <f t="shared" si="3"/>
        <v>1.06</v>
      </c>
      <c r="X6" s="34">
        <f t="shared" si="3"/>
        <v>2400.94</v>
      </c>
      <c r="Y6" s="35">
        <f>IF(Y7="",NA(),Y7)</f>
        <v>73.44</v>
      </c>
      <c r="Z6" s="35">
        <f t="shared" ref="Z6:AH6" si="4">IF(Z7="",NA(),Z7)</f>
        <v>71.03</v>
      </c>
      <c r="AA6" s="35">
        <f t="shared" si="4"/>
        <v>73.47</v>
      </c>
      <c r="AB6" s="35">
        <f t="shared" si="4"/>
        <v>74.959999999999994</v>
      </c>
      <c r="AC6" s="35">
        <f t="shared" si="4"/>
        <v>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2032.37</v>
      </c>
      <c r="BG6" s="35">
        <f t="shared" ref="BG6:BO6" si="7">IF(BG7="",NA(),BG7)</f>
        <v>1928.09</v>
      </c>
      <c r="BH6" s="35">
        <f t="shared" si="7"/>
        <v>1388.55</v>
      </c>
      <c r="BI6" s="35">
        <f t="shared" si="7"/>
        <v>1757.6</v>
      </c>
      <c r="BJ6" s="35">
        <f t="shared" si="7"/>
        <v>1627.23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42.16</v>
      </c>
      <c r="BR6" s="35">
        <f t="shared" ref="BR6:BZ6" si="8">IF(BR7="",NA(),BR7)</f>
        <v>46.21</v>
      </c>
      <c r="BS6" s="35">
        <f t="shared" si="8"/>
        <v>48.51</v>
      </c>
      <c r="BT6" s="35">
        <f t="shared" si="8"/>
        <v>38.94</v>
      </c>
      <c r="BU6" s="35">
        <f t="shared" si="8"/>
        <v>39.130000000000003</v>
      </c>
      <c r="BV6" s="35">
        <f t="shared" si="8"/>
        <v>66.22</v>
      </c>
      <c r="BW6" s="35">
        <f t="shared" si="8"/>
        <v>69.87</v>
      </c>
      <c r="BX6" s="35">
        <f t="shared" si="8"/>
        <v>74.3</v>
      </c>
      <c r="BY6" s="35">
        <f t="shared" si="8"/>
        <v>72.260000000000005</v>
      </c>
      <c r="BZ6" s="35">
        <f t="shared" si="8"/>
        <v>71.84</v>
      </c>
      <c r="CA6" s="34" t="str">
        <f>IF(CA7="","",IF(CA7="-","【-】","【"&amp;SUBSTITUTE(TEXT(CA7,"#,##0.00"),"-","△")&amp;"】"))</f>
        <v>【74.17】</v>
      </c>
      <c r="CB6" s="35">
        <f>IF(CB7="",NA(),CB7)</f>
        <v>287.68</v>
      </c>
      <c r="CC6" s="35">
        <f t="shared" ref="CC6:CK6" si="9">IF(CC7="",NA(),CC7)</f>
        <v>263.75</v>
      </c>
      <c r="CD6" s="35">
        <f t="shared" si="9"/>
        <v>238.65</v>
      </c>
      <c r="CE6" s="35">
        <f t="shared" si="9"/>
        <v>307.73</v>
      </c>
      <c r="CF6" s="35">
        <f t="shared" si="9"/>
        <v>300.63</v>
      </c>
      <c r="CG6" s="35">
        <f t="shared" si="9"/>
        <v>246.72</v>
      </c>
      <c r="CH6" s="35">
        <f t="shared" si="9"/>
        <v>234.96</v>
      </c>
      <c r="CI6" s="35">
        <f t="shared" si="9"/>
        <v>221.81</v>
      </c>
      <c r="CJ6" s="35">
        <f t="shared" si="9"/>
        <v>230.02</v>
      </c>
      <c r="CK6" s="35">
        <f t="shared" si="9"/>
        <v>228.47</v>
      </c>
      <c r="CL6" s="34" t="str">
        <f>IF(CL7="","",IF(CL7="-","【-】","【"&amp;SUBSTITUTE(TEXT(CL7,"#,##0.00"),"-","△")&amp;"】"))</f>
        <v>【218.56】</v>
      </c>
      <c r="CM6" s="35">
        <f>IF(CM7="",NA(),CM7)</f>
        <v>39.43</v>
      </c>
      <c r="CN6" s="35">
        <f t="shared" ref="CN6:CV6" si="10">IF(CN7="",NA(),CN7)</f>
        <v>37.549999999999997</v>
      </c>
      <c r="CO6" s="35">
        <f t="shared" si="10"/>
        <v>38.75</v>
      </c>
      <c r="CP6" s="35">
        <f t="shared" si="10"/>
        <v>36.56</v>
      </c>
      <c r="CQ6" s="35">
        <f t="shared" si="10"/>
        <v>37.24</v>
      </c>
      <c r="CR6" s="35">
        <f t="shared" si="10"/>
        <v>41.35</v>
      </c>
      <c r="CS6" s="35">
        <f t="shared" si="10"/>
        <v>42.9</v>
      </c>
      <c r="CT6" s="35">
        <f t="shared" si="10"/>
        <v>43.36</v>
      </c>
      <c r="CU6" s="35">
        <f t="shared" si="10"/>
        <v>42.56</v>
      </c>
      <c r="CV6" s="35">
        <f t="shared" si="10"/>
        <v>42.47</v>
      </c>
      <c r="CW6" s="34" t="str">
        <f>IF(CW7="","",IF(CW7="-","【-】","【"&amp;SUBSTITUTE(TEXT(CW7,"#,##0.00"),"-","△")&amp;"】"))</f>
        <v>【42.86】</v>
      </c>
      <c r="CX6" s="35">
        <f>IF(CX7="",NA(),CX7)</f>
        <v>81.45</v>
      </c>
      <c r="CY6" s="35">
        <f t="shared" ref="CY6:DG6" si="11">IF(CY7="",NA(),CY7)</f>
        <v>79.69</v>
      </c>
      <c r="CZ6" s="35">
        <f t="shared" si="11"/>
        <v>79.92</v>
      </c>
      <c r="DA6" s="35">
        <f t="shared" si="11"/>
        <v>80.56</v>
      </c>
      <c r="DB6" s="35">
        <f t="shared" si="11"/>
        <v>84.01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193461</v>
      </c>
      <c r="D7" s="37">
        <v>47</v>
      </c>
      <c r="E7" s="37">
        <v>17</v>
      </c>
      <c r="F7" s="37">
        <v>4</v>
      </c>
      <c r="G7" s="37">
        <v>0</v>
      </c>
      <c r="H7" s="37" t="s">
        <v>98</v>
      </c>
      <c r="I7" s="37" t="s">
        <v>99</v>
      </c>
      <c r="J7" s="37" t="s">
        <v>100</v>
      </c>
      <c r="K7" s="37" t="s">
        <v>101</v>
      </c>
      <c r="L7" s="37" t="s">
        <v>102</v>
      </c>
      <c r="M7" s="37" t="s">
        <v>103</v>
      </c>
      <c r="N7" s="38" t="s">
        <v>104</v>
      </c>
      <c r="O7" s="38" t="s">
        <v>105</v>
      </c>
      <c r="P7" s="38">
        <v>16.309999999999999</v>
      </c>
      <c r="Q7" s="38">
        <v>100</v>
      </c>
      <c r="R7" s="38">
        <v>1980</v>
      </c>
      <c r="S7" s="38">
        <v>15695</v>
      </c>
      <c r="T7" s="38">
        <v>75.180000000000007</v>
      </c>
      <c r="U7" s="38">
        <v>208.77</v>
      </c>
      <c r="V7" s="38">
        <v>2545</v>
      </c>
      <c r="W7" s="38">
        <v>1.06</v>
      </c>
      <c r="X7" s="38">
        <v>2400.94</v>
      </c>
      <c r="Y7" s="38">
        <v>73.44</v>
      </c>
      <c r="Z7" s="38">
        <v>71.03</v>
      </c>
      <c r="AA7" s="38">
        <v>73.47</v>
      </c>
      <c r="AB7" s="38">
        <v>74.959999999999994</v>
      </c>
      <c r="AC7" s="38">
        <v>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2032.37</v>
      </c>
      <c r="BG7" s="38">
        <v>1928.09</v>
      </c>
      <c r="BH7" s="38">
        <v>1388.55</v>
      </c>
      <c r="BI7" s="38">
        <v>1757.6</v>
      </c>
      <c r="BJ7" s="38">
        <v>1627.23</v>
      </c>
      <c r="BK7" s="38">
        <v>1434.89</v>
      </c>
      <c r="BL7" s="38">
        <v>1298.9100000000001</v>
      </c>
      <c r="BM7" s="38">
        <v>1243.71</v>
      </c>
      <c r="BN7" s="38">
        <v>1194.1500000000001</v>
      </c>
      <c r="BO7" s="38">
        <v>1206.79</v>
      </c>
      <c r="BP7" s="38">
        <v>1218.7</v>
      </c>
      <c r="BQ7" s="38">
        <v>42.16</v>
      </c>
      <c r="BR7" s="38">
        <v>46.21</v>
      </c>
      <c r="BS7" s="38">
        <v>48.51</v>
      </c>
      <c r="BT7" s="38">
        <v>38.94</v>
      </c>
      <c r="BU7" s="38">
        <v>39.130000000000003</v>
      </c>
      <c r="BV7" s="38">
        <v>66.22</v>
      </c>
      <c r="BW7" s="38">
        <v>69.87</v>
      </c>
      <c r="BX7" s="38">
        <v>74.3</v>
      </c>
      <c r="BY7" s="38">
        <v>72.260000000000005</v>
      </c>
      <c r="BZ7" s="38">
        <v>71.84</v>
      </c>
      <c r="CA7" s="38">
        <v>74.17</v>
      </c>
      <c r="CB7" s="38">
        <v>287.68</v>
      </c>
      <c r="CC7" s="38">
        <v>263.75</v>
      </c>
      <c r="CD7" s="38">
        <v>238.65</v>
      </c>
      <c r="CE7" s="38">
        <v>307.73</v>
      </c>
      <c r="CF7" s="38">
        <v>300.63</v>
      </c>
      <c r="CG7" s="38">
        <v>246.72</v>
      </c>
      <c r="CH7" s="38">
        <v>234.96</v>
      </c>
      <c r="CI7" s="38">
        <v>221.81</v>
      </c>
      <c r="CJ7" s="38">
        <v>230.02</v>
      </c>
      <c r="CK7" s="38">
        <v>228.47</v>
      </c>
      <c r="CL7" s="38">
        <v>218.56</v>
      </c>
      <c r="CM7" s="38">
        <v>39.43</v>
      </c>
      <c r="CN7" s="38">
        <v>37.549999999999997</v>
      </c>
      <c r="CO7" s="38">
        <v>38.75</v>
      </c>
      <c r="CP7" s="38">
        <v>36.56</v>
      </c>
      <c r="CQ7" s="38">
        <v>37.24</v>
      </c>
      <c r="CR7" s="38">
        <v>41.35</v>
      </c>
      <c r="CS7" s="38">
        <v>42.9</v>
      </c>
      <c r="CT7" s="38">
        <v>43.36</v>
      </c>
      <c r="CU7" s="38">
        <v>42.56</v>
      </c>
      <c r="CV7" s="38">
        <v>42.47</v>
      </c>
      <c r="CW7" s="38">
        <v>42.86</v>
      </c>
      <c r="CX7" s="38">
        <v>81.45</v>
      </c>
      <c r="CY7" s="38">
        <v>79.69</v>
      </c>
      <c r="CZ7" s="38">
        <v>79.92</v>
      </c>
      <c r="DA7" s="38">
        <v>80.56</v>
      </c>
      <c r="DB7" s="38">
        <v>84.01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2021-01-28T05:59:47Z</cp:lastPrinted>
  <dcterms:created xsi:type="dcterms:W3CDTF">2020-12-04T02:54:57Z</dcterms:created>
  <dcterms:modified xsi:type="dcterms:W3CDTF">2021-02-22T01:46:56Z</dcterms:modified>
  <cp:category/>
</cp:coreProperties>
</file>