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DSFR.iad2016.local\Share$\00311812\Desktop\決算統計Hp\経営比較0219\010 簡易水道\"/>
    </mc:Choice>
  </mc:AlternateContent>
  <workbookProtection workbookAlgorithmName="SHA-512" workbookHashValue="ZxhA8cfPkhq1vktBXo4kRbd2nnnM/Z6Tb7mGJ5jJLfqfIuaVfsg91XFXQVyqxxTr4LvXXRhKyybGAqMGgzmc6A==" workbookSaltValue="XES1X5Fz2PTUS+7ZsfQwjw==" workbookSpinCount="100000" lockStructure="1"/>
  <bookViews>
    <workbookView xWindow="0" yWindow="0" windowWidth="20400" windowHeight="6780"/>
  </bookViews>
  <sheets>
    <sheet name="法非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H85" i="4"/>
  <c r="E85" i="4"/>
  <c r="BB10" i="4"/>
  <c r="AT10" i="4"/>
  <c r="AL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<sst xmlns="http://schemas.openxmlformats.org/spreadsheetml/2006/main" count="233" uniqueCount="117">
  <si>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</si>
  <si>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</si>
  <si>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</si>
  <si>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</si>
  <si>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</si>
  <si>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</si>
  <si>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</si>
  <si>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</si>
  <si>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</si>
  <si>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</si>
  <si>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</si>
  <si>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</si>
  <si>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</si>
  <si>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</si>
  <si>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</si>
  <si>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</si>
  <si>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</si>
  <si>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</si>
  <si>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</si>
  <si>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</si>
  <si>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</si>
  <si>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</si>
  <si>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</si>
  <si>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</si>
  <si>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</si>
  <si>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</si>
  <si>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</si>
  <si>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</si>
  <si>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</si>
  <si>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</si>
  <si>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</si>
  <si>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</si>
  <si>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</si>
  <si>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</si>
  <si>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</si>
  <si>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</si>
  <si>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</si>
  <si>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</si>
  <si>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</si>
  <si>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</si>
  <si>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</si>
  <si>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</si>
  <si>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</si>
  <si>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</si>
  <si>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</si>
  <si>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</si>
  <si>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</si>
  <si>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</si>
  <si>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</si>
  <si>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</si>
  <si>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</si>
  <si>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</si>
  <si>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</si>
  <si>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</si>
  <si>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</si>
  <si>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</si>
  <si>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</si>
  <si>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</si>
  <si>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</si>
  <si>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</si>
  <si>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</si>
  <si>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</si>
  <si>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</si>
  <si>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</si>
  <si>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</si>
  <si>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</si>
  <si>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</si>
  <si>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</si>
  <si>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</si>
  <si>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</si>
  <si>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</si>
  <si>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</si>
  <si>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</si>
  <si>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</si>
  <si>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</si>
  <si>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</si>
  <si>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</si>
  <si>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</si>
  <si>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</si>
  <si>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</si>
  <si>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</si>
  <si>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</si>
  <si>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</si>
  <si>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</si>
  <si>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</si>
  <si>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</si>
  <si>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</si>
  <si>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</si>
  <si>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</si>
  <si>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</si>
  <si>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</si>
  <si>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</si>
  <si>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</si>
  <si>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</si>
  <si>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</si>
  <si>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</si>
  <si>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山梨県　中央市</t>
  </si>
  <si>
    <t>法非適用</t>
  </si>
  <si>
    <t>水道事業</t>
  </si>
  <si>
    <t>簡易水道事業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</si>
  <si>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</si>
  <si>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</si>
  <si>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</si>
  <si>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</si>
  <si>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</si>
  <si>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</si>
  <si>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</si>
  <si>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</si>
  <si>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</si>
  <si>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</si>
  <si>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</si>
  <si>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</si>
  <si>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</si>
  <si>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</si>
  <si>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管路については、石綿管及び老朽化したビニル管が多く残存しているため、漏水が多く有収率も低い状態ではある。また、老朽化した配水池や送水施設も多く、安定した給水が今後困難になる可能性も懸念されている。
　持続可能な水道事業を行っていくためにも、効率的かつ計画的な更新や改修工事を行っていく必要がある。</t>
    <rPh sb="80" eb="82">
      <t>コンゴ</t>
    </rPh>
    <rPh sb="91" eb="93">
      <t>ケネン</t>
    </rPh>
    <rPh sb="135" eb="137">
      <t>コウジ</t>
    </rPh>
    <rPh sb="143" eb="145">
      <t>ヒツヨウ</t>
    </rPh>
    <phoneticPr fontId="4"/>
  </si>
  <si>
    <t>　老朽化した管路や施設の更新に費用が嵩むため、適正な料金改定を実施し、安定した水道事業を目指していく必要がある。</t>
    <rPh sb="31" eb="33">
      <t>ジッシ</t>
    </rPh>
    <phoneticPr fontId="4"/>
  </si>
  <si>
    <t>　石綿管や老朽化したビニル管が未だ多く残存している。毎年度実施をしている管路耐震化工事については、地方債を財源に工事を行っているため、債務残高が増加し、高止まりの状況である。
　当該事業の給水収益は、食品工業団地や企業が半分程度を占めており、企業の経済情勢に収益が左右される状況にあるが、収益的収支比率について、令和元年度においては、昨年度より改善し、100％に近い数値となった。　
　今後も災害に強く、安定した水道事業を行うため、継続して耐震化事業を行っていく必要があるが、一般会計からの繰入金がなければ事業運営も滞る状況であるため、適切な料金改定を行い、健全な事業運営を行う必要がある。</t>
    <rPh sb="28" eb="29">
      <t>ド</t>
    </rPh>
    <rPh sb="29" eb="31">
      <t>ジッシ</t>
    </rPh>
    <rPh sb="49" eb="51">
      <t>チホウ</t>
    </rPh>
    <rPh sb="53" eb="55">
      <t>ザイゲン</t>
    </rPh>
    <rPh sb="89" eb="91">
      <t>トウガイ</t>
    </rPh>
    <rPh sb="91" eb="93">
      <t>ジギョウ</t>
    </rPh>
    <rPh sb="94" eb="96">
      <t>キュウスイ</t>
    </rPh>
    <rPh sb="96" eb="98">
      <t>シュウエキ</t>
    </rPh>
    <rPh sb="112" eb="114">
      <t>テイド</t>
    </rPh>
    <rPh sb="115" eb="116">
      <t>シ</t>
    </rPh>
    <rPh sb="121" eb="123">
      <t>キギョウ</t>
    </rPh>
    <rPh sb="126" eb="128">
      <t>ジョウセイ</t>
    </rPh>
    <rPh sb="129" eb="131">
      <t>シュウエキ</t>
    </rPh>
    <rPh sb="132" eb="134">
      <t>サユウ</t>
    </rPh>
    <rPh sb="144" eb="147">
      <t>シュウエキテキ</t>
    </rPh>
    <rPh sb="147" eb="149">
      <t>シュウシ</t>
    </rPh>
    <rPh sb="149" eb="151">
      <t>ヒリツ</t>
    </rPh>
    <rPh sb="156" eb="158">
      <t>レイワ</t>
    </rPh>
    <rPh sb="158" eb="160">
      <t>ガンネン</t>
    </rPh>
    <rPh sb="160" eb="161">
      <t>ド</t>
    </rPh>
    <rPh sb="167" eb="170">
      <t>サクネンド</t>
    </rPh>
    <rPh sb="172" eb="174">
      <t>カイゼン</t>
    </rPh>
    <rPh sb="181" eb="182">
      <t>チカ</t>
    </rPh>
    <rPh sb="183" eb="185">
      <t>スウチ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</si>
</sst>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1.69</c:v>
                </c:pt>
                <c:pt idx="2">
                  <c:v>0.22</c:v>
                </c:pt>
                <c:pt idx="3">
                  <c:v>0.46</c:v>
                </c:pt>
                <c:pt idx="4">
                  <c:v>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EA-4FFE-9CEA-35451F1FF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0.65</c:v>
                </c:pt>
                <c:pt idx="1">
                  <c:v>0.53</c:v>
                </c:pt>
                <c:pt idx="2">
                  <c:v>0.72</c:v>
                </c:pt>
                <c:pt idx="3">
                  <c:v>0.53</c:v>
                </c:pt>
                <c:pt idx="4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EA-4FFE-9CEA-35451F1FF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73.400000000000006</c:v>
                </c:pt>
                <c:pt idx="1">
                  <c:v>64.48</c:v>
                </c:pt>
                <c:pt idx="2">
                  <c:v>75.010000000000005</c:v>
                </c:pt>
                <c:pt idx="3">
                  <c:v>65.08</c:v>
                </c:pt>
                <c:pt idx="4">
                  <c:v>71.87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BD-426C-8E05-850F4DDE2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57.29</c:v>
                </c:pt>
                <c:pt idx="1">
                  <c:v>55.9</c:v>
                </c:pt>
                <c:pt idx="2">
                  <c:v>57.3</c:v>
                </c:pt>
                <c:pt idx="3">
                  <c:v>56.76</c:v>
                </c:pt>
                <c:pt idx="4">
                  <c:v>56.04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BD-426C-8E05-850F4DDE2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77.39</c:v>
                </c:pt>
                <c:pt idx="1">
                  <c:v>71.489999999999995</c:v>
                </c:pt>
                <c:pt idx="2">
                  <c:v>67.39</c:v>
                </c:pt>
                <c:pt idx="3">
                  <c:v>74.77</c:v>
                </c:pt>
                <c:pt idx="4">
                  <c:v>72.48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7-4E0F-ACB2-10742170F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73.69</c:v>
                </c:pt>
                <c:pt idx="1">
                  <c:v>73.28</c:v>
                </c:pt>
                <c:pt idx="2">
                  <c:v>72.42</c:v>
                </c:pt>
                <c:pt idx="3">
                  <c:v>73.069999999999993</c:v>
                </c:pt>
                <c:pt idx="4">
                  <c:v>72.78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A7-4E0F-ACB2-10742170F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71.7</c:v>
                </c:pt>
                <c:pt idx="1">
                  <c:v>67.760000000000005</c:v>
                </c:pt>
                <c:pt idx="2">
                  <c:v>88.78</c:v>
                </c:pt>
                <c:pt idx="3">
                  <c:v>94.67</c:v>
                </c:pt>
                <c:pt idx="4">
                  <c:v>99.03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A8-4BDC-8A01-8EAB24D51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76.27</c:v>
                </c:pt>
                <c:pt idx="1">
                  <c:v>77.56</c:v>
                </c:pt>
                <c:pt idx="2">
                  <c:v>78.510000000000005</c:v>
                </c:pt>
                <c:pt idx="3">
                  <c:v>77.91</c:v>
                </c:pt>
                <c:pt idx="4">
                  <c:v>79.099999999999994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A8-4BDC-8A01-8EAB24D51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3D-4F5D-9150-C61493C19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3D-4F5D-9150-C61493C19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2-4FC8-BB5F-CE3FA25D5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E2-4FC8-BB5F-CE3FA25D5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97-408B-B7A1-61EC67727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97-408B-B7A1-61EC67727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9D-47EB-9613-57D40CDCC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9D-47EB-9613-57D40CDCC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1123.51</c:v>
                </c:pt>
                <c:pt idx="1">
                  <c:v>1218.81</c:v>
                </c:pt>
                <c:pt idx="2">
                  <c:v>1020.76</c:v>
                </c:pt>
                <c:pt idx="3">
                  <c:v>1058.49</c:v>
                </c:pt>
                <c:pt idx="4">
                  <c:v>1062.6199999999999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AF-47BB-A905-88FE8DFB8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1134.67</c:v>
                </c:pt>
                <c:pt idx="1">
                  <c:v>1144.79</c:v>
                </c:pt>
                <c:pt idx="2">
                  <c:v>1061.58</c:v>
                </c:pt>
                <c:pt idx="3">
                  <c:v>1007.7</c:v>
                </c:pt>
                <c:pt idx="4">
                  <c:v>1018.52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AF-47BB-A905-88FE8DFB8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70.53</c:v>
                </c:pt>
                <c:pt idx="1">
                  <c:v>63.39</c:v>
                </c:pt>
                <c:pt idx="2">
                  <c:v>74.92</c:v>
                </c:pt>
                <c:pt idx="3">
                  <c:v>76.91</c:v>
                </c:pt>
                <c:pt idx="4">
                  <c:v>77.099999999999994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FC-4509-BAAA-461D01F80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40.6</c:v>
                </c:pt>
                <c:pt idx="1">
                  <c:v>56.04</c:v>
                </c:pt>
                <c:pt idx="2">
                  <c:v>58.52</c:v>
                </c:pt>
                <c:pt idx="3">
                  <c:v>59.22</c:v>
                </c:pt>
                <c:pt idx="4">
                  <c:v>58.79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FC-4509-BAAA-461D01F80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197.35</c:v>
                </c:pt>
                <c:pt idx="1">
                  <c:v>219.22</c:v>
                </c:pt>
                <c:pt idx="2">
                  <c:v>197.61</c:v>
                </c:pt>
                <c:pt idx="3">
                  <c:v>194.85</c:v>
                </c:pt>
                <c:pt idx="4">
                  <c:v>184.34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2B-4175-9B7F-3E816796C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440.03</c:v>
                </c:pt>
                <c:pt idx="1">
                  <c:v>304.35000000000002</c:v>
                </c:pt>
                <c:pt idx="2">
                  <c:v>296.3</c:v>
                </c:pt>
                <c:pt idx="3">
                  <c:v>292.89999999999998</c:v>
                </c:pt>
                <c:pt idx="4">
                  <c:v>298.25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2B-4175-9B7F-3E816796C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【1,084.05】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【300.47】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2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2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5" t="str">
        <f>データ!H6</f>
        <v>山梨県　中央市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2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50" t="str">
        <f>データ!$I$6</f>
        <v>法非適用</v>
      </c>
      <c r="C8" s="50"/>
      <c r="D8" s="50"/>
      <c r="E8" s="50"/>
      <c r="F8" s="50"/>
      <c r="G8" s="50"/>
      <c r="H8" s="50"/>
      <c r="I8" s="50" t="str">
        <f>データ!$J$6</f>
        <v>水道事業</v>
      </c>
      <c r="J8" s="50"/>
      <c r="K8" s="50"/>
      <c r="L8" s="50"/>
      <c r="M8" s="50"/>
      <c r="N8" s="50"/>
      <c r="O8" s="50"/>
      <c r="P8" s="50" t="str">
        <f>データ!$K$6</f>
        <v>簡易水道事業</v>
      </c>
      <c r="Q8" s="50"/>
      <c r="R8" s="50"/>
      <c r="S8" s="50"/>
      <c r="T8" s="50"/>
      <c r="U8" s="50"/>
      <c r="V8" s="50"/>
      <c r="W8" s="50" t="str">
        <f>データ!$L$6</f>
        <v>D3</v>
      </c>
      <c r="X8" s="50"/>
      <c r="Y8" s="50"/>
      <c r="Z8" s="50"/>
      <c r="AA8" s="50"/>
      <c r="AB8" s="50"/>
      <c r="AC8" s="50"/>
      <c r="AD8" s="50" t="str">
        <f>データ!$M$6</f>
        <v>非設置</v>
      </c>
      <c r="AE8" s="50"/>
      <c r="AF8" s="50"/>
      <c r="AG8" s="50"/>
      <c r="AH8" s="50"/>
      <c r="AI8" s="50"/>
      <c r="AJ8" s="50"/>
      <c r="AK8" s="2"/>
      <c r="AL8" s="51">
        <f>データ!$R$6</f>
        <v>31010</v>
      </c>
      <c r="AM8" s="51"/>
      <c r="AN8" s="51"/>
      <c r="AO8" s="51"/>
      <c r="AP8" s="51"/>
      <c r="AQ8" s="51"/>
      <c r="AR8" s="51"/>
      <c r="AS8" s="51"/>
      <c r="AT8" s="47">
        <f>データ!$S$6</f>
        <v>31.69</v>
      </c>
      <c r="AU8" s="47"/>
      <c r="AV8" s="47"/>
      <c r="AW8" s="47"/>
      <c r="AX8" s="47"/>
      <c r="AY8" s="47"/>
      <c r="AZ8" s="47"/>
      <c r="BA8" s="47"/>
      <c r="BB8" s="47">
        <f>データ!$T$6</f>
        <v>978.54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10</v>
      </c>
      <c r="BM8" s="49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2"/>
      <c r="AE9" s="2"/>
      <c r="AF9" s="2"/>
      <c r="AG9" s="2"/>
      <c r="AH9" s="3"/>
      <c r="AI9" s="2"/>
      <c r="AJ9" s="2"/>
      <c r="AK9" s="2"/>
      <c r="AL9" s="46" t="s">
        <v>16</v>
      </c>
      <c r="AM9" s="46"/>
      <c r="AN9" s="46"/>
      <c r="AO9" s="46"/>
      <c r="AP9" s="46"/>
      <c r="AQ9" s="46"/>
      <c r="AR9" s="46"/>
      <c r="AS9" s="46"/>
      <c r="AT9" s="46" t="s">
        <v>17</v>
      </c>
      <c r="AU9" s="46"/>
      <c r="AV9" s="46"/>
      <c r="AW9" s="46"/>
      <c r="AX9" s="46"/>
      <c r="AY9" s="46"/>
      <c r="AZ9" s="46"/>
      <c r="BA9" s="46"/>
      <c r="BB9" s="46" t="s">
        <v>18</v>
      </c>
      <c r="BC9" s="46"/>
      <c r="BD9" s="46"/>
      <c r="BE9" s="46"/>
      <c r="BF9" s="46"/>
      <c r="BG9" s="46"/>
      <c r="BH9" s="46"/>
      <c r="BI9" s="46"/>
      <c r="BJ9" s="3"/>
      <c r="BK9" s="3"/>
      <c r="BL9" s="52" t="s">
        <v>19</v>
      </c>
      <c r="BM9" s="53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47" t="str">
        <f>データ!$N$6</f>
        <v>-</v>
      </c>
      <c r="C10" s="47"/>
      <c r="D10" s="47"/>
      <c r="E10" s="47"/>
      <c r="F10" s="47"/>
      <c r="G10" s="47"/>
      <c r="H10" s="47"/>
      <c r="I10" s="47" t="str">
        <f>データ!$O$6</f>
        <v>該当数値なし</v>
      </c>
      <c r="J10" s="47"/>
      <c r="K10" s="47"/>
      <c r="L10" s="47"/>
      <c r="M10" s="47"/>
      <c r="N10" s="47"/>
      <c r="O10" s="47"/>
      <c r="P10" s="47">
        <f>データ!$P$6</f>
        <v>10.72</v>
      </c>
      <c r="Q10" s="47"/>
      <c r="R10" s="47"/>
      <c r="S10" s="47"/>
      <c r="T10" s="47"/>
      <c r="U10" s="47"/>
      <c r="V10" s="47"/>
      <c r="W10" s="51">
        <f>データ!$Q$6</f>
        <v>2695</v>
      </c>
      <c r="X10" s="51"/>
      <c r="Y10" s="51"/>
      <c r="Z10" s="51"/>
      <c r="AA10" s="51"/>
      <c r="AB10" s="51"/>
      <c r="AC10" s="51"/>
      <c r="AD10" s="2"/>
      <c r="AE10" s="2"/>
      <c r="AF10" s="2"/>
      <c r="AG10" s="2"/>
      <c r="AH10" s="2"/>
      <c r="AI10" s="2"/>
      <c r="AJ10" s="2"/>
      <c r="AK10" s="2"/>
      <c r="AL10" s="51">
        <f>データ!$U$6</f>
        <v>3321</v>
      </c>
      <c r="AM10" s="51"/>
      <c r="AN10" s="51"/>
      <c r="AO10" s="51"/>
      <c r="AP10" s="51"/>
      <c r="AQ10" s="51"/>
      <c r="AR10" s="51"/>
      <c r="AS10" s="51"/>
      <c r="AT10" s="47">
        <f>データ!$V$6</f>
        <v>8.3000000000000007</v>
      </c>
      <c r="AU10" s="47"/>
      <c r="AV10" s="47"/>
      <c r="AW10" s="47"/>
      <c r="AX10" s="47"/>
      <c r="AY10" s="47"/>
      <c r="AZ10" s="47"/>
      <c r="BA10" s="47"/>
      <c r="BB10" s="47">
        <f>データ!$W$6</f>
        <v>400.12</v>
      </c>
      <c r="BC10" s="47"/>
      <c r="BD10" s="47"/>
      <c r="BE10" s="47"/>
      <c r="BF10" s="47"/>
      <c r="BG10" s="47"/>
      <c r="BH10" s="47"/>
      <c r="BI10" s="47"/>
      <c r="BJ10" s="2"/>
      <c r="BK10" s="2"/>
      <c r="BL10" s="54" t="s">
        <v>21</v>
      </c>
      <c r="BM10" s="55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8" t="s">
        <v>23</v>
      </c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</row>
    <row r="14" spans="1:78" ht="13.5" customHeight="1" x14ac:dyDescent="0.2">
      <c r="A14" s="2"/>
      <c r="B14" s="70" t="s">
        <v>24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2"/>
      <c r="BK14" s="2"/>
      <c r="BL14" s="56" t="s">
        <v>25</v>
      </c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8"/>
    </row>
    <row r="15" spans="1:78" ht="13.5" customHeight="1" x14ac:dyDescent="0.2">
      <c r="A15" s="2"/>
      <c r="B15" s="73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5"/>
      <c r="BK15" s="2"/>
      <c r="BL15" s="59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1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2" t="s">
        <v>116</v>
      </c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4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2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4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2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4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2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4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2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4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2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4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2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4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2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4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2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4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2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4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2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4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2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4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2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4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2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4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2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4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2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4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2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4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2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4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62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4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62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4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2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4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2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4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2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4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2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4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2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4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2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4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2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4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2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4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5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7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6" t="s">
        <v>26</v>
      </c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8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9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1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2" t="s">
        <v>114</v>
      </c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4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2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4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2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4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2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4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2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4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2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4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2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4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2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4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2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4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62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4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62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4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62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4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2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4"/>
    </row>
    <row r="60" spans="1:78" ht="13.5" customHeight="1" x14ac:dyDescent="0.2">
      <c r="A60" s="2"/>
      <c r="B60" s="73" t="s">
        <v>27</v>
      </c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5"/>
      <c r="BK60" s="2"/>
      <c r="BL60" s="62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4"/>
    </row>
    <row r="61" spans="1:78" ht="13.5" customHeight="1" x14ac:dyDescent="0.2">
      <c r="A61" s="2"/>
      <c r="B61" s="73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5"/>
      <c r="BK61" s="2"/>
      <c r="BL61" s="62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4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2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4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5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7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6" t="s">
        <v>28</v>
      </c>
      <c r="BM64" s="57"/>
      <c r="BN64" s="57"/>
      <c r="BO64" s="57"/>
      <c r="BP64" s="57"/>
      <c r="BQ64" s="57"/>
      <c r="BR64" s="57"/>
      <c r="BS64" s="57"/>
      <c r="BT64" s="57"/>
      <c r="BU64" s="57"/>
      <c r="BV64" s="57"/>
      <c r="BW64" s="57"/>
      <c r="BX64" s="57"/>
      <c r="BY64" s="57"/>
      <c r="BZ64" s="58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9"/>
      <c r="BM65" s="60"/>
      <c r="BN65" s="60"/>
      <c r="BO65" s="60"/>
      <c r="BP65" s="60"/>
      <c r="BQ65" s="60"/>
      <c r="BR65" s="60"/>
      <c r="BS65" s="60"/>
      <c r="BT65" s="60"/>
      <c r="BU65" s="60"/>
      <c r="BV65" s="60"/>
      <c r="BW65" s="60"/>
      <c r="BX65" s="60"/>
      <c r="BY65" s="60"/>
      <c r="BZ65" s="61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2" t="s">
        <v>115</v>
      </c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4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2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4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2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4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2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4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2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4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2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4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2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4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2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4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2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4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2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4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2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4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2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4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2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4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62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4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62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4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62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4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65"/>
      <c r="BM82" s="66"/>
      <c r="BN82" s="66"/>
      <c r="BO82" s="66"/>
      <c r="BP82" s="66"/>
      <c r="BQ82" s="66"/>
      <c r="BR82" s="66"/>
      <c r="BS82" s="66"/>
      <c r="BT82" s="66"/>
      <c r="BU82" s="66"/>
      <c r="BV82" s="66"/>
      <c r="BW82" s="66"/>
      <c r="BX82" s="66"/>
      <c r="BY82" s="66"/>
      <c r="BZ82" s="67"/>
    </row>
    <row r="83" spans="1:78" x14ac:dyDescent="0.2">
      <c r="C83" s="26"/>
    </row>
    <row r="84" spans="1:78" hidden="1" x14ac:dyDescent="0.2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2">
      <c r="B85" s="27"/>
      <c r="C85" s="27"/>
      <c r="D85" s="27"/>
      <c r="E85" s="27" t="str">
        <f>データ!AH6</f>
        <v>【76.03】</v>
      </c>
      <c r="F85" s="27" t="s">
        <v>41</v>
      </c>
      <c r="G85" s="27" t="s">
        <v>41</v>
      </c>
      <c r="H85" s="27" t="str">
        <f>データ!BO6</f>
        <v>【1,084.05】</v>
      </c>
      <c r="I85" s="27" t="str">
        <f>データ!BZ6</f>
        <v>【53.46】</v>
      </c>
      <c r="J85" s="27" t="str">
        <f>データ!CK6</f>
        <v>【300.47】</v>
      </c>
      <c r="K85" s="27" t="str">
        <f>データ!CV6</f>
        <v>【54.90】</v>
      </c>
      <c r="L85" s="27" t="str">
        <f>データ!DG6</f>
        <v>【73.31】</v>
      </c>
      <c r="M85" s="27" t="s">
        <v>42</v>
      </c>
      <c r="N85" s="27" t="s">
        <v>42</v>
      </c>
      <c r="O85" s="27" t="str">
        <f>データ!EN6</f>
        <v>【0.56】</v>
      </c>
    </row>
  </sheetData>
  <sheetProtection algorithmName="SHA-512" hashValue="dQsrzY9NgSklxSZEFCQT4vS2Qno8kJw8ONusHyUjYXYOspH08zJFCRVBzUFq73JDZ3kRQawozu1EikllbmKkkw==" saltValue="KEG/tLaeYxNSjSE3MKRSTQ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2">
      <c r="A2" s="29" t="s">
        <v>44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2">
      <c r="A3" s="29" t="s">
        <v>45</v>
      </c>
      <c r="B3" s="30" t="s">
        <v>46</v>
      </c>
      <c r="C3" s="30" t="s">
        <v>47</v>
      </c>
      <c r="D3" s="30" t="s">
        <v>48</v>
      </c>
      <c r="E3" s="30" t="s">
        <v>49</v>
      </c>
      <c r="F3" s="30" t="s">
        <v>50</v>
      </c>
      <c r="G3" s="30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9"/>
      <c r="X3" s="83" t="s">
        <v>53</v>
      </c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 t="s">
        <v>54</v>
      </c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</row>
    <row r="4" spans="1:144" x14ac:dyDescent="0.2">
      <c r="A4" s="29" t="s">
        <v>55</v>
      </c>
      <c r="B4" s="31"/>
      <c r="C4" s="31"/>
      <c r="D4" s="31"/>
      <c r="E4" s="31"/>
      <c r="F4" s="31"/>
      <c r="G4" s="31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76" t="s">
        <v>56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 t="s">
        <v>57</v>
      </c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 t="s">
        <v>58</v>
      </c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 t="s">
        <v>59</v>
      </c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 t="s">
        <v>60</v>
      </c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 t="s">
        <v>61</v>
      </c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 t="s">
        <v>62</v>
      </c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 t="s">
        <v>63</v>
      </c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 t="s">
        <v>64</v>
      </c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 t="s">
        <v>65</v>
      </c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 t="s">
        <v>66</v>
      </c>
      <c r="EE4" s="76"/>
      <c r="EF4" s="76"/>
      <c r="EG4" s="76"/>
      <c r="EH4" s="76"/>
      <c r="EI4" s="76"/>
      <c r="EJ4" s="76"/>
      <c r="EK4" s="76"/>
      <c r="EL4" s="76"/>
      <c r="EM4" s="76"/>
      <c r="EN4" s="76"/>
    </row>
    <row r="5" spans="1:144" x14ac:dyDescent="0.2">
      <c r="A5" s="29" t="s">
        <v>67</v>
      </c>
      <c r="B5" s="32"/>
      <c r="C5" s="32"/>
      <c r="D5" s="32"/>
      <c r="E5" s="32"/>
      <c r="F5" s="32"/>
      <c r="G5" s="32"/>
      <c r="H5" s="33" t="s">
        <v>68</v>
      </c>
      <c r="I5" s="33" t="s">
        <v>69</v>
      </c>
      <c r="J5" s="33" t="s">
        <v>70</v>
      </c>
      <c r="K5" s="33" t="s">
        <v>71</v>
      </c>
      <c r="L5" s="33" t="s">
        <v>72</v>
      </c>
      <c r="M5" s="33" t="s">
        <v>73</v>
      </c>
      <c r="N5" s="33" t="s">
        <v>74</v>
      </c>
      <c r="O5" s="33" t="s">
        <v>75</v>
      </c>
      <c r="P5" s="33" t="s">
        <v>76</v>
      </c>
      <c r="Q5" s="33" t="s">
        <v>77</v>
      </c>
      <c r="R5" s="33" t="s">
        <v>78</v>
      </c>
      <c r="S5" s="33" t="s">
        <v>79</v>
      </c>
      <c r="T5" s="33" t="s">
        <v>80</v>
      </c>
      <c r="U5" s="33" t="s">
        <v>81</v>
      </c>
      <c r="V5" s="33" t="s">
        <v>82</v>
      </c>
      <c r="W5" s="33" t="s">
        <v>83</v>
      </c>
      <c r="X5" s="33" t="s">
        <v>84</v>
      </c>
      <c r="Y5" s="33" t="s">
        <v>85</v>
      </c>
      <c r="Z5" s="33" t="s">
        <v>86</v>
      </c>
      <c r="AA5" s="33" t="s">
        <v>87</v>
      </c>
      <c r="AB5" s="33" t="s">
        <v>88</v>
      </c>
      <c r="AC5" s="33" t="s">
        <v>89</v>
      </c>
      <c r="AD5" s="33" t="s">
        <v>90</v>
      </c>
      <c r="AE5" s="33" t="s">
        <v>91</v>
      </c>
      <c r="AF5" s="33" t="s">
        <v>92</v>
      </c>
      <c r="AG5" s="33" t="s">
        <v>93</v>
      </c>
      <c r="AH5" s="33" t="s">
        <v>29</v>
      </c>
      <c r="AI5" s="33" t="s">
        <v>84</v>
      </c>
      <c r="AJ5" s="33" t="s">
        <v>85</v>
      </c>
      <c r="AK5" s="33" t="s">
        <v>86</v>
      </c>
      <c r="AL5" s="33" t="s">
        <v>87</v>
      </c>
      <c r="AM5" s="33" t="s">
        <v>88</v>
      </c>
      <c r="AN5" s="33" t="s">
        <v>89</v>
      </c>
      <c r="AO5" s="33" t="s">
        <v>90</v>
      </c>
      <c r="AP5" s="33" t="s">
        <v>91</v>
      </c>
      <c r="AQ5" s="33" t="s">
        <v>92</v>
      </c>
      <c r="AR5" s="33" t="s">
        <v>93</v>
      </c>
      <c r="AS5" s="33" t="s">
        <v>94</v>
      </c>
      <c r="AT5" s="33" t="s">
        <v>84</v>
      </c>
      <c r="AU5" s="33" t="s">
        <v>85</v>
      </c>
      <c r="AV5" s="33" t="s">
        <v>86</v>
      </c>
      <c r="AW5" s="33" t="s">
        <v>87</v>
      </c>
      <c r="AX5" s="33" t="s">
        <v>88</v>
      </c>
      <c r="AY5" s="33" t="s">
        <v>89</v>
      </c>
      <c r="AZ5" s="33" t="s">
        <v>90</v>
      </c>
      <c r="BA5" s="33" t="s">
        <v>91</v>
      </c>
      <c r="BB5" s="33" t="s">
        <v>92</v>
      </c>
      <c r="BC5" s="33" t="s">
        <v>93</v>
      </c>
      <c r="BD5" s="33" t="s">
        <v>94</v>
      </c>
      <c r="BE5" s="33" t="s">
        <v>84</v>
      </c>
      <c r="BF5" s="33" t="s">
        <v>85</v>
      </c>
      <c r="BG5" s="33" t="s">
        <v>86</v>
      </c>
      <c r="BH5" s="33" t="s">
        <v>87</v>
      </c>
      <c r="BI5" s="33" t="s">
        <v>88</v>
      </c>
      <c r="BJ5" s="33" t="s">
        <v>89</v>
      </c>
      <c r="BK5" s="33" t="s">
        <v>90</v>
      </c>
      <c r="BL5" s="33" t="s">
        <v>91</v>
      </c>
      <c r="BM5" s="33" t="s">
        <v>92</v>
      </c>
      <c r="BN5" s="33" t="s">
        <v>93</v>
      </c>
      <c r="BO5" s="33" t="s">
        <v>94</v>
      </c>
      <c r="BP5" s="33" t="s">
        <v>84</v>
      </c>
      <c r="BQ5" s="33" t="s">
        <v>85</v>
      </c>
      <c r="BR5" s="33" t="s">
        <v>86</v>
      </c>
      <c r="BS5" s="33" t="s">
        <v>87</v>
      </c>
      <c r="BT5" s="33" t="s">
        <v>88</v>
      </c>
      <c r="BU5" s="33" t="s">
        <v>89</v>
      </c>
      <c r="BV5" s="33" t="s">
        <v>90</v>
      </c>
      <c r="BW5" s="33" t="s">
        <v>91</v>
      </c>
      <c r="BX5" s="33" t="s">
        <v>92</v>
      </c>
      <c r="BY5" s="33" t="s">
        <v>93</v>
      </c>
      <c r="BZ5" s="33" t="s">
        <v>94</v>
      </c>
      <c r="CA5" s="33" t="s">
        <v>84</v>
      </c>
      <c r="CB5" s="33" t="s">
        <v>85</v>
      </c>
      <c r="CC5" s="33" t="s">
        <v>86</v>
      </c>
      <c r="CD5" s="33" t="s">
        <v>87</v>
      </c>
      <c r="CE5" s="33" t="s">
        <v>88</v>
      </c>
      <c r="CF5" s="33" t="s">
        <v>89</v>
      </c>
      <c r="CG5" s="33" t="s">
        <v>90</v>
      </c>
      <c r="CH5" s="33" t="s">
        <v>91</v>
      </c>
      <c r="CI5" s="33" t="s">
        <v>92</v>
      </c>
      <c r="CJ5" s="33" t="s">
        <v>93</v>
      </c>
      <c r="CK5" s="33" t="s">
        <v>94</v>
      </c>
      <c r="CL5" s="33" t="s">
        <v>84</v>
      </c>
      <c r="CM5" s="33" t="s">
        <v>85</v>
      </c>
      <c r="CN5" s="33" t="s">
        <v>86</v>
      </c>
      <c r="CO5" s="33" t="s">
        <v>87</v>
      </c>
      <c r="CP5" s="33" t="s">
        <v>88</v>
      </c>
      <c r="CQ5" s="33" t="s">
        <v>89</v>
      </c>
      <c r="CR5" s="33" t="s">
        <v>90</v>
      </c>
      <c r="CS5" s="33" t="s">
        <v>91</v>
      </c>
      <c r="CT5" s="33" t="s">
        <v>92</v>
      </c>
      <c r="CU5" s="33" t="s">
        <v>93</v>
      </c>
      <c r="CV5" s="33" t="s">
        <v>94</v>
      </c>
      <c r="CW5" s="33" t="s">
        <v>84</v>
      </c>
      <c r="CX5" s="33" t="s">
        <v>85</v>
      </c>
      <c r="CY5" s="33" t="s">
        <v>86</v>
      </c>
      <c r="CZ5" s="33" t="s">
        <v>87</v>
      </c>
      <c r="DA5" s="33" t="s">
        <v>88</v>
      </c>
      <c r="DB5" s="33" t="s">
        <v>89</v>
      </c>
      <c r="DC5" s="33" t="s">
        <v>90</v>
      </c>
      <c r="DD5" s="33" t="s">
        <v>91</v>
      </c>
      <c r="DE5" s="33" t="s">
        <v>92</v>
      </c>
      <c r="DF5" s="33" t="s">
        <v>93</v>
      </c>
      <c r="DG5" s="33" t="s">
        <v>94</v>
      </c>
      <c r="DH5" s="33" t="s">
        <v>84</v>
      </c>
      <c r="DI5" s="33" t="s">
        <v>85</v>
      </c>
      <c r="DJ5" s="33" t="s">
        <v>86</v>
      </c>
      <c r="DK5" s="33" t="s">
        <v>87</v>
      </c>
      <c r="DL5" s="33" t="s">
        <v>88</v>
      </c>
      <c r="DM5" s="33" t="s">
        <v>89</v>
      </c>
      <c r="DN5" s="33" t="s">
        <v>90</v>
      </c>
      <c r="DO5" s="33" t="s">
        <v>91</v>
      </c>
      <c r="DP5" s="33" t="s">
        <v>92</v>
      </c>
      <c r="DQ5" s="33" t="s">
        <v>93</v>
      </c>
      <c r="DR5" s="33" t="s">
        <v>94</v>
      </c>
      <c r="DS5" s="33" t="s">
        <v>84</v>
      </c>
      <c r="DT5" s="33" t="s">
        <v>85</v>
      </c>
      <c r="DU5" s="33" t="s">
        <v>86</v>
      </c>
      <c r="DV5" s="33" t="s">
        <v>87</v>
      </c>
      <c r="DW5" s="33" t="s">
        <v>88</v>
      </c>
      <c r="DX5" s="33" t="s">
        <v>89</v>
      </c>
      <c r="DY5" s="33" t="s">
        <v>90</v>
      </c>
      <c r="DZ5" s="33" t="s">
        <v>91</v>
      </c>
      <c r="EA5" s="33" t="s">
        <v>92</v>
      </c>
      <c r="EB5" s="33" t="s">
        <v>93</v>
      </c>
      <c r="EC5" s="33" t="s">
        <v>94</v>
      </c>
      <c r="ED5" s="33" t="s">
        <v>84</v>
      </c>
      <c r="EE5" s="33" t="s">
        <v>85</v>
      </c>
      <c r="EF5" s="33" t="s">
        <v>86</v>
      </c>
      <c r="EG5" s="33" t="s">
        <v>87</v>
      </c>
      <c r="EH5" s="33" t="s">
        <v>88</v>
      </c>
      <c r="EI5" s="33" t="s">
        <v>89</v>
      </c>
      <c r="EJ5" s="33" t="s">
        <v>90</v>
      </c>
      <c r="EK5" s="33" t="s">
        <v>91</v>
      </c>
      <c r="EL5" s="33" t="s">
        <v>92</v>
      </c>
      <c r="EM5" s="33" t="s">
        <v>93</v>
      </c>
      <c r="EN5" s="33" t="s">
        <v>94</v>
      </c>
    </row>
    <row r="6" spans="1:144" s="37" customFormat="1" x14ac:dyDescent="0.2">
      <c r="A6" s="29" t="s">
        <v>95</v>
      </c>
      <c r="B6" s="34">
        <f>B7</f>
        <v>2019</v>
      </c>
      <c r="C6" s="34">
        <f t="shared" ref="C6:W6" si="3">C7</f>
        <v>192147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山梨県　中央市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D3</v>
      </c>
      <c r="M6" s="34" t="str">
        <f t="shared" si="3"/>
        <v>非設置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10.72</v>
      </c>
      <c r="Q6" s="35">
        <f t="shared" si="3"/>
        <v>2695</v>
      </c>
      <c r="R6" s="35">
        <f t="shared" si="3"/>
        <v>31010</v>
      </c>
      <c r="S6" s="35">
        <f t="shared" si="3"/>
        <v>31.69</v>
      </c>
      <c r="T6" s="35">
        <f t="shared" si="3"/>
        <v>978.54</v>
      </c>
      <c r="U6" s="35">
        <f t="shared" si="3"/>
        <v>3321</v>
      </c>
      <c r="V6" s="35">
        <f t="shared" si="3"/>
        <v>8.3000000000000007</v>
      </c>
      <c r="W6" s="35">
        <f t="shared" si="3"/>
        <v>400.12</v>
      </c>
      <c r="X6" s="36">
        <f>IF(X7="",NA(),X7)</f>
        <v>71.7</v>
      </c>
      <c r="Y6" s="36">
        <f t="shared" ref="Y6:AG6" si="4">IF(Y7="",NA(),Y7)</f>
        <v>67.760000000000005</v>
      </c>
      <c r="Z6" s="36">
        <f t="shared" si="4"/>
        <v>88.78</v>
      </c>
      <c r="AA6" s="36">
        <f t="shared" si="4"/>
        <v>94.67</v>
      </c>
      <c r="AB6" s="36">
        <f t="shared" si="4"/>
        <v>99.03</v>
      </c>
      <c r="AC6" s="36">
        <f t="shared" si="4"/>
        <v>76.27</v>
      </c>
      <c r="AD6" s="36">
        <f t="shared" si="4"/>
        <v>77.56</v>
      </c>
      <c r="AE6" s="36">
        <f t="shared" si="4"/>
        <v>78.510000000000005</v>
      </c>
      <c r="AF6" s="36">
        <f t="shared" si="4"/>
        <v>77.91</v>
      </c>
      <c r="AG6" s="36">
        <f t="shared" si="4"/>
        <v>79.099999999999994</v>
      </c>
      <c r="AH6" s="35" t="str">
        <f>IF(AH7="","",IF(AH7="-","【-】","【"&amp;SUBSTITUTE(TEXT(AH7,"#,##0.00"),"-","△")&amp;"】"))</f>
        <v>【76.03】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1123.51</v>
      </c>
      <c r="BF6" s="36">
        <f t="shared" ref="BF6:BN6" si="7">IF(BF7="",NA(),BF7)</f>
        <v>1218.81</v>
      </c>
      <c r="BG6" s="36">
        <f t="shared" si="7"/>
        <v>1020.76</v>
      </c>
      <c r="BH6" s="36">
        <f t="shared" si="7"/>
        <v>1058.49</v>
      </c>
      <c r="BI6" s="36">
        <f t="shared" si="7"/>
        <v>1062.6199999999999</v>
      </c>
      <c r="BJ6" s="36">
        <f t="shared" si="7"/>
        <v>1134.67</v>
      </c>
      <c r="BK6" s="36">
        <f t="shared" si="7"/>
        <v>1144.79</v>
      </c>
      <c r="BL6" s="36">
        <f t="shared" si="7"/>
        <v>1061.58</v>
      </c>
      <c r="BM6" s="36">
        <f t="shared" si="7"/>
        <v>1007.7</v>
      </c>
      <c r="BN6" s="36">
        <f t="shared" si="7"/>
        <v>1018.52</v>
      </c>
      <c r="BO6" s="35" t="str">
        <f>IF(BO7="","",IF(BO7="-","【-】","【"&amp;SUBSTITUTE(TEXT(BO7,"#,##0.00"),"-","△")&amp;"】"))</f>
        <v>【1,084.05】</v>
      </c>
      <c r="BP6" s="36">
        <f>IF(BP7="",NA(),BP7)</f>
        <v>70.53</v>
      </c>
      <c r="BQ6" s="36">
        <f t="shared" ref="BQ6:BY6" si="8">IF(BQ7="",NA(),BQ7)</f>
        <v>63.39</v>
      </c>
      <c r="BR6" s="36">
        <f t="shared" si="8"/>
        <v>74.92</v>
      </c>
      <c r="BS6" s="36">
        <f t="shared" si="8"/>
        <v>76.91</v>
      </c>
      <c r="BT6" s="36">
        <f t="shared" si="8"/>
        <v>77.099999999999994</v>
      </c>
      <c r="BU6" s="36">
        <f t="shared" si="8"/>
        <v>40.6</v>
      </c>
      <c r="BV6" s="36">
        <f t="shared" si="8"/>
        <v>56.04</v>
      </c>
      <c r="BW6" s="36">
        <f t="shared" si="8"/>
        <v>58.52</v>
      </c>
      <c r="BX6" s="36">
        <f t="shared" si="8"/>
        <v>59.22</v>
      </c>
      <c r="BY6" s="36">
        <f t="shared" si="8"/>
        <v>58.79</v>
      </c>
      <c r="BZ6" s="35" t="str">
        <f>IF(BZ7="","",IF(BZ7="-","【-】","【"&amp;SUBSTITUTE(TEXT(BZ7,"#,##0.00"),"-","△")&amp;"】"))</f>
        <v>【53.46】</v>
      </c>
      <c r="CA6" s="36">
        <f>IF(CA7="",NA(),CA7)</f>
        <v>197.35</v>
      </c>
      <c r="CB6" s="36">
        <f t="shared" ref="CB6:CJ6" si="9">IF(CB7="",NA(),CB7)</f>
        <v>219.22</v>
      </c>
      <c r="CC6" s="36">
        <f t="shared" si="9"/>
        <v>197.61</v>
      </c>
      <c r="CD6" s="36">
        <f t="shared" si="9"/>
        <v>194.85</v>
      </c>
      <c r="CE6" s="36">
        <f t="shared" si="9"/>
        <v>184.34</v>
      </c>
      <c r="CF6" s="36">
        <f t="shared" si="9"/>
        <v>440.03</v>
      </c>
      <c r="CG6" s="36">
        <f t="shared" si="9"/>
        <v>304.35000000000002</v>
      </c>
      <c r="CH6" s="36">
        <f t="shared" si="9"/>
        <v>296.3</v>
      </c>
      <c r="CI6" s="36">
        <f t="shared" si="9"/>
        <v>292.89999999999998</v>
      </c>
      <c r="CJ6" s="36">
        <f t="shared" si="9"/>
        <v>298.25</v>
      </c>
      <c r="CK6" s="35" t="str">
        <f>IF(CK7="","",IF(CK7="-","【-】","【"&amp;SUBSTITUTE(TEXT(CK7,"#,##0.00"),"-","△")&amp;"】"))</f>
        <v>【300.47】</v>
      </c>
      <c r="CL6" s="36">
        <f>IF(CL7="",NA(),CL7)</f>
        <v>73.400000000000006</v>
      </c>
      <c r="CM6" s="36">
        <f t="shared" ref="CM6:CU6" si="10">IF(CM7="",NA(),CM7)</f>
        <v>64.48</v>
      </c>
      <c r="CN6" s="36">
        <f t="shared" si="10"/>
        <v>75.010000000000005</v>
      </c>
      <c r="CO6" s="36">
        <f t="shared" si="10"/>
        <v>65.08</v>
      </c>
      <c r="CP6" s="36">
        <f t="shared" si="10"/>
        <v>71.87</v>
      </c>
      <c r="CQ6" s="36">
        <f t="shared" si="10"/>
        <v>57.29</v>
      </c>
      <c r="CR6" s="36">
        <f t="shared" si="10"/>
        <v>55.9</v>
      </c>
      <c r="CS6" s="36">
        <f t="shared" si="10"/>
        <v>57.3</v>
      </c>
      <c r="CT6" s="36">
        <f t="shared" si="10"/>
        <v>56.76</v>
      </c>
      <c r="CU6" s="36">
        <f t="shared" si="10"/>
        <v>56.04</v>
      </c>
      <c r="CV6" s="35" t="str">
        <f>IF(CV7="","",IF(CV7="-","【-】","【"&amp;SUBSTITUTE(TEXT(CV7,"#,##0.00"),"-","△")&amp;"】"))</f>
        <v>【54.90】</v>
      </c>
      <c r="CW6" s="36">
        <f>IF(CW7="",NA(),CW7)</f>
        <v>77.39</v>
      </c>
      <c r="CX6" s="36">
        <f t="shared" ref="CX6:DF6" si="11">IF(CX7="",NA(),CX7)</f>
        <v>71.489999999999995</v>
      </c>
      <c r="CY6" s="36">
        <f t="shared" si="11"/>
        <v>67.39</v>
      </c>
      <c r="CZ6" s="36">
        <f t="shared" si="11"/>
        <v>74.77</v>
      </c>
      <c r="DA6" s="36">
        <f t="shared" si="11"/>
        <v>72.48</v>
      </c>
      <c r="DB6" s="36">
        <f t="shared" si="11"/>
        <v>73.69</v>
      </c>
      <c r="DC6" s="36">
        <f t="shared" si="11"/>
        <v>73.28</v>
      </c>
      <c r="DD6" s="36">
        <f t="shared" si="11"/>
        <v>72.42</v>
      </c>
      <c r="DE6" s="36">
        <f t="shared" si="11"/>
        <v>73.069999999999993</v>
      </c>
      <c r="DF6" s="36">
        <f t="shared" si="11"/>
        <v>72.78</v>
      </c>
      <c r="DG6" s="35" t="str">
        <f>IF(DG7="","",IF(DG7="-","【-】","【"&amp;SUBSTITUTE(TEXT(DG7,"#,##0.00"),"-","△")&amp;"】"))</f>
        <v>【73.31】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5">
        <f>IF(ED7="",NA(),ED7)</f>
        <v>0</v>
      </c>
      <c r="EE6" s="36">
        <f t="shared" ref="EE6:EM6" si="14">IF(EE7="",NA(),EE7)</f>
        <v>1.69</v>
      </c>
      <c r="EF6" s="36">
        <f t="shared" si="14"/>
        <v>0.22</v>
      </c>
      <c r="EG6" s="36">
        <f t="shared" si="14"/>
        <v>0.46</v>
      </c>
      <c r="EH6" s="36">
        <f t="shared" si="14"/>
        <v>0.42</v>
      </c>
      <c r="EI6" s="36">
        <f t="shared" si="14"/>
        <v>0.65</v>
      </c>
      <c r="EJ6" s="36">
        <f t="shared" si="14"/>
        <v>0.53</v>
      </c>
      <c r="EK6" s="36">
        <f t="shared" si="14"/>
        <v>0.72</v>
      </c>
      <c r="EL6" s="36">
        <f t="shared" si="14"/>
        <v>0.53</v>
      </c>
      <c r="EM6" s="36">
        <f t="shared" si="14"/>
        <v>0.71</v>
      </c>
      <c r="EN6" s="35" t="str">
        <f>IF(EN7="","",IF(EN7="-","【-】","【"&amp;SUBSTITUTE(TEXT(EN7,"#,##0.00"),"-","△")&amp;"】"))</f>
        <v>【0.56】</v>
      </c>
    </row>
    <row r="7" spans="1:144" s="37" customFormat="1" x14ac:dyDescent="0.2">
      <c r="A7" s="29"/>
      <c r="B7" s="38">
        <v>2019</v>
      </c>
      <c r="C7" s="38">
        <v>192147</v>
      </c>
      <c r="D7" s="38">
        <v>47</v>
      </c>
      <c r="E7" s="38">
        <v>1</v>
      </c>
      <c r="F7" s="38">
        <v>0</v>
      </c>
      <c r="G7" s="38">
        <v>0</v>
      </c>
      <c r="H7" s="38" t="s">
        <v>96</v>
      </c>
      <c r="I7" s="38" t="s">
        <v>97</v>
      </c>
      <c r="J7" s="38" t="s">
        <v>98</v>
      </c>
      <c r="K7" s="38" t="s">
        <v>99</v>
      </c>
      <c r="L7" s="38" t="s">
        <v>100</v>
      </c>
      <c r="M7" s="38" t="s">
        <v>101</v>
      </c>
      <c r="N7" s="39" t="s">
        <v>102</v>
      </c>
      <c r="O7" s="39" t="s">
        <v>103</v>
      </c>
      <c r="P7" s="39">
        <v>10.72</v>
      </c>
      <c r="Q7" s="39">
        <v>2695</v>
      </c>
      <c r="R7" s="39">
        <v>31010</v>
      </c>
      <c r="S7" s="39">
        <v>31.69</v>
      </c>
      <c r="T7" s="39">
        <v>978.54</v>
      </c>
      <c r="U7" s="39">
        <v>3321</v>
      </c>
      <c r="V7" s="39">
        <v>8.3000000000000007</v>
      </c>
      <c r="W7" s="39">
        <v>400.12</v>
      </c>
      <c r="X7" s="39">
        <v>71.7</v>
      </c>
      <c r="Y7" s="39">
        <v>67.760000000000005</v>
      </c>
      <c r="Z7" s="39">
        <v>88.78</v>
      </c>
      <c r="AA7" s="39">
        <v>94.67</v>
      </c>
      <c r="AB7" s="39">
        <v>99.03</v>
      </c>
      <c r="AC7" s="39">
        <v>76.27</v>
      </c>
      <c r="AD7" s="39">
        <v>77.56</v>
      </c>
      <c r="AE7" s="39">
        <v>78.510000000000005</v>
      </c>
      <c r="AF7" s="39">
        <v>77.91</v>
      </c>
      <c r="AG7" s="39">
        <v>79.099999999999994</v>
      </c>
      <c r="AH7" s="39">
        <v>76.03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1123.51</v>
      </c>
      <c r="BF7" s="39">
        <v>1218.81</v>
      </c>
      <c r="BG7" s="39">
        <v>1020.76</v>
      </c>
      <c r="BH7" s="39">
        <v>1058.49</v>
      </c>
      <c r="BI7" s="39">
        <v>1062.6199999999999</v>
      </c>
      <c r="BJ7" s="39">
        <v>1134.67</v>
      </c>
      <c r="BK7" s="39">
        <v>1144.79</v>
      </c>
      <c r="BL7" s="39">
        <v>1061.58</v>
      </c>
      <c r="BM7" s="39">
        <v>1007.7</v>
      </c>
      <c r="BN7" s="39">
        <v>1018.52</v>
      </c>
      <c r="BO7" s="39">
        <v>1084.05</v>
      </c>
      <c r="BP7" s="39">
        <v>70.53</v>
      </c>
      <c r="BQ7" s="39">
        <v>63.39</v>
      </c>
      <c r="BR7" s="39">
        <v>74.92</v>
      </c>
      <c r="BS7" s="39">
        <v>76.91</v>
      </c>
      <c r="BT7" s="39">
        <v>77.099999999999994</v>
      </c>
      <c r="BU7" s="39">
        <v>40.6</v>
      </c>
      <c r="BV7" s="39">
        <v>56.04</v>
      </c>
      <c r="BW7" s="39">
        <v>58.52</v>
      </c>
      <c r="BX7" s="39">
        <v>59.22</v>
      </c>
      <c r="BY7" s="39">
        <v>58.79</v>
      </c>
      <c r="BZ7" s="39">
        <v>53.46</v>
      </c>
      <c r="CA7" s="39">
        <v>197.35</v>
      </c>
      <c r="CB7" s="39">
        <v>219.22</v>
      </c>
      <c r="CC7" s="39">
        <v>197.61</v>
      </c>
      <c r="CD7" s="39">
        <v>194.85</v>
      </c>
      <c r="CE7" s="39">
        <v>184.34</v>
      </c>
      <c r="CF7" s="39">
        <v>440.03</v>
      </c>
      <c r="CG7" s="39">
        <v>304.35000000000002</v>
      </c>
      <c r="CH7" s="39">
        <v>296.3</v>
      </c>
      <c r="CI7" s="39">
        <v>292.89999999999998</v>
      </c>
      <c r="CJ7" s="39">
        <v>298.25</v>
      </c>
      <c r="CK7" s="39">
        <v>300.47000000000003</v>
      </c>
      <c r="CL7" s="39">
        <v>73.400000000000006</v>
      </c>
      <c r="CM7" s="39">
        <v>64.48</v>
      </c>
      <c r="CN7" s="39">
        <v>75.010000000000005</v>
      </c>
      <c r="CO7" s="39">
        <v>65.08</v>
      </c>
      <c r="CP7" s="39">
        <v>71.87</v>
      </c>
      <c r="CQ7" s="39">
        <v>57.29</v>
      </c>
      <c r="CR7" s="39">
        <v>55.9</v>
      </c>
      <c r="CS7" s="39">
        <v>57.3</v>
      </c>
      <c r="CT7" s="39">
        <v>56.76</v>
      </c>
      <c r="CU7" s="39">
        <v>56.04</v>
      </c>
      <c r="CV7" s="39">
        <v>54.9</v>
      </c>
      <c r="CW7" s="39">
        <v>77.39</v>
      </c>
      <c r="CX7" s="39">
        <v>71.489999999999995</v>
      </c>
      <c r="CY7" s="39">
        <v>67.39</v>
      </c>
      <c r="CZ7" s="39">
        <v>74.77</v>
      </c>
      <c r="DA7" s="39">
        <v>72.48</v>
      </c>
      <c r="DB7" s="39">
        <v>73.69</v>
      </c>
      <c r="DC7" s="39">
        <v>73.28</v>
      </c>
      <c r="DD7" s="39">
        <v>72.42</v>
      </c>
      <c r="DE7" s="39">
        <v>73.069999999999993</v>
      </c>
      <c r="DF7" s="39">
        <v>72.78</v>
      </c>
      <c r="DG7" s="39">
        <v>73.31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</v>
      </c>
      <c r="EE7" s="39">
        <v>1.69</v>
      </c>
      <c r="EF7" s="39">
        <v>0.22</v>
      </c>
      <c r="EG7" s="39">
        <v>0.46</v>
      </c>
      <c r="EH7" s="39">
        <v>0.42</v>
      </c>
      <c r="EI7" s="39">
        <v>0.65</v>
      </c>
      <c r="EJ7" s="39">
        <v>0.53</v>
      </c>
      <c r="EK7" s="39">
        <v>0.72</v>
      </c>
      <c r="EL7" s="39">
        <v>0.53</v>
      </c>
      <c r="EM7" s="39">
        <v>0.71</v>
      </c>
      <c r="EN7" s="39">
        <v>0.56000000000000005</v>
      </c>
    </row>
    <row r="8" spans="1:144" x14ac:dyDescent="0.2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2">
      <c r="A9" s="41"/>
      <c r="B9" s="41" t="s">
        <v>104</v>
      </c>
      <c r="C9" s="41" t="s">
        <v>105</v>
      </c>
      <c r="D9" s="41" t="s">
        <v>106</v>
      </c>
      <c r="E9" s="41" t="s">
        <v>107</v>
      </c>
      <c r="F9" s="41" t="s">
        <v>108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2">
      <c r="A10" s="41" t="s">
        <v>46</v>
      </c>
      <c r="B10" s="42">
        <f t="shared" ref="B10:E10" si="15">DATEVALUE($B7+12-B11&amp;"/1/"&amp;B12)</f>
        <v>46388</v>
      </c>
      <c r="C10" s="42">
        <f t="shared" si="15"/>
        <v>46753</v>
      </c>
      <c r="D10" s="42">
        <f t="shared" si="15"/>
        <v>47119</v>
      </c>
      <c r="E10" s="42">
        <f t="shared" si="15"/>
        <v>47484</v>
      </c>
      <c r="F10" s="43">
        <f>DATEVALUE($B7+12-F11&amp;"/1/"&amp;F12)</f>
        <v>47849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110</v>
      </c>
    </row>
    <row r="13" spans="1:144" x14ac:dyDescent="0.2">
      <c r="B13" t="s">
        <v>111</v>
      </c>
      <c r="C13" t="s">
        <v>111</v>
      </c>
      <c r="D13" t="s">
        <v>111</v>
      </c>
      <c r="E13" t="s">
        <v>111</v>
      </c>
      <c r="F13" t="s">
        <v>112</v>
      </c>
      <c r="G13" t="s">
        <v>113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山梨県</cp:lastModifiedBy>
  <cp:lastPrinted>2021-01-26T07:35:43Z</cp:lastPrinted>
  <dcterms:created xsi:type="dcterms:W3CDTF">2020-12-04T02:20:16Z</dcterms:created>
  <dcterms:modified xsi:type="dcterms:W3CDTF">2021-02-22T06:32:34Z</dcterms:modified>
  <cp:category/>
</cp:coreProperties>
</file>