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1FXXR80gIrfL9SCZTeUe2hMXsAgEPzsS9SsZOwzaFkSEEKRZr6BymBdjaOqHBsZ0N71PDU//wOiyweIOCTzU7Q==" workbookSaltValue="PWFLKjlw616qsXRVhJUYLw==" workbookSpinCount="100000" lockStructure="1"/>
  <bookViews>
    <workbookView xWindow="2976"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<sst xmlns="http://schemas.openxmlformats.org/spreadsheetml/2006/main" count="228" uniqueCount="113">
  <si>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</si>
  <si>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</si>
  <si>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</si>
  <si>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</si>
  <si>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</si>
  <si>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</si>
  <si>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</si>
  <si>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</si>
  <si>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</si>
  <si>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</si>
  <si>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</si>
  <si>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</si>
  <si>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</si>
  <si>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</si>
  <si>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</si>
  <si>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</si>
  <si>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</si>
  <si>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</si>
  <si>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</si>
  <si>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</si>
  <si>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</si>
  <si>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</si>
  <si>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</si>
  <si>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</si>
  <si>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</si>
  <si>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</si>
  <si>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</si>
  <si>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</si>
  <si>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</si>
  <si>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</si>
  <si>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</si>
  <si>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</si>
  <si>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</si>
  <si>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</si>
  <si>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</si>
  <si>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</si>
  <si>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</si>
  <si>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</si>
  <si>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</si>
  <si>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</si>
  <si>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</si>
  <si>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</si>
  <si>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</si>
  <si>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</si>
  <si>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</si>
  <si>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</si>
  <si>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</si>
  <si>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</si>
  <si>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</si>
  <si>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</si>
  <si>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</si>
  <si>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</si>
  <si>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</si>
  <si>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</si>
  <si>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</si>
  <si>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</si>
  <si>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</si>
  <si>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</si>
  <si>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</si>
  <si>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</si>
  <si>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</si>
  <si>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</si>
  <si>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</si>
  <si>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</si>
  <si>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</si>
  <si>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</si>
  <si>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</si>
  <si>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</si>
  <si>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</si>
  <si>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</si>
  <si>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</si>
  <si>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</si>
  <si>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</si>
  <si>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</si>
  <si>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</si>
  <si>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</si>
  <si>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</si>
  <si>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</si>
  <si>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</si>
  <si>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</si>
  <si>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</si>
  <si>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</si>
  <si>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</si>
  <si>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</si>
  <si>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</si>
  <si>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</si>
  <si>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</si>
  <si>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</si>
  <si>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</si>
  <si>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</si>
  <si>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</si>
  <si>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</si>
  <si>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</si>
  <si>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</si>
  <si>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</si>
  <si>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</si>
  <si>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</si>
  <si>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</si>
  <si>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</si>
  <si>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</si>
  <si>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</si>
  <si>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</si>
  <si>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</si>
  <si>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</si>
  <si>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</si>
  <si>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</si>
  <si>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</si>
  <si>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</si>
  <si>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</si>
  <si>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</si>
  <si>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未だ経年劣化した配水管及び施設が存在する。安定した配水を継続的に行い、また災害に強い水道にするためにも、長寿命化を意識しつつ積極的に更新工事を実施していく必要がある。
　しかし、企業債残高の増加や施設更新に伴う減価償却費の増加については、事業運営を圧迫する要因となる。
　持続しつづける水道事業であるためにも、適正な料金改定を行っていく必要がある。</t>
    <rPh sb="1" eb="2">
      <t>イマ</t>
    </rPh>
    <rPh sb="12" eb="13">
      <t>オヨ</t>
    </rPh>
    <rPh sb="69" eb="71">
      <t>コウジ</t>
    </rPh>
    <rPh sb="72" eb="74">
      <t>ジッシ</t>
    </rPh>
    <rPh sb="120" eb="122">
      <t>ジギョウ</t>
    </rPh>
    <rPh sb="122" eb="124">
      <t>ウンエイ</t>
    </rPh>
    <rPh sb="125" eb="127">
      <t>アッパク</t>
    </rPh>
    <rPh sb="129" eb="131">
      <t>ヨウイン</t>
    </rPh>
    <phoneticPr fontId="4"/>
  </si>
  <si>
    <t>　平成２８年度に実施をした配水場の更新工事や、毎年度継続的に実施をしている管路の耐震化工事については、企業債を財源とし実施をしているため、企業債残高が増えている。管路更新工事を実施することにより漏水量が減少し有収水量は増えるが、安心安全な水を供給するために多く排水作業を実施しているため、前年度と比較すると有収率は減少する結果となった。しかしながら、料金回収率は100％を超える指標を示しており、また、経常収支比率についても100％を超える結果となっている。
　節水機器の普及等により給水水量が伸びないながらも、計画的な料金改定の実施により、給水収益は横ばいという結果ではあるが、今後、リバーサイド配水場更新工事に伴う企業債残高及び減価償却費の増加に伴い、事業経営が圧迫される状況である。</t>
    <rPh sb="8" eb="10">
      <t>ジッシ</t>
    </rPh>
    <rPh sb="19" eb="21">
      <t>コウジ</t>
    </rPh>
    <rPh sb="25" eb="26">
      <t>ド</t>
    </rPh>
    <rPh sb="30" eb="32">
      <t>ジッシ</t>
    </rPh>
    <rPh sb="43" eb="45">
      <t>コウジ</t>
    </rPh>
    <rPh sb="55" eb="57">
      <t>ザイゲン</t>
    </rPh>
    <rPh sb="59" eb="61">
      <t>ジッシ</t>
    </rPh>
    <rPh sb="88" eb="90">
      <t>ジッシ</t>
    </rPh>
    <rPh sb="109" eb="110">
      <t>フ</t>
    </rPh>
    <rPh sb="114" eb="116">
      <t>アンシン</t>
    </rPh>
    <rPh sb="116" eb="118">
      <t>アンゼン</t>
    </rPh>
    <rPh sb="119" eb="120">
      <t>ミズ</t>
    </rPh>
    <rPh sb="121" eb="123">
      <t>キョウキュウ</t>
    </rPh>
    <rPh sb="128" eb="129">
      <t>オオ</t>
    </rPh>
    <rPh sb="132" eb="134">
      <t>サギョウ</t>
    </rPh>
    <rPh sb="135" eb="137">
      <t>ジッシ</t>
    </rPh>
    <rPh sb="144" eb="147">
      <t>ゼンネンド</t>
    </rPh>
    <rPh sb="148" eb="150">
      <t>ヒカク</t>
    </rPh>
    <rPh sb="157" eb="159">
      <t>ゲンショウ</t>
    </rPh>
    <rPh sb="161" eb="163">
      <t>ケッカ</t>
    </rPh>
    <rPh sb="175" eb="177">
      <t>リョウキン</t>
    </rPh>
    <rPh sb="177" eb="179">
      <t>カイシュウ</t>
    </rPh>
    <rPh sb="179" eb="180">
      <t>リツ</t>
    </rPh>
    <rPh sb="186" eb="187">
      <t>コ</t>
    </rPh>
    <rPh sb="189" eb="191">
      <t>シヒョウ</t>
    </rPh>
    <rPh sb="192" eb="193">
      <t>シメ</t>
    </rPh>
    <rPh sb="201" eb="203">
      <t>ケイジョウ</t>
    </rPh>
    <rPh sb="203" eb="205">
      <t>シュウシ</t>
    </rPh>
    <rPh sb="205" eb="207">
      <t>ヒリツ</t>
    </rPh>
    <rPh sb="217" eb="218">
      <t>コ</t>
    </rPh>
    <rPh sb="220" eb="222">
      <t>ケッカ</t>
    </rPh>
    <rPh sb="231" eb="233">
      <t>セッスイ</t>
    </rPh>
    <rPh sb="233" eb="235">
      <t>キキ</t>
    </rPh>
    <rPh sb="236" eb="238">
      <t>フキュウ</t>
    </rPh>
    <rPh sb="238" eb="239">
      <t>トウ</t>
    </rPh>
    <rPh sb="256" eb="258">
      <t>ケイカク</t>
    </rPh>
    <rPh sb="258" eb="259">
      <t>テキ</t>
    </rPh>
    <rPh sb="260" eb="262">
      <t>リョウキン</t>
    </rPh>
    <rPh sb="262" eb="264">
      <t>カイテイ</t>
    </rPh>
    <rPh sb="265" eb="267">
      <t>ジッシ</t>
    </rPh>
    <rPh sb="282" eb="284">
      <t>ケッカ</t>
    </rPh>
    <rPh sb="290" eb="292">
      <t>コンゴ</t>
    </rPh>
    <rPh sb="301" eb="302">
      <t>ジョウ</t>
    </rPh>
    <rPh sb="302" eb="304">
      <t>コウシン</t>
    </rPh>
    <rPh sb="304" eb="306">
      <t>コウジ</t>
    </rPh>
    <rPh sb="309" eb="311">
      <t>キギョウ</t>
    </rPh>
    <rPh sb="311" eb="312">
      <t>サイ</t>
    </rPh>
    <rPh sb="312" eb="314">
      <t>ザンダカ</t>
    </rPh>
    <rPh sb="314" eb="315">
      <t>オヨ</t>
    </rPh>
    <rPh sb="328" eb="330">
      <t>ジギョウ</t>
    </rPh>
    <rPh sb="338" eb="340">
      <t>ジョウキョウ</t>
    </rPh>
    <phoneticPr fontId="4"/>
  </si>
  <si>
    <t>　老朽化が進行し、継続的に安定した配水の実施について懸念していた布施配水場は、平成２８年度に無事工事の完成を迎えた。また、昭和５５年供用開始のリバーサイド配水場の老朽化が著しく進んでおり、安定した配水のためにも施設更新工事が必要となっている。
　管路については、石綿管の残存管は無いが、経年劣化したＶＰ管が多く残存しており、漏水も見受けられる。今後も、有収率向上及び耐震化のためにも継続的な布設替工事が必要である。</t>
    <rPh sb="20" eb="22">
      <t>ジッシ</t>
    </rPh>
    <rPh sb="46" eb="48">
      <t>ブジ</t>
    </rPh>
    <rPh sb="48" eb="50">
      <t>コウジ</t>
    </rPh>
    <rPh sb="51" eb="53">
      <t>カンセイ</t>
    </rPh>
    <rPh sb="54" eb="55">
      <t>ムカ</t>
    </rPh>
    <rPh sb="66" eb="68">
      <t>キョウヨウ</t>
    </rPh>
    <rPh sb="85" eb="86">
      <t>イチジル</t>
    </rPh>
    <rPh sb="88" eb="89">
      <t>スス</t>
    </rPh>
    <rPh sb="94" eb="96">
      <t>アンテイ</t>
    </rPh>
    <rPh sb="98" eb="100">
      <t>ハイスイ</t>
    </rPh>
    <rPh sb="105" eb="107">
      <t>シセツ</t>
    </rPh>
    <rPh sb="109" eb="111">
      <t>コウジ</t>
    </rPh>
    <rPh sb="123" eb="125">
      <t>カンロ</t>
    </rPh>
    <rPh sb="139" eb="140">
      <t>ナ</t>
    </rPh>
    <rPh sb="162" eb="164">
      <t>ロウスイ</t>
    </rPh>
    <rPh sb="165" eb="167">
      <t>ミウ</t>
    </rPh>
    <rPh sb="172" eb="174">
      <t>コンゴ</t>
    </rPh>
    <rPh sb="181" eb="182">
      <t>オヨ</t>
    </rPh>
    <rPh sb="183" eb="185">
      <t>タイシン</t>
    </rPh>
    <rPh sb="185" eb="186">
      <t>カ</t>
    </rPh>
    <rPh sb="198" eb="200">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</si>
</sst>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c:v>
                </c:pt>
                <c:pt idx="1">
                  <c:v>2.02</c:v>
                </c:pt>
                <c:pt idx="2">
                  <c:v>1.56</c:v>
                </c:pt>
                <c:pt idx="3">
                  <c:v>1.82</c:v>
                </c:pt>
                <c:pt idx="4">
                  <c:v>1.61</c:v>
                </c:pt>
              </c:numCache>
            </c:numRef>
          </c:val>
          <c:extLst>
            <c:ext xmlns:c16="http://schemas.microsoft.com/office/drawing/2014/chart" uri="{C3380CC4-5D6E-409C-BE32-E72D297353CC}">
              <c16:uniqueId val="{00000000-3189-4617-BB81-9E41EBA366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189-4617-BB81-9E41EBA366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54.88</c:v>
                </c:pt>
                <c:pt idx="1">
                  <c:v>53.35</c:v>
                </c:pt>
                <c:pt idx="2">
                  <c:v>49.2</c:v>
                </c:pt>
                <c:pt idx="3">
                  <c:v>50.86</c:v>
                </c:pt>
                <c:pt idx="4">
                  <c:v>56.42</c:v>
                </c:pt>
              </c:numCache>
            </c:numRef>
          </c:val>
          <c:extLst>
            <c:ext xmlns:c16="http://schemas.microsoft.com/office/drawing/2014/chart" uri="{C3380CC4-5D6E-409C-BE32-E72D297353CC}">
              <c16:uniqueId val="{00000000-094E-4023-8F7F-91CB312A7E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94E-4023-8F7F-91CB312A7E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80.900000000000006</c:v>
                </c:pt>
                <c:pt idx="1">
                  <c:v>83.2</c:v>
                </c:pt>
                <c:pt idx="2">
                  <c:v>88.35</c:v>
                </c:pt>
                <c:pt idx="3">
                  <c:v>85.62</c:v>
                </c:pt>
                <c:pt idx="4">
                  <c:v>81.62</c:v>
                </c:pt>
              </c:numCache>
            </c:numRef>
          </c:val>
          <c:extLst>
            <c:ext xmlns:c16="http://schemas.microsoft.com/office/drawing/2014/chart" uri="{C3380CC4-5D6E-409C-BE32-E72D297353CC}">
              <c16:uniqueId val="{00000000-309F-4FFE-9C68-0CB18EA7E0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09F-4FFE-9C68-0CB18EA7E0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106.63</c:v>
                </c:pt>
                <c:pt idx="1">
                  <c:v>109.04</c:v>
                </c:pt>
                <c:pt idx="2">
                  <c:v>104.74</c:v>
                </c:pt>
                <c:pt idx="3">
                  <c:v>108.47</c:v>
                </c:pt>
                <c:pt idx="4">
                  <c:v>111.59</c:v>
                </c:pt>
              </c:numCache>
            </c:numRef>
          </c:val>
          <c:extLst>
            <c:ext xmlns:c16="http://schemas.microsoft.com/office/drawing/2014/chart" uri="{C3380CC4-5D6E-409C-BE32-E72D297353CC}">
              <c16:uniqueId val="{00000000-0F1F-4DAD-BC7D-878F0D8B0B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F1F-4DAD-BC7D-878F0D8B0B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46.82</c:v>
                </c:pt>
                <c:pt idx="1">
                  <c:v>37.81</c:v>
                </c:pt>
                <c:pt idx="2">
                  <c:v>38.340000000000003</c:v>
                </c:pt>
                <c:pt idx="3">
                  <c:v>39.58</c:v>
                </c:pt>
                <c:pt idx="4">
                  <c:v>40.28</c:v>
                </c:pt>
              </c:numCache>
            </c:numRef>
          </c:val>
          <c:extLst>
            <c:ext xmlns:c16="http://schemas.microsoft.com/office/drawing/2014/chart" uri="{C3380CC4-5D6E-409C-BE32-E72D297353CC}">
              <c16:uniqueId val="{00000000-1654-47DA-91E5-495EED90D2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1654-47DA-91E5-495EED90D2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94-414F-BF01-016130A30F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F94-414F-BF01-016130A30F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0D-473A-A3FE-87D76C0CA6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70D-473A-A3FE-87D76C0CA6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989.08</c:v>
                </c:pt>
                <c:pt idx="1">
                  <c:v>500.03</c:v>
                </c:pt>
                <c:pt idx="2">
                  <c:v>486.43</c:v>
                </c:pt>
                <c:pt idx="3">
                  <c:v>475.15</c:v>
                </c:pt>
                <c:pt idx="4">
                  <c:v>531.77</c:v>
                </c:pt>
              </c:numCache>
            </c:numRef>
          </c:val>
          <c:extLst>
            <c:ext xmlns:c16="http://schemas.microsoft.com/office/drawing/2014/chart" uri="{C3380CC4-5D6E-409C-BE32-E72D297353CC}">
              <c16:uniqueId val="{00000000-3C66-4BA8-A7C3-DC3FCB47FA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3C66-4BA8-A7C3-DC3FCB47FA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910.47</c:v>
                </c:pt>
                <c:pt idx="1">
                  <c:v>1129</c:v>
                </c:pt>
                <c:pt idx="2">
                  <c:v>1050.8399999999999</c:v>
                </c:pt>
                <c:pt idx="3">
                  <c:v>1029.45</c:v>
                </c:pt>
                <c:pt idx="4">
                  <c:v>1088.68</c:v>
                </c:pt>
              </c:numCache>
            </c:numRef>
          </c:val>
          <c:extLst>
            <c:ext xmlns:c16="http://schemas.microsoft.com/office/drawing/2014/chart" uri="{C3380CC4-5D6E-409C-BE32-E72D297353CC}">
              <c16:uniqueId val="{00000000-AB1E-40A9-BE32-0B05B43FF5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B1E-40A9-BE32-0B05B43FF5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98.54</c:v>
                </c:pt>
                <c:pt idx="1">
                  <c:v>96.67</c:v>
                </c:pt>
                <c:pt idx="2">
                  <c:v>95.83</c:v>
                </c:pt>
                <c:pt idx="3">
                  <c:v>98.94</c:v>
                </c:pt>
                <c:pt idx="4">
                  <c:v>101.58</c:v>
                </c:pt>
              </c:numCache>
            </c:numRef>
          </c:val>
          <c:extLst>
            <c:ext xmlns:c16="http://schemas.microsoft.com/office/drawing/2014/chart" uri="{C3380CC4-5D6E-409C-BE32-E72D297353CC}">
              <c16:uniqueId val="{00000000-E11F-43BF-BF6B-4F3A680067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11F-43BF-BF6B-4F3A680067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117.23</c:v>
                </c:pt>
                <c:pt idx="1">
                  <c:v>119.52</c:v>
                </c:pt>
                <c:pt idx="2">
                  <c:v>136.82</c:v>
                </c:pt>
                <c:pt idx="3">
                  <c:v>135.82</c:v>
                </c:pt>
                <c:pt idx="4">
                  <c:v>130.88</c:v>
                </c:pt>
              </c:numCache>
            </c:numRef>
          </c:val>
          <c:extLst>
            <c:ext xmlns:c16="http://schemas.microsoft.com/office/drawing/2014/chart" uri="{C3380CC4-5D6E-409C-BE32-E72D297353CC}">
              <c16:uniqueId val="{00000000-A72B-48C3-81D1-B5245C3E5B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A72B-48C3-81D1-B5245C3E5B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中央市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31010</v>
      </c>
      <c r="AM8" s="61"/>
      <c r="AN8" s="61"/>
      <c r="AO8" s="61"/>
      <c r="AP8" s="61"/>
      <c r="AQ8" s="61"/>
      <c r="AR8" s="61"/>
      <c r="AS8" s="61"/>
      <c r="AT8" s="52">
        <f>データ!$S$6</f>
        <v>31.69</v>
      </c>
      <c r="AU8" s="53"/>
      <c r="AV8" s="53"/>
      <c r="AW8" s="53"/>
      <c r="AX8" s="53"/>
      <c r="AY8" s="53"/>
      <c r="AZ8" s="53"/>
      <c r="BA8" s="53"/>
      <c r="BB8" s="54">
        <f>データ!$T$6</f>
        <v>978.54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37.75</v>
      </c>
      <c r="J10" s="53"/>
      <c r="K10" s="53"/>
      <c r="L10" s="53"/>
      <c r="M10" s="53"/>
      <c r="N10" s="53"/>
      <c r="O10" s="64"/>
      <c r="P10" s="54">
        <f>データ!$P$6</f>
        <v>100</v>
      </c>
      <c r="Q10" s="54"/>
      <c r="R10" s="54"/>
      <c r="S10" s="54"/>
      <c r="T10" s="54"/>
      <c r="U10" s="54"/>
      <c r="V10" s="54"/>
      <c r="W10" s="61">
        <f>データ!$Q$6</f>
        <v>2313</v>
      </c>
      <c r="X10" s="61"/>
      <c r="Y10" s="61"/>
      <c r="Z10" s="61"/>
      <c r="AA10" s="61"/>
      <c r="AB10" s="61"/>
      <c r="AC10" s="61"/>
      <c r="AD10" s="2"/>
      <c r="AE10" s="2"/>
      <c r="AF10" s="2"/>
      <c r="AG10" s="2"/>
      <c r="AH10" s="4"/>
      <c r="AI10" s="4"/>
      <c r="AJ10" s="4"/>
      <c r="AK10" s="4"/>
      <c r="AL10" s="61">
        <f>データ!$U$6</f>
        <v>16731</v>
      </c>
      <c r="AM10" s="61"/>
      <c r="AN10" s="61"/>
      <c r="AO10" s="61"/>
      <c r="AP10" s="61"/>
      <c r="AQ10" s="61"/>
      <c r="AR10" s="61"/>
      <c r="AS10" s="61"/>
      <c r="AT10" s="52">
        <f>データ!$V$6</f>
        <v>7.7</v>
      </c>
      <c r="AU10" s="53"/>
      <c r="AV10" s="53"/>
      <c r="AW10" s="53"/>
      <c r="AX10" s="53"/>
      <c r="AY10" s="53"/>
      <c r="AZ10" s="53"/>
      <c r="BA10" s="53"/>
      <c r="BB10" s="54">
        <f>データ!$W$6</f>
        <v>2172.86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tAu6ITBFIwciisX/AMMNjRHoa2UdHTeFjgVrutp9oeMQaJPdmavOGTQsHrr15NtAa9GlWI29RNw7IMTc4NEaQ==" saltValue="MmvsSPaKDrR2GBV1pb6U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192147</v>
      </c>
      <c r="D6" s="34">
        <f t="shared" si="3"/>
        <v>46</v>
      </c>
      <c r="E6" s="34">
        <f t="shared" si="3"/>
        <v>1</v>
      </c>
      <c r="F6" s="34">
        <f t="shared" si="3"/>
        <v>0</v>
      </c>
      <c r="G6" s="34">
        <f t="shared" si="3"/>
        <v>1</v>
      </c>
      <c r="H6" s="34" t="str">
        <f t="shared" si="3"/>
        <v>山梨県　中央市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37.75</v>
      </c>
      <c r="P6" s="35">
        <f t="shared" si="3"/>
        <v>100</v>
      </c>
      <c r="Q6" s="35">
        <f t="shared" si="3"/>
        <v>2313</v>
      </c>
      <c r="R6" s="35">
        <f t="shared" si="3"/>
        <v>31010</v>
      </c>
      <c r="S6" s="35">
        <f t="shared" si="3"/>
        <v>31.69</v>
      </c>
      <c r="T6" s="35">
        <f t="shared" si="3"/>
        <v>978.54</v>
      </c>
      <c r="U6" s="35">
        <f t="shared" si="3"/>
        <v>16731</v>
      </c>
      <c r="V6" s="35">
        <f t="shared" si="3"/>
        <v>7.7</v>
      </c>
      <c r="W6" s="35">
        <f t="shared" si="3"/>
        <v>2172.86</v>
      </c>
      <c r="X6" s="36">
        <f>IF(X7="",NA(),X7)</f>
        <v>106.63</v>
      </c>
      <c r="Y6" s="36">
        <f t="shared" ref="Y6:AG6" si="4">IF(Y7="",NA(),Y7)</f>
        <v>109.04</v>
      </c>
      <c r="Z6" s="36">
        <f t="shared" si="4"/>
        <v>104.74</v>
      </c>
      <c r="AA6" s="36">
        <f t="shared" si="4"/>
        <v>108.47</v>
      </c>
      <c r="AB6" s="36">
        <f t="shared" si="4"/>
        <v>111.59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989.08</v>
      </c>
      <c r="AU6" s="36">
        <f t="shared" ref="AU6:BC6" si="6">IF(AU7="",NA(),AU7)</f>
        <v>500.03</v>
      </c>
      <c r="AV6" s="36">
        <f t="shared" si="6"/>
        <v>486.43</v>
      </c>
      <c r="AW6" s="36">
        <f t="shared" si="6"/>
        <v>475.15</v>
      </c>
      <c r="AX6" s="36">
        <f t="shared" si="6"/>
        <v>531.77</v>
      </c>
      <c r="AY6" s="36">
        <f t="shared" si="6"/>
        <v>391.54</v>
      </c>
      <c r="AZ6" s="36">
        <f t="shared" si="6"/>
        <v>384.34</v>
      </c>
      <c r="BA6" s="36">
        <f t="shared" si="6"/>
        <v>359.47</v>
      </c>
      <c r="BB6" s="36">
        <f t="shared" si="6"/>
        <v>369.69</v>
      </c>
      <c r="BC6" s="36">
        <f t="shared" si="6"/>
        <v>379.08</v>
      </c>
      <c r="BD6" s="35" t="str">
        <f>IF(BD7="","",IF(BD7="-","【-】","【"&amp;SUBSTITUTE(TEXT(BD7,"#,##0.00"),"-","△")&amp;"】"))</f>
        <v>【264.97】</v>
      </c>
      <c r="BE6" s="36">
        <f>IF(BE7="",NA(),BE7)</f>
        <v>910.47</v>
      </c>
      <c r="BF6" s="36">
        <f t="shared" ref="BF6:BN6" si="7">IF(BF7="",NA(),BF7)</f>
        <v>1129</v>
      </c>
      <c r="BG6" s="36">
        <f t="shared" si="7"/>
        <v>1050.8399999999999</v>
      </c>
      <c r="BH6" s="36">
        <f t="shared" si="7"/>
        <v>1029.45</v>
      </c>
      <c r="BI6" s="36">
        <f t="shared" si="7"/>
        <v>1088.68</v>
      </c>
      <c r="BJ6" s="36">
        <f t="shared" si="7"/>
        <v>386.97</v>
      </c>
      <c r="BK6" s="36">
        <f t="shared" si="7"/>
        <v>380.58</v>
      </c>
      <c r="BL6" s="36">
        <f t="shared" si="7"/>
        <v>401.79</v>
      </c>
      <c r="BM6" s="36">
        <f t="shared" si="7"/>
        <v>402.99</v>
      </c>
      <c r="BN6" s="36">
        <f t="shared" si="7"/>
        <v>398.98</v>
      </c>
      <c r="BO6" s="35" t="str">
        <f>IF(BO7="","",IF(BO7="-","【-】","【"&amp;SUBSTITUTE(TEXT(BO7,"#,##0.00"),"-","△")&amp;"】"))</f>
        <v>【266.61】</v>
      </c>
      <c r="BP6" s="36">
        <f>IF(BP7="",NA(),BP7)</f>
        <v>98.54</v>
      </c>
      <c r="BQ6" s="36">
        <f t="shared" ref="BQ6:BY6" si="8">IF(BQ7="",NA(),BQ7)</f>
        <v>96.67</v>
      </c>
      <c r="BR6" s="36">
        <f t="shared" si="8"/>
        <v>95.83</v>
      </c>
      <c r="BS6" s="36">
        <f t="shared" si="8"/>
        <v>98.94</v>
      </c>
      <c r="BT6" s="36">
        <f t="shared" si="8"/>
        <v>101.58</v>
      </c>
      <c r="BU6" s="36">
        <f t="shared" si="8"/>
        <v>101.72</v>
      </c>
      <c r="BV6" s="36">
        <f t="shared" si="8"/>
        <v>102.38</v>
      </c>
      <c r="BW6" s="36">
        <f t="shared" si="8"/>
        <v>100.12</v>
      </c>
      <c r="BX6" s="36">
        <f t="shared" si="8"/>
        <v>98.66</v>
      </c>
      <c r="BY6" s="36">
        <f t="shared" si="8"/>
        <v>98.64</v>
      </c>
      <c r="BZ6" s="35" t="str">
        <f>IF(BZ7="","",IF(BZ7="-","【-】","【"&amp;SUBSTITUTE(TEXT(BZ7,"#,##0.00"),"-","△")&amp;"】"))</f>
        <v>【103.24】</v>
      </c>
      <c r="CA6" s="36">
        <f>IF(CA7="",NA(),CA7)</f>
        <v>117.23</v>
      </c>
      <c r="CB6" s="36">
        <f t="shared" ref="CB6:CJ6" si="9">IF(CB7="",NA(),CB7)</f>
        <v>119.52</v>
      </c>
      <c r="CC6" s="36">
        <f t="shared" si="9"/>
        <v>136.82</v>
      </c>
      <c r="CD6" s="36">
        <f t="shared" si="9"/>
        <v>135.82</v>
      </c>
      <c r="CE6" s="36">
        <f t="shared" si="9"/>
        <v>130.88</v>
      </c>
      <c r="CF6" s="36">
        <f t="shared" si="9"/>
        <v>168.2</v>
      </c>
      <c r="CG6" s="36">
        <f t="shared" si="9"/>
        <v>168.67</v>
      </c>
      <c r="CH6" s="36">
        <f t="shared" si="9"/>
        <v>174.97</v>
      </c>
      <c r="CI6" s="36">
        <f t="shared" si="9"/>
        <v>178.59</v>
      </c>
      <c r="CJ6" s="36">
        <f t="shared" si="9"/>
        <v>178.92</v>
      </c>
      <c r="CK6" s="35" t="str">
        <f>IF(CK7="","",IF(CK7="-","【-】","【"&amp;SUBSTITUTE(TEXT(CK7,"#,##0.00"),"-","△")&amp;"】"))</f>
        <v>【168.38】</v>
      </c>
      <c r="CL6" s="36">
        <f>IF(CL7="",NA(),CL7)</f>
        <v>54.88</v>
      </c>
      <c r="CM6" s="36">
        <f t="shared" ref="CM6:CU6" si="10">IF(CM7="",NA(),CM7)</f>
        <v>53.35</v>
      </c>
      <c r="CN6" s="36">
        <f t="shared" si="10"/>
        <v>49.2</v>
      </c>
      <c r="CO6" s="36">
        <f t="shared" si="10"/>
        <v>50.86</v>
      </c>
      <c r="CP6" s="36">
        <f t="shared" si="10"/>
        <v>56.42</v>
      </c>
      <c r="CQ6" s="36">
        <f t="shared" si="10"/>
        <v>54.77</v>
      </c>
      <c r="CR6" s="36">
        <f t="shared" si="10"/>
        <v>54.92</v>
      </c>
      <c r="CS6" s="36">
        <f t="shared" si="10"/>
        <v>55.63</v>
      </c>
      <c r="CT6" s="36">
        <f t="shared" si="10"/>
        <v>55.03</v>
      </c>
      <c r="CU6" s="36">
        <f t="shared" si="10"/>
        <v>55.14</v>
      </c>
      <c r="CV6" s="35" t="str">
        <f>IF(CV7="","",IF(CV7="-","【-】","【"&amp;SUBSTITUTE(TEXT(CV7,"#,##0.00"),"-","△")&amp;"】"))</f>
        <v>【60.00】</v>
      </c>
      <c r="CW6" s="36">
        <f>IF(CW7="",NA(),CW7)</f>
        <v>80.900000000000006</v>
      </c>
      <c r="CX6" s="36">
        <f t="shared" ref="CX6:DF6" si="11">IF(CX7="",NA(),CX7)</f>
        <v>83.2</v>
      </c>
      <c r="CY6" s="36">
        <f t="shared" si="11"/>
        <v>88.35</v>
      </c>
      <c r="CZ6" s="36">
        <f t="shared" si="11"/>
        <v>85.62</v>
      </c>
      <c r="DA6" s="36">
        <f t="shared" si="11"/>
        <v>81.62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46.82</v>
      </c>
      <c r="DI6" s="36">
        <f t="shared" ref="DI6:DQ6" si="12">IF(DI7="",NA(),DI7)</f>
        <v>37.81</v>
      </c>
      <c r="DJ6" s="36">
        <f t="shared" si="12"/>
        <v>38.340000000000003</v>
      </c>
      <c r="DK6" s="36">
        <f t="shared" si="12"/>
        <v>39.58</v>
      </c>
      <c r="DL6" s="36">
        <f t="shared" si="12"/>
        <v>40.28</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1.4</v>
      </c>
      <c r="EE6" s="36">
        <f t="shared" ref="EE6:EM6" si="14">IF(EE7="",NA(),EE7)</f>
        <v>2.02</v>
      </c>
      <c r="EF6" s="36">
        <f t="shared" si="14"/>
        <v>1.56</v>
      </c>
      <c r="EG6" s="36">
        <f t="shared" si="14"/>
        <v>1.82</v>
      </c>
      <c r="EH6" s="36">
        <f t="shared" si="14"/>
        <v>1.61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192147</v>
      </c>
      <c r="D7" s="38">
        <v>46</v>
      </c>
      <c r="E7" s="38">
        <v>1</v>
      </c>
      <c r="F7" s="38">
        <v>0</v>
      </c>
      <c r="G7" s="38">
        <v>1</v>
      </c>
      <c r="H7" s="38" t="s">
        <v>92</v>
      </c>
      <c r="I7" s="38" t="s">
        <v>93</v>
      </c>
      <c r="J7" s="38" t="s">
        <v>94</v>
      </c>
      <c r="K7" s="38" t="s">
        <v>95</v>
      </c>
      <c r="L7" s="38" t="s">
        <v>96</v>
      </c>
      <c r="M7" s="38" t="s">
        <v>97</v>
      </c>
      <c r="N7" s="39" t="s">
        <v>98</v>
      </c>
      <c r="O7" s="39">
        <v>37.75</v>
      </c>
      <c r="P7" s="39">
        <v>100</v>
      </c>
      <c r="Q7" s="39">
        <v>2313</v>
      </c>
      <c r="R7" s="39">
        <v>31010</v>
      </c>
      <c r="S7" s="39">
        <v>31.69</v>
      </c>
      <c r="T7" s="39">
        <v>978.54</v>
      </c>
      <c r="U7" s="39">
        <v>16731</v>
      </c>
      <c r="V7" s="39">
        <v>7.7</v>
      </c>
      <c r="W7" s="39">
        <v>2172.86</v>
      </c>
      <c r="X7" s="39">
        <v>106.63</v>
      </c>
      <c r="Y7" s="39">
        <v>109.04</v>
      </c>
      <c r="Z7" s="39">
        <v>104.74</v>
      </c>
      <c r="AA7" s="39">
        <v>108.47</v>
      </c>
      <c r="AB7" s="39">
        <v>111.59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989.08</v>
      </c>
      <c r="AU7" s="39">
        <v>500.03</v>
      </c>
      <c r="AV7" s="39">
        <v>486.43</v>
      </c>
      <c r="AW7" s="39">
        <v>475.15</v>
      </c>
      <c r="AX7" s="39">
        <v>531.77</v>
      </c>
      <c r="AY7" s="39">
        <v>391.54</v>
      </c>
      <c r="AZ7" s="39">
        <v>384.34</v>
      </c>
      <c r="BA7" s="39">
        <v>359.47</v>
      </c>
      <c r="BB7" s="39">
        <v>369.69</v>
      </c>
      <c r="BC7" s="39">
        <v>379.08</v>
      </c>
      <c r="BD7" s="39">
        <v>264.97000000000003</v>
      </c>
      <c r="BE7" s="39">
        <v>910.47</v>
      </c>
      <c r="BF7" s="39">
        <v>1129</v>
      </c>
      <c r="BG7" s="39">
        <v>1050.8399999999999</v>
      </c>
      <c r="BH7" s="39">
        <v>1029.45</v>
      </c>
      <c r="BI7" s="39">
        <v>1088.68</v>
      </c>
      <c r="BJ7" s="39">
        <v>386.97</v>
      </c>
      <c r="BK7" s="39">
        <v>380.58</v>
      </c>
      <c r="BL7" s="39">
        <v>401.79</v>
      </c>
      <c r="BM7" s="39">
        <v>402.99</v>
      </c>
      <c r="BN7" s="39">
        <v>398.98</v>
      </c>
      <c r="BO7" s="39">
        <v>266.61</v>
      </c>
      <c r="BP7" s="39">
        <v>98.54</v>
      </c>
      <c r="BQ7" s="39">
        <v>96.67</v>
      </c>
      <c r="BR7" s="39">
        <v>95.83</v>
      </c>
      <c r="BS7" s="39">
        <v>98.94</v>
      </c>
      <c r="BT7" s="39">
        <v>101.58</v>
      </c>
      <c r="BU7" s="39">
        <v>101.72</v>
      </c>
      <c r="BV7" s="39">
        <v>102.38</v>
      </c>
      <c r="BW7" s="39">
        <v>100.12</v>
      </c>
      <c r="BX7" s="39">
        <v>98.66</v>
      </c>
      <c r="BY7" s="39">
        <v>98.64</v>
      </c>
      <c r="BZ7" s="39">
        <v>103.24</v>
      </c>
      <c r="CA7" s="39">
        <v>117.23</v>
      </c>
      <c r="CB7" s="39">
        <v>119.52</v>
      </c>
      <c r="CC7" s="39">
        <v>136.82</v>
      </c>
      <c r="CD7" s="39">
        <v>135.82</v>
      </c>
      <c r="CE7" s="39">
        <v>130.88</v>
      </c>
      <c r="CF7" s="39">
        <v>168.2</v>
      </c>
      <c r="CG7" s="39">
        <v>168.67</v>
      </c>
      <c r="CH7" s="39">
        <v>174.97</v>
      </c>
      <c r="CI7" s="39">
        <v>178.59</v>
      </c>
      <c r="CJ7" s="39">
        <v>178.92</v>
      </c>
      <c r="CK7" s="39">
        <v>168.38</v>
      </c>
      <c r="CL7" s="39">
        <v>54.88</v>
      </c>
      <c r="CM7" s="39">
        <v>53.35</v>
      </c>
      <c r="CN7" s="39">
        <v>49.2</v>
      </c>
      <c r="CO7" s="39">
        <v>50.86</v>
      </c>
      <c r="CP7" s="39">
        <v>56.42</v>
      </c>
      <c r="CQ7" s="39">
        <v>54.77</v>
      </c>
      <c r="CR7" s="39">
        <v>54.92</v>
      </c>
      <c r="CS7" s="39">
        <v>55.63</v>
      </c>
      <c r="CT7" s="39">
        <v>55.03</v>
      </c>
      <c r="CU7" s="39">
        <v>55.14</v>
      </c>
      <c r="CV7" s="39">
        <v>60</v>
      </c>
      <c r="CW7" s="39">
        <v>80.900000000000006</v>
      </c>
      <c r="CX7" s="39">
        <v>83.2</v>
      </c>
      <c r="CY7" s="39">
        <v>88.35</v>
      </c>
      <c r="CZ7" s="39">
        <v>85.62</v>
      </c>
      <c r="DA7" s="39">
        <v>81.62</v>
      </c>
      <c r="DB7" s="39">
        <v>82.89</v>
      </c>
      <c r="DC7" s="39">
        <v>82.66</v>
      </c>
      <c r="DD7" s="39">
        <v>82.04</v>
      </c>
      <c r="DE7" s="39">
        <v>81.900000000000006</v>
      </c>
      <c r="DF7" s="39">
        <v>81.39</v>
      </c>
      <c r="DG7" s="39">
        <v>89.8</v>
      </c>
      <c r="DH7" s="39">
        <v>46.82</v>
      </c>
      <c r="DI7" s="39">
        <v>37.81</v>
      </c>
      <c r="DJ7" s="39">
        <v>38.340000000000003</v>
      </c>
      <c r="DK7" s="39">
        <v>39.58</v>
      </c>
      <c r="DL7" s="39">
        <v>40.28</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1.4</v>
      </c>
      <c r="EE7" s="39">
        <v>2.02</v>
      </c>
      <c r="EF7" s="39">
        <v>1.56</v>
      </c>
      <c r="EG7" s="39">
        <v>1.82</v>
      </c>
      <c r="EH7" s="39">
        <v>1.61</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2021-01-26T07:33:11Z</cp:lastPrinted>
  <dcterms:created xsi:type="dcterms:W3CDTF">2020-12-04T02:08:10Z</dcterms:created>
  <dcterms:modified xsi:type="dcterms:W3CDTF">2021-02-22T02:53:30Z</dcterms:modified>
  <cp:category/>
</cp:coreProperties>
</file>