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171 公共下水\"/>
    </mc:Choice>
  </mc:AlternateContent>
  <workbookProtection workbookAlgorithmName="SHA-512" workbookHashValue="wYlN7Shj9DuL7WO7w4ew/+7J4h+AEdXhuZNKvUGHKfaVJ7vkHIyWfVu2CGXjU87h8bd0168S8tBe6TZQPQf4pQ==" workbookSaltValue="69h/6PB039V37VmNUUzasA=="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AD8" i="4"/>
  <c r="P8" i="4"/>
  <c r="I8" i="4"/>
  <c r="B8" i="4"/>
</calcChain>
</file>

<file path=xl/sharedStrings.xml><?xml version="1.0" encoding="utf-8"?>
<sst xmlns="http://schemas.openxmlformats.org/spreadsheetml/2006/main" count="240" uniqueCount="120">
  <si>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</si>
  <si>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</si>
  <si>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</si>
  <si>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</si>
  <si>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</si>
  <si>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</si>
  <si>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</si>
  <si>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</si>
  <si>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</si>
  <si>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</si>
  <si>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</si>
  <si>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</si>
  <si>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</si>
  <si>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</si>
  <si>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</si>
  <si>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</si>
  <si>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</si>
  <si>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</si>
  <si>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</si>
  <si>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</si>
  <si>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</si>
  <si>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</si>
  <si>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</si>
  <si>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</si>
  <si>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</si>
  <si>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</si>
  <si>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</si>
  <si>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</si>
  <si>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</si>
  <si>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</si>
  <si>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</si>
  <si>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</si>
  <si>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</si>
  <si>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</si>
  <si>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</si>
  <si>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</si>
  <si>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</si>
  <si>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</si>
  <si>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</si>
  <si>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</si>
  <si>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</si>
  <si>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</si>
  <si>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</si>
  <si>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</si>
  <si>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</si>
  <si>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</si>
  <si>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</si>
  <si>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</si>
  <si>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</si>
  <si>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</si>
  <si>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</si>
  <si>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</si>
  <si>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</si>
  <si>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</si>
  <si>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</si>
  <si>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</si>
  <si>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</si>
  <si>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</si>
  <si>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</si>
  <si>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</si>
  <si>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</si>
  <si>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</si>
  <si>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</si>
  <si>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</si>
  <si>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</si>
  <si>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</si>
  <si>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</si>
  <si>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</si>
  <si>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</si>
  <si>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</si>
  <si>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</si>
  <si>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</si>
  <si>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</si>
  <si>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</si>
  <si>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</si>
  <si>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</si>
  <si>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</si>
  <si>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</si>
  <si>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</si>
  <si>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</si>
  <si>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</si>
  <si>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</si>
  <si>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</si>
  <si>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</si>
  <si>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</si>
  <si>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</si>
  <si>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</si>
  <si>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</si>
  <si>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</si>
  <si>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</si>
  <si>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</si>
  <si>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</si>
  <si>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</si>
  <si>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</si>
  <si>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</si>
  <si>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</si>
  <si>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</si>
  <si>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</si>
  <si>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甲州市</t>
  </si>
  <si>
    <t>法非適用</t>
  </si>
  <si>
    <t>下水道事業</t>
  </si>
  <si>
    <t>公共下水道</t>
  </si>
  <si>
    <t>Cd1</t>
  </si>
  <si>
    <t>非設置</t>
  </si>
  <si>
    <t>該当数値なし</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</si>
  <si>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</si>
  <si>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</si>
  <si>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</si>
  <si>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</si>
  <si>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</si>
  <si>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</si>
  <si>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</si>
  <si>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</si>
  <si>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</si>
  <si>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</si>
  <si>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</si>
  <si>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</si>
  <si>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は100％に達しておらず、単年度の収支が赤字であることを示している。前年と比べると下がっているが、今年度は企業会計移行に伴う打ち切り決算による影響がある。今後も一層の経費削減・下水道接続加入促進・下水道料金の増額等の経営改善に向けた取組を行っていく必要がある。
④企業債残高対事業規模比率は、類似団体と比較すると低い水準を示している。当市の場合、施設更新の段階に差し掛かっていないため、投資規模が少なくなっていることが影響していると考えられる。今後、施設更新による投資規模の増大を踏まえ、料金水準の見直しをしていく必要がある。
⑤経費回収率は、100％を下回っており、料金収益では汚水処理費用を賄えていないことを示している。下水道料金の引き上げを行い、適切な料金収入を確保することや、更なる経費削減が必要である。
⑥汚水処理原価は、類似団体よりも低いが、前年度から少し増加した。今後もより一層経常費用を抑え、接続率を向上させることにより改善していく必要がある。
⑧水洗化率については、100％に達しておらず、水質保全及び使用料収入の増大に繋げるためにも、水洗化率を向上させていくことが必要がある。今後の管渠整備については費用対効果を検証し整備費用の適正化を行っていく必要がある。</t>
    <rPh sb="49" eb="50">
      <t>サ</t>
    </rPh>
    <rPh sb="57" eb="60">
      <t>コンネンド</t>
    </rPh>
    <rPh sb="61" eb="63">
      <t>キギョウ</t>
    </rPh>
    <rPh sb="63" eb="65">
      <t>カイケイ</t>
    </rPh>
    <rPh sb="65" eb="67">
      <t>イコウ</t>
    </rPh>
    <rPh sb="68" eb="69">
      <t>トモナ</t>
    </rPh>
    <rPh sb="70" eb="71">
      <t>ウ</t>
    </rPh>
    <rPh sb="72" eb="73">
      <t>キ</t>
    </rPh>
    <rPh sb="74" eb="76">
      <t>ケッサン</t>
    </rPh>
    <rPh sb="79" eb="81">
      <t>エイキョウ</t>
    </rPh>
    <rPh sb="390" eb="391">
      <t>スコ</t>
    </rPh>
    <rPh sb="392" eb="394">
      <t>ゾウカ</t>
    </rPh>
    <phoneticPr fontId="4"/>
  </si>
  <si>
    <t>現在の収支の状況は、打ち切り決算の影響があったとはいえ、一般会計からの繰入金に依存するところが大きく、健全とは言えない。今後、人口減少等により、料金収入や受益者負担金収入の減少が予想され、また、管渠の更新の必要が出てくることで経常費用の増加が予想される。ストックマネジメント計画の策定や土地利用に合った効率的な生活排水処理を検討することにより、優先順位を付けた、最小投資による最大成果を目指していく。</t>
    <rPh sb="10" eb="11">
      <t>ウ</t>
    </rPh>
    <rPh sb="12" eb="13">
      <t>キ</t>
    </rPh>
    <rPh sb="14" eb="16">
      <t>ケッサン</t>
    </rPh>
    <rPh sb="17" eb="19">
      <t>エイキョウ</t>
    </rPh>
    <phoneticPr fontId="4"/>
  </si>
  <si>
    <t>本市の公共下水道事業は昭和54年度から行われており、132.0kmの管渠が布設済みだが、その中には施工から40年を経過している管渠もある。すぐに改善が必要なものはないが、今後の老朽化を踏まえて、ストックマネジメント計画を策定し、優先順位をつけて更新を行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</si>
</sst>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1E-4899-9E49-994242268A2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c:v>
                </c:pt>
                <c:pt idx="2">
                  <c:v>0.13</c:v>
                </c:pt>
                <c:pt idx="3">
                  <c:v>0.12</c:v>
                </c:pt>
                <c:pt idx="4">
                  <c:v>0.1</c:v>
                </c:pt>
              </c:numCache>
            </c:numRef>
          </c:val>
          <c:smooth val="0"/>
          <c:extLst>
            <c:ext xmlns:c16="http://schemas.microsoft.com/office/drawing/2014/chart" uri="{C3380CC4-5D6E-409C-BE32-E72D297353CC}">
              <c16:uniqueId val="{00000001-0B1E-4899-9E49-994242268A2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F4-4612-AFBC-41A5DE63255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49.25</c:v>
                </c:pt>
                <c:pt idx="2">
                  <c:v>50.24</c:v>
                </c:pt>
                <c:pt idx="3">
                  <c:v>49.68</c:v>
                </c:pt>
                <c:pt idx="4">
                  <c:v>55.55</c:v>
                </c:pt>
              </c:numCache>
            </c:numRef>
          </c:val>
          <c:smooth val="0"/>
          <c:extLst>
            <c:ext xmlns:c16="http://schemas.microsoft.com/office/drawing/2014/chart" uri="{C3380CC4-5D6E-409C-BE32-E72D297353CC}">
              <c16:uniqueId val="{00000001-F0F4-4612-AFBC-41A5DE63255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85.34</c:v>
                </c:pt>
                <c:pt idx="1">
                  <c:v>86.1</c:v>
                </c:pt>
                <c:pt idx="2">
                  <c:v>85.78</c:v>
                </c:pt>
                <c:pt idx="3">
                  <c:v>84.51</c:v>
                </c:pt>
                <c:pt idx="4">
                  <c:v>83.43</c:v>
                </c:pt>
              </c:numCache>
            </c:numRef>
          </c:val>
          <c:extLst>
            <c:ext xmlns:c16="http://schemas.microsoft.com/office/drawing/2014/chart" uri="{C3380CC4-5D6E-409C-BE32-E72D297353CC}">
              <c16:uniqueId val="{00000000-5DE5-4E55-8EE3-51F4B61FA80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84.12</c:v>
                </c:pt>
                <c:pt idx="2">
                  <c:v>84.17</c:v>
                </c:pt>
                <c:pt idx="3">
                  <c:v>83.35</c:v>
                </c:pt>
                <c:pt idx="4">
                  <c:v>91.64</c:v>
                </c:pt>
              </c:numCache>
            </c:numRef>
          </c:val>
          <c:smooth val="0"/>
          <c:extLst>
            <c:ext xmlns:c16="http://schemas.microsoft.com/office/drawing/2014/chart" uri="{C3380CC4-5D6E-409C-BE32-E72D297353CC}">
              <c16:uniqueId val="{00000001-5DE5-4E55-8EE3-51F4B61FA80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48.37</c:v>
                </c:pt>
                <c:pt idx="1">
                  <c:v>47.39</c:v>
                </c:pt>
                <c:pt idx="2">
                  <c:v>68.17</c:v>
                </c:pt>
                <c:pt idx="3">
                  <c:v>72.39</c:v>
                </c:pt>
                <c:pt idx="4">
                  <c:v>65.08</c:v>
                </c:pt>
              </c:numCache>
            </c:numRef>
          </c:val>
          <c:extLst>
            <c:ext xmlns:c16="http://schemas.microsoft.com/office/drawing/2014/chart" uri="{C3380CC4-5D6E-409C-BE32-E72D297353CC}">
              <c16:uniqueId val="{00000000-A24D-498D-9B24-C331643CBCC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4D-498D-9B24-C331643CBCC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12-48E7-AD50-EBB3179997D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12-48E7-AD50-EBB3179997D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2F-49C7-A80A-7AEB9B10007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2F-49C7-A80A-7AEB9B10007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5C-4FEA-B0FD-D186BF2F648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5C-4FEA-B0FD-D186BF2F648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1A-4B9D-9700-A6255945CD6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1A-4B9D-9700-A6255945CD6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572.41999999999996</c:v>
                </c:pt>
                <c:pt idx="1">
                  <c:v>498.68</c:v>
                </c:pt>
                <c:pt idx="2">
                  <c:v>532.91</c:v>
                </c:pt>
                <c:pt idx="3">
                  <c:v>410.13</c:v>
                </c:pt>
                <c:pt idx="4">
                  <c:v>102.47</c:v>
                </c:pt>
              </c:numCache>
            </c:numRef>
          </c:val>
          <c:extLst>
            <c:ext xmlns:c16="http://schemas.microsoft.com/office/drawing/2014/chart" uri="{C3380CC4-5D6E-409C-BE32-E72D297353CC}">
              <c16:uniqueId val="{00000000-44FB-482A-A5A7-F75C9FEA2E9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1047.6500000000001</c:v>
                </c:pt>
                <c:pt idx="2">
                  <c:v>1124.26</c:v>
                </c:pt>
                <c:pt idx="3">
                  <c:v>1048.23</c:v>
                </c:pt>
                <c:pt idx="4">
                  <c:v>807.75</c:v>
                </c:pt>
              </c:numCache>
            </c:numRef>
          </c:val>
          <c:smooth val="0"/>
          <c:extLst>
            <c:ext xmlns:c16="http://schemas.microsoft.com/office/drawing/2014/chart" uri="{C3380CC4-5D6E-409C-BE32-E72D297353CC}">
              <c16:uniqueId val="{00000001-44FB-482A-A5A7-F75C9FEA2E9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42.92</c:v>
                </c:pt>
                <c:pt idx="1">
                  <c:v>44.55</c:v>
                </c:pt>
                <c:pt idx="2">
                  <c:v>77.2</c:v>
                </c:pt>
                <c:pt idx="3">
                  <c:v>84.68</c:v>
                </c:pt>
                <c:pt idx="4">
                  <c:v>71.23</c:v>
                </c:pt>
              </c:numCache>
            </c:numRef>
          </c:val>
          <c:extLst>
            <c:ext xmlns:c16="http://schemas.microsoft.com/office/drawing/2014/chart" uri="{C3380CC4-5D6E-409C-BE32-E72D297353CC}">
              <c16:uniqueId val="{00000000-D2ED-4716-A02D-57400592676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74.040000000000006</c:v>
                </c:pt>
                <c:pt idx="2">
                  <c:v>80.58</c:v>
                </c:pt>
                <c:pt idx="3">
                  <c:v>78.92</c:v>
                </c:pt>
                <c:pt idx="4">
                  <c:v>86.94</c:v>
                </c:pt>
              </c:numCache>
            </c:numRef>
          </c:val>
          <c:smooth val="0"/>
          <c:extLst>
            <c:ext xmlns:c16="http://schemas.microsoft.com/office/drawing/2014/chart" uri="{C3380CC4-5D6E-409C-BE32-E72D297353CC}">
              <c16:uniqueId val="{00000001-D2ED-4716-A02D-57400592676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244.3</c:v>
                </c:pt>
                <c:pt idx="1">
                  <c:v>261.07</c:v>
                </c:pt>
                <c:pt idx="2">
                  <c:v>150.51</c:v>
                </c:pt>
                <c:pt idx="3">
                  <c:v>150.69999999999999</c:v>
                </c:pt>
                <c:pt idx="4">
                  <c:v>156.94999999999999</c:v>
                </c:pt>
              </c:numCache>
            </c:numRef>
          </c:val>
          <c:extLst>
            <c:ext xmlns:c16="http://schemas.microsoft.com/office/drawing/2014/chart" uri="{C3380CC4-5D6E-409C-BE32-E72D297353CC}">
              <c16:uniqueId val="{00000000-74C6-4AE6-8EBB-4CF0724A035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235.61</c:v>
                </c:pt>
                <c:pt idx="2">
                  <c:v>216.21</c:v>
                </c:pt>
                <c:pt idx="3">
                  <c:v>220.31</c:v>
                </c:pt>
                <c:pt idx="4">
                  <c:v>179.63</c:v>
                </c:pt>
              </c:numCache>
            </c:numRef>
          </c:val>
          <c:smooth val="0"/>
          <c:extLst>
            <c:ext xmlns:c16="http://schemas.microsoft.com/office/drawing/2014/chart" uri="{C3380CC4-5D6E-409C-BE32-E72D297353CC}">
              <c16:uniqueId val="{00000001-74C6-4AE6-8EBB-4CF0724A035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2" sqref="A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山梨県　甲州市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Cd1</v>
      </c>
      <c r="X8" s="49"/>
      <c r="Y8" s="49"/>
      <c r="Z8" s="49"/>
      <c r="AA8" s="49"/>
      <c r="AB8" s="49"/>
      <c r="AC8" s="49"/>
      <c r="AD8" s="50" t="str">
        <f>データ!$M$6</f>
        <v>非設置</v>
      </c>
      <c r="AE8" s="50"/>
      <c r="AF8" s="50"/>
      <c r="AG8" s="50"/>
      <c r="AH8" s="50"/>
      <c r="AI8" s="50"/>
      <c r="AJ8" s="50"/>
      <c r="AK8" s="3"/>
      <c r="AL8" s="51">
        <f>データ!S6</f>
        <v>31235</v>
      </c>
      <c r="AM8" s="51"/>
      <c r="AN8" s="51"/>
      <c r="AO8" s="51"/>
      <c r="AP8" s="51"/>
      <c r="AQ8" s="51"/>
      <c r="AR8" s="51"/>
      <c r="AS8" s="51"/>
      <c r="AT8" s="46">
        <f>データ!T6</f>
        <v>264.11</v>
      </c>
      <c r="AU8" s="46"/>
      <c r="AV8" s="46"/>
      <c r="AW8" s="46"/>
      <c r="AX8" s="46"/>
      <c r="AY8" s="46"/>
      <c r="AZ8" s="46"/>
      <c r="BA8" s="46"/>
      <c r="BB8" s="46">
        <f>データ!U6</f>
        <v>118.27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f>データ!N6</f>
        <v>10.4</v>
      </c>
      <c r="C10" s="46"/>
      <c r="D10" s="46"/>
      <c r="E10" s="46"/>
      <c r="F10" s="46"/>
      <c r="G10" s="46"/>
      <c r="H10" s="46"/>
      <c r="I10" s="46" t="str">
        <f>データ!O6</f>
        <v>該当数値なし</v>
      </c>
      <c r="J10" s="46"/>
      <c r="K10" s="46"/>
      <c r="L10" s="46"/>
      <c r="M10" s="46"/>
      <c r="N10" s="46"/>
      <c r="O10" s="46"/>
      <c r="P10" s="46">
        <f>データ!P6</f>
        <v>53.07</v>
      </c>
      <c r="Q10" s="46"/>
      <c r="R10" s="46"/>
      <c r="S10" s="46"/>
      <c r="T10" s="46"/>
      <c r="U10" s="46"/>
      <c r="V10" s="46"/>
      <c r="W10" s="46">
        <f>データ!Q6</f>
        <v>88.11</v>
      </c>
      <c r="X10" s="46"/>
      <c r="Y10" s="46"/>
      <c r="Z10" s="46"/>
      <c r="AA10" s="46"/>
      <c r="AB10" s="46"/>
      <c r="AC10" s="46"/>
      <c r="AD10" s="51">
        <f>データ!R6</f>
        <v>2328</v>
      </c>
      <c r="AE10" s="51"/>
      <c r="AF10" s="51"/>
      <c r="AG10" s="51"/>
      <c r="AH10" s="51"/>
      <c r="AI10" s="51"/>
      <c r="AJ10" s="51"/>
      <c r="AK10" s="2"/>
      <c r="AL10" s="51">
        <f>データ!V6</f>
        <v>16459</v>
      </c>
      <c r="AM10" s="51"/>
      <c r="AN10" s="51"/>
      <c r="AO10" s="51"/>
      <c r="AP10" s="51"/>
      <c r="AQ10" s="51"/>
      <c r="AR10" s="51"/>
      <c r="AS10" s="51"/>
      <c r="AT10" s="46">
        <f>データ!W6</f>
        <v>6.82</v>
      </c>
      <c r="AU10" s="46"/>
      <c r="AV10" s="46"/>
      <c r="AW10" s="46"/>
      <c r="AX10" s="46"/>
      <c r="AY10" s="46"/>
      <c r="AZ10" s="46"/>
      <c r="BA10" s="46"/>
      <c r="BB10" s="46">
        <f>データ!X6</f>
        <v>2413.34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O2oTukFvbnkHDuf6sagbZp9wHdDv5mP4Sjo4RsKwAeAiUsm3iiuvve96rHgXpJAydNtlpiP2NCJguhNeTH81OQ==" saltValue="IhJbY1XX1Ej8UsXjjj5u0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192139</v>
      </c>
      <c r="D6" s="33">
        <f t="shared" si="3"/>
        <v>47</v>
      </c>
      <c r="E6" s="33">
        <f t="shared" si="3"/>
        <v>17</v>
      </c>
      <c r="F6" s="33">
        <f t="shared" si="3"/>
        <v>1</v>
      </c>
      <c r="G6" s="33">
        <f t="shared" si="3"/>
        <v>0</v>
      </c>
      <c r="H6" s="33" t="str">
        <f t="shared" si="3"/>
        <v>山梨県　甲州市</v>
      </c>
      <c r="I6" s="33" t="str">
        <f t="shared" si="3"/>
        <v>法非適用</v>
      </c>
      <c r="J6" s="33" t="str">
        <f t="shared" si="3"/>
        <v>下水道事業</v>
      </c>
      <c r="K6" s="33" t="str">
        <f t="shared" si="3"/>
        <v>公共下水道</v>
      </c>
      <c r="L6" s="33" t="str">
        <f t="shared" si="3"/>
        <v>Cd1</v>
      </c>
      <c r="M6" s="33" t="str">
        <f t="shared" si="3"/>
        <v>非設置</v>
      </c>
      <c r="N6" s="34">
        <f t="shared" si="3"/>
        <v>10.4</v>
      </c>
      <c r="O6" s="34" t="str">
        <f t="shared" si="3"/>
        <v>該当数値なし</v>
      </c>
      <c r="P6" s="34">
        <f t="shared" si="3"/>
        <v>53.07</v>
      </c>
      <c r="Q6" s="34">
        <f t="shared" si="3"/>
        <v>88.11</v>
      </c>
      <c r="R6" s="34">
        <f t="shared" si="3"/>
        <v>2328</v>
      </c>
      <c r="S6" s="34">
        <f t="shared" si="3"/>
        <v>31235</v>
      </c>
      <c r="T6" s="34">
        <f t="shared" si="3"/>
        <v>264.11</v>
      </c>
      <c r="U6" s="34">
        <f t="shared" si="3"/>
        <v>118.27</v>
      </c>
      <c r="V6" s="34">
        <f t="shared" si="3"/>
        <v>16459</v>
      </c>
      <c r="W6" s="34">
        <f t="shared" si="3"/>
        <v>6.82</v>
      </c>
      <c r="X6" s="34">
        <f t="shared" si="3"/>
        <v>2413.34</v>
      </c>
      <c r="Y6" s="35">
        <f>IF(Y7="",NA(),Y7)</f>
        <v>48.37</v>
      </c>
      <c r="Z6" s="35">
        <f t="shared" ref="Z6:AH6" si="4">IF(Z7="",NA(),Z7)</f>
        <v>47.39</v>
      </c>
      <c r="AA6" s="35">
        <f t="shared" si="4"/>
        <v>68.17</v>
      </c>
      <c r="AB6" s="35">
        <f t="shared" si="4"/>
        <v>72.39</v>
      </c>
      <c r="AC6" s="35">
        <f t="shared" si="4"/>
        <v>65.08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572.41999999999996</v>
      </c>
      <c r="BG6" s="35">
        <f t="shared" ref="BG6:BO6" si="7">IF(BG7="",NA(),BG7)</f>
        <v>498.68</v>
      </c>
      <c r="BH6" s="35">
        <f t="shared" si="7"/>
        <v>532.91</v>
      </c>
      <c r="BI6" s="35">
        <f t="shared" si="7"/>
        <v>410.13</v>
      </c>
      <c r="BJ6" s="35">
        <f t="shared" si="7"/>
        <v>102.47</v>
      </c>
      <c r="BK6" s="35">
        <f t="shared" si="7"/>
        <v>1162.3599999999999</v>
      </c>
      <c r="BL6" s="35">
        <f t="shared" si="7"/>
        <v>1047.6500000000001</v>
      </c>
      <c r="BM6" s="35">
        <f t="shared" si="7"/>
        <v>1124.26</v>
      </c>
      <c r="BN6" s="35">
        <f t="shared" si="7"/>
        <v>1048.23</v>
      </c>
      <c r="BO6" s="35">
        <f t="shared" si="7"/>
        <v>807.75</v>
      </c>
      <c r="BP6" s="34" t="str">
        <f>IF(BP7="","",IF(BP7="-","【-】","【"&amp;SUBSTITUTE(TEXT(BP7,"#,##0.00"),"-","△")&amp;"】"))</f>
        <v>【682.51】</v>
      </c>
      <c r="BQ6" s="35">
        <f>IF(BQ7="",NA(),BQ7)</f>
        <v>42.92</v>
      </c>
      <c r="BR6" s="35">
        <f t="shared" ref="BR6:BZ6" si="8">IF(BR7="",NA(),BR7)</f>
        <v>44.55</v>
      </c>
      <c r="BS6" s="35">
        <f t="shared" si="8"/>
        <v>77.2</v>
      </c>
      <c r="BT6" s="35">
        <f t="shared" si="8"/>
        <v>84.68</v>
      </c>
      <c r="BU6" s="35">
        <f t="shared" si="8"/>
        <v>71.23</v>
      </c>
      <c r="BV6" s="35">
        <f t="shared" si="8"/>
        <v>68.209999999999994</v>
      </c>
      <c r="BW6" s="35">
        <f t="shared" si="8"/>
        <v>74.040000000000006</v>
      </c>
      <c r="BX6" s="35">
        <f t="shared" si="8"/>
        <v>80.58</v>
      </c>
      <c r="BY6" s="35">
        <f t="shared" si="8"/>
        <v>78.92</v>
      </c>
      <c r="BZ6" s="35">
        <f t="shared" si="8"/>
        <v>86.94</v>
      </c>
      <c r="CA6" s="34" t="str">
        <f>IF(CA7="","",IF(CA7="-","【-】","【"&amp;SUBSTITUTE(TEXT(CA7,"#,##0.00"),"-","△")&amp;"】"))</f>
        <v>【100.34】</v>
      </c>
      <c r="CB6" s="35">
        <f>IF(CB7="",NA(),CB7)</f>
        <v>244.3</v>
      </c>
      <c r="CC6" s="35">
        <f t="shared" ref="CC6:CK6" si="9">IF(CC7="",NA(),CC7)</f>
        <v>261.07</v>
      </c>
      <c r="CD6" s="35">
        <f t="shared" si="9"/>
        <v>150.51</v>
      </c>
      <c r="CE6" s="35">
        <f t="shared" si="9"/>
        <v>150.69999999999999</v>
      </c>
      <c r="CF6" s="35">
        <f t="shared" si="9"/>
        <v>156.94999999999999</v>
      </c>
      <c r="CG6" s="35">
        <f t="shared" si="9"/>
        <v>250.84</v>
      </c>
      <c r="CH6" s="35">
        <f t="shared" si="9"/>
        <v>235.61</v>
      </c>
      <c r="CI6" s="35">
        <f t="shared" si="9"/>
        <v>216.21</v>
      </c>
      <c r="CJ6" s="35">
        <f t="shared" si="9"/>
        <v>220.31</v>
      </c>
      <c r="CK6" s="35">
        <f t="shared" si="9"/>
        <v>179.63</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49.39</v>
      </c>
      <c r="CS6" s="35">
        <f t="shared" si="10"/>
        <v>49.25</v>
      </c>
      <c r="CT6" s="35">
        <f t="shared" si="10"/>
        <v>50.24</v>
      </c>
      <c r="CU6" s="35">
        <f t="shared" si="10"/>
        <v>49.68</v>
      </c>
      <c r="CV6" s="35">
        <f t="shared" si="10"/>
        <v>55.55</v>
      </c>
      <c r="CW6" s="34" t="str">
        <f>IF(CW7="","",IF(CW7="-","【-】","【"&amp;SUBSTITUTE(TEXT(CW7,"#,##0.00"),"-","△")&amp;"】"))</f>
        <v>【59.64】</v>
      </c>
      <c r="CX6" s="35">
        <f>IF(CX7="",NA(),CX7)</f>
        <v>85.34</v>
      </c>
      <c r="CY6" s="35">
        <f t="shared" ref="CY6:DG6" si="11">IF(CY7="",NA(),CY7)</f>
        <v>86.1</v>
      </c>
      <c r="CZ6" s="35">
        <f t="shared" si="11"/>
        <v>85.78</v>
      </c>
      <c r="DA6" s="35">
        <f t="shared" si="11"/>
        <v>84.51</v>
      </c>
      <c r="DB6" s="35">
        <f t="shared" si="11"/>
        <v>83.43</v>
      </c>
      <c r="DC6" s="35">
        <f t="shared" si="11"/>
        <v>83.96</v>
      </c>
      <c r="DD6" s="35">
        <f t="shared" si="11"/>
        <v>84.12</v>
      </c>
      <c r="DE6" s="35">
        <f t="shared" si="11"/>
        <v>84.17</v>
      </c>
      <c r="DF6" s="35">
        <f t="shared" si="11"/>
        <v>83.35</v>
      </c>
      <c r="DG6" s="35">
        <f t="shared" si="11"/>
        <v>91.64</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0.1</v>
      </c>
      <c r="EL6" s="35">
        <f t="shared" si="14"/>
        <v>0.13</v>
      </c>
      <c r="EM6" s="35">
        <f t="shared" si="14"/>
        <v>0.12</v>
      </c>
      <c r="EN6" s="35">
        <f t="shared" si="14"/>
        <v>0.1</v>
      </c>
      <c r="EO6" s="34" t="str">
        <f>IF(EO7="","",IF(EO7="-","【-】","【"&amp;SUBSTITUTE(TEXT(EO7,"#,##0.00"),"-","△")&amp;"】"))</f>
        <v>【0.22】</v>
      </c>
    </row>
    <row r="7" spans="1:145" s="36" customFormat="1" x14ac:dyDescent="0.2">
      <c r="A7" s="28"/>
      <c r="B7" s="37">
        <v>2019</v>
      </c>
      <c r="C7" s="37">
        <v>192139</v>
      </c>
      <c r="D7" s="37">
        <v>47</v>
      </c>
      <c r="E7" s="37">
        <v>17</v>
      </c>
      <c r="F7" s="37">
        <v>1</v>
      </c>
      <c r="G7" s="37">
        <v>0</v>
      </c>
      <c r="H7" s="37" t="s">
        <v>98</v>
      </c>
      <c r="I7" s="37" t="s">
        <v>99</v>
      </c>
      <c r="J7" s="37" t="s">
        <v>100</v>
      </c>
      <c r="K7" s="37" t="s">
        <v>101</v>
      </c>
      <c r="L7" s="37" t="s">
        <v>102</v>
      </c>
      <c r="M7" s="37" t="s">
        <v>103</v>
      </c>
      <c r="N7" s="38">
        <v>10.4</v>
      </c>
      <c r="O7" s="38" t="s">
        <v>104</v>
      </c>
      <c r="P7" s="38">
        <v>53.07</v>
      </c>
      <c r="Q7" s="38">
        <v>88.11</v>
      </c>
      <c r="R7" s="38">
        <v>2328</v>
      </c>
      <c r="S7" s="38">
        <v>31235</v>
      </c>
      <c r="T7" s="38">
        <v>264.11</v>
      </c>
      <c r="U7" s="38">
        <v>118.27</v>
      </c>
      <c r="V7" s="38">
        <v>16459</v>
      </c>
      <c r="W7" s="38">
        <v>6.82</v>
      </c>
      <c r="X7" s="38">
        <v>2413.34</v>
      </c>
      <c r="Y7" s="38">
        <v>48.37</v>
      </c>
      <c r="Z7" s="38">
        <v>47.39</v>
      </c>
      <c r="AA7" s="38">
        <v>68.17</v>
      </c>
      <c r="AB7" s="38">
        <v>72.39</v>
      </c>
      <c r="AC7" s="38">
        <v>65.08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572.41999999999996</v>
      </c>
      <c r="BG7" s="38">
        <v>498.68</v>
      </c>
      <c r="BH7" s="38">
        <v>532.91</v>
      </c>
      <c r="BI7" s="38">
        <v>410.13</v>
      </c>
      <c r="BJ7" s="38">
        <v>102.47</v>
      </c>
      <c r="BK7" s="38">
        <v>1162.3599999999999</v>
      </c>
      <c r="BL7" s="38">
        <v>1047.6500000000001</v>
      </c>
      <c r="BM7" s="38">
        <v>1124.26</v>
      </c>
      <c r="BN7" s="38">
        <v>1048.23</v>
      </c>
      <c r="BO7" s="38">
        <v>807.75</v>
      </c>
      <c r="BP7" s="38">
        <v>682.51</v>
      </c>
      <c r="BQ7" s="38">
        <v>42.92</v>
      </c>
      <c r="BR7" s="38">
        <v>44.55</v>
      </c>
      <c r="BS7" s="38">
        <v>77.2</v>
      </c>
      <c r="BT7" s="38">
        <v>84.68</v>
      </c>
      <c r="BU7" s="38">
        <v>71.23</v>
      </c>
      <c r="BV7" s="38">
        <v>68.209999999999994</v>
      </c>
      <c r="BW7" s="38">
        <v>74.040000000000006</v>
      </c>
      <c r="BX7" s="38">
        <v>80.58</v>
      </c>
      <c r="BY7" s="38">
        <v>78.92</v>
      </c>
      <c r="BZ7" s="38">
        <v>86.94</v>
      </c>
      <c r="CA7" s="38">
        <v>100.34</v>
      </c>
      <c r="CB7" s="38">
        <v>244.3</v>
      </c>
      <c r="CC7" s="38">
        <v>261.07</v>
      </c>
      <c r="CD7" s="38">
        <v>150.51</v>
      </c>
      <c r="CE7" s="38">
        <v>150.69999999999999</v>
      </c>
      <c r="CF7" s="38">
        <v>156.94999999999999</v>
      </c>
      <c r="CG7" s="38">
        <v>250.84</v>
      </c>
      <c r="CH7" s="38">
        <v>235.61</v>
      </c>
      <c r="CI7" s="38">
        <v>216.21</v>
      </c>
      <c r="CJ7" s="38">
        <v>220.31</v>
      </c>
      <c r="CK7" s="38">
        <v>179.63</v>
      </c>
      <c r="CL7" s="38">
        <v>136.15</v>
      </c>
      <c r="CM7" s="38" t="s">
        <v>105</v>
      </c>
      <c r="CN7" s="38" t="s">
        <v>105</v>
      </c>
      <c r="CO7" s="38" t="s">
        <v>105</v>
      </c>
      <c r="CP7" s="38" t="s">
        <v>105</v>
      </c>
      <c r="CQ7" s="38" t="s">
        <v>105</v>
      </c>
      <c r="CR7" s="38">
        <v>49.39</v>
      </c>
      <c r="CS7" s="38">
        <v>49.25</v>
      </c>
      <c r="CT7" s="38">
        <v>50.24</v>
      </c>
      <c r="CU7" s="38">
        <v>49.68</v>
      </c>
      <c r="CV7" s="38">
        <v>55.55</v>
      </c>
      <c r="CW7" s="38">
        <v>59.64</v>
      </c>
      <c r="CX7" s="38">
        <v>85.34</v>
      </c>
      <c r="CY7" s="38">
        <v>86.1</v>
      </c>
      <c r="CZ7" s="38">
        <v>85.78</v>
      </c>
      <c r="DA7" s="38">
        <v>84.51</v>
      </c>
      <c r="DB7" s="38">
        <v>83.43</v>
      </c>
      <c r="DC7" s="38">
        <v>83.96</v>
      </c>
      <c r="DD7" s="38">
        <v>84.12</v>
      </c>
      <c r="DE7" s="38">
        <v>84.17</v>
      </c>
      <c r="DF7" s="38">
        <v>83.35</v>
      </c>
      <c r="DG7" s="38">
        <v>91.64</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0.1</v>
      </c>
      <c r="EL7" s="38">
        <v>0.13</v>
      </c>
      <c r="EM7" s="38">
        <v>0.12</v>
      </c>
      <c r="EN7" s="38">
        <v>0.1</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2020-12-04T02:46:17Z</dcterms:created>
  <dcterms:modified xsi:type="dcterms:W3CDTF">2021-02-22T02:08:35Z</dcterms:modified>
  <cp:category/>
</cp:coreProperties>
</file>