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ReNkRXmfNDXGQ/nCYUFhBKx80mQIP8ELTbSUSGPCYVRUSnH0zaoEOMboIOUKXQexWzywVYBhQMTJYEhd9vKfjQ==" workbookSaltValue="SJY/HIuvt32s58cxs5cWOw=="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<sst xmlns="http://schemas.openxmlformats.org/spreadsheetml/2006/main" count="241" uniqueCount="116">
  <si>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</si>
  <si>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</si>
  <si>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</si>
  <si>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</si>
  <si>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</si>
  <si>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</si>
  <si>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</si>
  <si>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</si>
  <si>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</si>
  <si>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</si>
  <si>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</si>
  <si>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</si>
  <si>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</si>
  <si>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</si>
  <si>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</si>
  <si>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</si>
  <si>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</si>
  <si>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</si>
  <si>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</si>
  <si>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</si>
  <si>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</si>
  <si>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</si>
  <si>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</si>
  <si>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</si>
  <si>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</si>
  <si>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</si>
  <si>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</si>
  <si>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</si>
  <si>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</si>
  <si>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</si>
  <si>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</si>
  <si>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</si>
  <si>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</si>
  <si>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</si>
  <si>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</si>
  <si>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</si>
  <si>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</si>
  <si>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</si>
  <si>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</si>
  <si>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</si>
  <si>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</si>
  <si>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</si>
  <si>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</si>
  <si>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</si>
  <si>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</si>
  <si>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</si>
  <si>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</si>
  <si>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</si>
  <si>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</si>
  <si>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</si>
  <si>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</si>
  <si>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</si>
  <si>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</si>
  <si>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</si>
  <si>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</si>
  <si>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</si>
  <si>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</si>
  <si>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</si>
  <si>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</si>
  <si>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</si>
  <si>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</si>
  <si>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</si>
  <si>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</si>
  <si>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</si>
  <si>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</si>
  <si>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</si>
  <si>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</si>
  <si>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</si>
  <si>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</si>
  <si>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</si>
  <si>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</si>
  <si>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</si>
  <si>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</si>
  <si>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</si>
  <si>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</si>
  <si>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</si>
  <si>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</si>
  <si>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</si>
  <si>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</si>
  <si>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</si>
  <si>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</si>
  <si>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山梨県　上野原市</t>
  </si>
  <si>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</si>
  <si>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</si>
  <si>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</si>
  <si>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</si>
  <si>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</si>
  <si>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</si>
  <si>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</si>
  <si>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</si>
  <si>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</si>
  <si>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</si>
  <si>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</si>
  <si>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</si>
  <si>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</si>
  <si>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</si>
  <si>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</si>
  <si>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</si>
  <si>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</si>
  <si>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</si>
  <si>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</si>
  <si>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</si>
  <si>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</si>
  <si>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</si>
  <si>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</si>
  <si>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</si>
  <si>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</si>
  <si>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</si>
  <si>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</si>
  <si>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</si>
  <si>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</si>
  <si>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</si>
  <si>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</si>
  <si>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市の公共下水道については、平成８年度より工事着手し、平成１６年度に供用が開始された。これまで、大きな改修が無かったため、０となっている。</t>
    <rPh sb="54" eb="55">
      <t>ナ</t>
    </rPh>
    <phoneticPr fontId="1"/>
  </si>
  <si>
    <t>①収益的収支比率
地方債償還金がここ数年高い割合となっているが、その後減少傾向となる事から改善が見込まれる。なお、この地域での新規事業は行っていないが、流域の建設負担金は、割合に応じて支出している状況である。
④企業債残高対事業規模比率
当該値が０となっているのは、起債償還を繰入金（基準内）で賄っているためである。この地域での新規事業は行っていないが、流域の建設負担金は割合に応じて支出しているため、影響を受ける。
⑤経費回収率
類似団体及び全国平均よりも高い数値となっている。これは、接続率が高く、収納率が高いためである。この地域の新規事業は行っていないが、流域の維持管理負担金は流入量に応じて発生しているため、影響を受ける。
⑥汚水処理原価
類似団体及び全国平均より高い数値となっている。未接続世帯に対する普及促進や不明水対策によって、改善を目指す。また、他の流域関連市町の流入量が上がれば、維持管理費が下がり汚水処理費が下がるため数値の改善が見込まれる。
⑦施設利用率
上野原市は、流域下水道に接続しているため、単独での施設を有していない。
⑧水洗化率
類似団体及び全国平均よりは低い値となっている。未接続世帯に対し普及促進を実施し、接続率の向上を図りたい。
※類似団体の平均値が前年度数値よりも大きく増減している項目があるが、その理由としては、市の類似団体区分がD3からD2に変更になったからである。</t>
    <rPh sb="59" eb="61">
      <t>チイキ</t>
    </rPh>
    <rPh sb="63" eb="65">
      <t>シンキ</t>
    </rPh>
    <rPh sb="65" eb="67">
      <t>ジギョウ</t>
    </rPh>
    <rPh sb="68" eb="69">
      <t>オコナ</t>
    </rPh>
    <rPh sb="76" eb="78">
      <t>リュウイキ</t>
    </rPh>
    <rPh sb="79" eb="81">
      <t>ケンセツ</t>
    </rPh>
    <rPh sb="81" eb="84">
      <t>フタンキン</t>
    </rPh>
    <rPh sb="86" eb="88">
      <t>ワリアイ</t>
    </rPh>
    <rPh sb="89" eb="90">
      <t>オウ</t>
    </rPh>
    <rPh sb="92" eb="94">
      <t>シシュツ</t>
    </rPh>
    <rPh sb="98" eb="100">
      <t>ジョウキョウ</t>
    </rPh>
    <rPh sb="160" eb="162">
      <t>チイキ</t>
    </rPh>
    <rPh sb="164" eb="166">
      <t>シンキ</t>
    </rPh>
    <rPh sb="166" eb="168">
      <t>ジギョウ</t>
    </rPh>
    <rPh sb="169" eb="170">
      <t>オコナ</t>
    </rPh>
    <rPh sb="177" eb="179">
      <t>リュウイキ</t>
    </rPh>
    <rPh sb="180" eb="182">
      <t>ケンセツ</t>
    </rPh>
    <rPh sb="182" eb="185">
      <t>フタンキン</t>
    </rPh>
    <rPh sb="186" eb="188">
      <t>ワリアイ</t>
    </rPh>
    <rPh sb="189" eb="190">
      <t>オウ</t>
    </rPh>
    <rPh sb="192" eb="194">
      <t>シシュツ</t>
    </rPh>
    <rPh sb="201" eb="203">
      <t>エイキョウ</t>
    </rPh>
    <rPh sb="204" eb="205">
      <t>ウ</t>
    </rPh>
    <rPh sb="265" eb="267">
      <t>チイキ</t>
    </rPh>
    <rPh sb="268" eb="270">
      <t>シンキ</t>
    </rPh>
    <rPh sb="270" eb="272">
      <t>ジギョウ</t>
    </rPh>
    <rPh sb="273" eb="274">
      <t>オコナ</t>
    </rPh>
    <rPh sb="281" eb="283">
      <t>リュウイキ</t>
    </rPh>
    <rPh sb="284" eb="286">
      <t>イジ</t>
    </rPh>
    <rPh sb="286" eb="288">
      <t>カンリ</t>
    </rPh>
    <rPh sb="288" eb="291">
      <t>フタンキン</t>
    </rPh>
    <rPh sb="292" eb="294">
      <t>リュウニュウ</t>
    </rPh>
    <rPh sb="294" eb="295">
      <t>リョウ</t>
    </rPh>
    <rPh sb="296" eb="297">
      <t>オウ</t>
    </rPh>
    <rPh sb="299" eb="301">
      <t>ハッセイ</t>
    </rPh>
    <rPh sb="308" eb="310">
      <t>エイキョウ</t>
    </rPh>
    <rPh sb="311" eb="312">
      <t>ウ</t>
    </rPh>
    <rPh sb="328" eb="329">
      <t>オヨ</t>
    </rPh>
    <rPh sb="485" eb="486">
      <t>オヨ</t>
    </rPh>
    <rPh sb="536" eb="538">
      <t>ルイジ</t>
    </rPh>
    <rPh sb="538" eb="540">
      <t>ダンタイ</t>
    </rPh>
    <rPh sb="541" eb="544">
      <t>ヘイキンチ</t>
    </rPh>
    <rPh sb="545" eb="548">
      <t>ゼンネンド</t>
    </rPh>
    <rPh sb="548" eb="550">
      <t>スウチ</t>
    </rPh>
    <rPh sb="553" eb="554">
      <t>オオ</t>
    </rPh>
    <rPh sb="556" eb="558">
      <t>ゾウゲン</t>
    </rPh>
    <rPh sb="562" eb="564">
      <t>コウモク</t>
    </rPh>
    <rPh sb="571" eb="573">
      <t>リユウ</t>
    </rPh>
    <rPh sb="578" eb="579">
      <t>シ</t>
    </rPh>
    <rPh sb="580" eb="582">
      <t>ルイジ</t>
    </rPh>
    <rPh sb="582" eb="584">
      <t>ダンタイ</t>
    </rPh>
    <rPh sb="584" eb="586">
      <t>クブン</t>
    </rPh>
    <rPh sb="594" eb="596">
      <t>ヘンコウ</t>
    </rPh>
    <phoneticPr fontId="1"/>
  </si>
  <si>
    <t>類似団体と比較すると、経費回収率は高く、経営の健全性は高い。これは、市が処理施設を単独で有していないことと、維持管理や処理費の費用圧縮が図られていること、使用料収入及び収納率が高いためである。しかし、水洗化率は、類似団体よりも低いことや全国平均と比べれば多数の項目で低い数値となっているため、今後は、普及促進の実施等を行い経営改善に努めていく必要がある。また、流域下水道維持管理費の負担割合が大きい（約５０％）ので、今後は構成する他市町に流入量増加の働きかけを行い、費用圧縮に努めたい。</t>
    <rPh sb="0" eb="2">
      <t>ルイジ</t>
    </rPh>
    <rPh sb="2" eb="4">
      <t>ダンタイ</t>
    </rPh>
    <rPh sb="5" eb="7">
      <t>ヒカク</t>
    </rPh>
    <rPh sb="11" eb="13">
      <t>ケイヒ</t>
    </rPh>
    <rPh sb="13" eb="16">
      <t>カイシュウリツ</t>
    </rPh>
    <rPh sb="17" eb="18">
      <t>タカ</t>
    </rPh>
    <rPh sb="20" eb="22">
      <t>ケイエイ</t>
    </rPh>
    <rPh sb="23" eb="26">
      <t>ケンゼンセイ</t>
    </rPh>
    <rPh sb="27" eb="28">
      <t>タカ</t>
    </rPh>
    <rPh sb="34" eb="35">
      <t>シ</t>
    </rPh>
    <rPh sb="36" eb="38">
      <t>ショリ</t>
    </rPh>
    <rPh sb="38" eb="40">
      <t>シセツ</t>
    </rPh>
    <rPh sb="41" eb="43">
      <t>タンドク</t>
    </rPh>
    <rPh sb="44" eb="45">
      <t>ユウ</t>
    </rPh>
    <rPh sb="54" eb="56">
      <t>イジ</t>
    </rPh>
    <rPh sb="56" eb="58">
      <t>カンリ</t>
    </rPh>
    <rPh sb="59" eb="62">
      <t>ショリヒ</t>
    </rPh>
    <rPh sb="63" eb="65">
      <t>ヒヨウ</t>
    </rPh>
    <rPh sb="65" eb="67">
      <t>アッシュク</t>
    </rPh>
    <rPh sb="68" eb="69">
      <t>ハカ</t>
    </rPh>
    <rPh sb="77" eb="80">
      <t>シヨウリョウ</t>
    </rPh>
    <rPh sb="80" eb="82">
      <t>シュウニュウ</t>
    </rPh>
    <rPh sb="82" eb="83">
      <t>オヨ</t>
    </rPh>
    <rPh sb="84" eb="86">
      <t>シュウノウ</t>
    </rPh>
    <rPh sb="86" eb="87">
      <t>リツ</t>
    </rPh>
    <rPh sb="88" eb="89">
      <t>タカ</t>
    </rPh>
    <rPh sb="100" eb="103">
      <t>スイセンカ</t>
    </rPh>
    <rPh sb="103" eb="104">
      <t>リツ</t>
    </rPh>
    <rPh sb="106" eb="108">
      <t>ルイジ</t>
    </rPh>
    <rPh sb="108" eb="110">
      <t>ダンタイ</t>
    </rPh>
    <rPh sb="113" eb="114">
      <t>ヒク</t>
    </rPh>
    <rPh sb="118" eb="120">
      <t>ゼンコク</t>
    </rPh>
    <rPh sb="120" eb="122">
      <t>ヘイキン</t>
    </rPh>
    <rPh sb="123" eb="124">
      <t>クラ</t>
    </rPh>
    <rPh sb="127" eb="129">
      <t>タスウ</t>
    </rPh>
    <rPh sb="130" eb="132">
      <t>コウモク</t>
    </rPh>
    <rPh sb="133" eb="134">
      <t>ヒク</t>
    </rPh>
    <rPh sb="135" eb="137">
      <t>スウチ</t>
    </rPh>
    <rPh sb="146" eb="148">
      <t>コンゴ</t>
    </rPh>
    <rPh sb="150" eb="152">
      <t>フキュウ</t>
    </rPh>
    <rPh sb="152" eb="154">
      <t>ソクシン</t>
    </rPh>
    <rPh sb="155" eb="157">
      <t>ジッシ</t>
    </rPh>
    <rPh sb="157" eb="158">
      <t>トウ</t>
    </rPh>
    <rPh sb="159" eb="160">
      <t>オコナ</t>
    </rPh>
    <rPh sb="161" eb="163">
      <t>ケイエイ</t>
    </rPh>
    <rPh sb="163" eb="165">
      <t>カイゼン</t>
    </rPh>
    <rPh sb="166" eb="167">
      <t>ツト</t>
    </rPh>
    <rPh sb="171" eb="173">
      <t>ヒツヨウ</t>
    </rPh>
    <rPh sb="208" eb="210">
      <t>コンゴ</t>
    </rPh>
    <rPh sb="211" eb="213">
      <t>コウセイ</t>
    </rPh>
    <rPh sb="215" eb="216">
      <t>タ</t>
    </rPh>
    <rPh sb="216" eb="217">
      <t>シ</t>
    </rPh>
    <rPh sb="217" eb="218">
      <t>マチ</t>
    </rPh>
    <rPh sb="219" eb="221">
      <t>リュウニュウ</t>
    </rPh>
    <rPh sb="221" eb="222">
      <t>リョウ</t>
    </rPh>
    <rPh sb="222" eb="224">
      <t>ゾウカ</t>
    </rPh>
    <rPh sb="225" eb="226">
      <t>ハタラ</t>
    </rPh>
    <rPh sb="230" eb="231">
      <t>オコナ</t>
    </rPh>
    <rPh sb="233" eb="235">
      <t>ヒヨウ</t>
    </rPh>
    <rPh sb="235" eb="237">
      <t>アッシュク</t>
    </rPh>
    <rPh sb="238" eb="239">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</si>
</sst>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theme="1"/>
      <name val="ＭＳ ゴシック"/>
      <family val="3"/>
    </font>
    <font>
      <sz val="11"/>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2C-45B8-9FB9-FD7D303900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7C2C-45B8-9FB9-FD7D303900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97.61</c:v>
                </c:pt>
                <c:pt idx="1">
                  <c:v>97.55</c:v>
                </c:pt>
                <c:pt idx="2">
                  <c:v>97.23</c:v>
                </c:pt>
                <c:pt idx="3">
                  <c:v>97.31</c:v>
                </c:pt>
                <c:pt idx="4">
                  <c:v>97.34</c:v>
                </c:pt>
              </c:numCache>
            </c:numRef>
          </c:val>
          <c:extLst>
            <c:ext xmlns:c16="http://schemas.microsoft.com/office/drawing/2014/chart" uri="{C3380CC4-5D6E-409C-BE32-E72D297353CC}">
              <c16:uniqueId val="{00000000-9200-4C40-8972-0404623F8D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00-4C40-8972-0404623F8D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4-4C5B-8A6B-4207C2177C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4-4C5B-8A6B-4207C2177C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91-46F5-B240-871B05E510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91-46F5-B240-871B05E510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7E-463F-BEE1-71E042A176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E-463F-BEE1-71E042A176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A5-487F-801C-C482FCFB8B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A5-487F-801C-C482FCFB8B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CA-45EC-9D8B-4E15B303C2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BACA-45EC-9D8B-4E15B303C2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74.459999999999994</c:v>
                </c:pt>
                <c:pt idx="1">
                  <c:v>76.349999999999994</c:v>
                </c:pt>
                <c:pt idx="2">
                  <c:v>86.06</c:v>
                </c:pt>
                <c:pt idx="3">
                  <c:v>86.04</c:v>
                </c:pt>
                <c:pt idx="4">
                  <c:v>82.95</c:v>
                </c:pt>
              </c:numCache>
            </c:numRef>
          </c:val>
          <c:extLst>
            <c:ext xmlns:c16="http://schemas.microsoft.com/office/drawing/2014/chart" uri="{C3380CC4-5D6E-409C-BE32-E72D297353CC}">
              <c16:uniqueId val="{00000000-DE91-43B5-9217-4C47E20141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DE91-43B5-9217-4C47E20141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247.68</c:v>
                </c:pt>
                <c:pt idx="1">
                  <c:v>245.37</c:v>
                </c:pt>
                <c:pt idx="2">
                  <c:v>219.71</c:v>
                </c:pt>
                <c:pt idx="3">
                  <c:v>227.62</c:v>
                </c:pt>
                <c:pt idx="4">
                  <c:v>238.49</c:v>
                </c:pt>
              </c:numCache>
            </c:numRef>
          </c:val>
          <c:extLst>
            <c:ext xmlns:c16="http://schemas.microsoft.com/office/drawing/2014/chart" uri="{C3380CC4-5D6E-409C-BE32-E72D297353CC}">
              <c16:uniqueId val="{00000000-48D9-46FA-BC92-3117957898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48D9-46FA-BC92-3117957898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F-4308-8F20-F4D5EDB379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1B1F-4308-8F20-F4D5EDB379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81.63</c:v>
                </c:pt>
                <c:pt idx="1">
                  <c:v>83.33</c:v>
                </c:pt>
                <c:pt idx="2">
                  <c:v>83.33</c:v>
                </c:pt>
                <c:pt idx="3">
                  <c:v>81.88</c:v>
                </c:pt>
                <c:pt idx="4">
                  <c:v>81.88</c:v>
                </c:pt>
              </c:numCache>
            </c:numRef>
          </c:val>
          <c:extLst>
            <c:ext xmlns:c16="http://schemas.microsoft.com/office/drawing/2014/chart" uri="{C3380CC4-5D6E-409C-BE32-E72D297353CC}">
              <c16:uniqueId val="{00000000-6EDA-43D0-997A-879DCC456C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6EDA-43D0-997A-879DCC456C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【1,218.70】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【218.56】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【74.17】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view="pageBreakPreview" topLeftCell="D1" zoomScale="85" zoomScaleNormal="85" zoomScaleSheetLayoutView="85" workbookViewId="0">
      <selection activeCell="P7" sqref="P7:V7"/>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山梨県　上野原市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17</v>
      </c>
      <c r="AM7" s="44"/>
      <c r="AN7" s="44"/>
      <c r="AO7" s="44"/>
      <c r="AP7" s="44"/>
      <c r="AQ7" s="44"/>
      <c r="AR7" s="44"/>
      <c r="AS7" s="44"/>
      <c r="AT7" s="44" t="s">
        <v>10</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22971</v>
      </c>
      <c r="AM8" s="47"/>
      <c r="AN8" s="47"/>
      <c r="AO8" s="47"/>
      <c r="AP8" s="47"/>
      <c r="AQ8" s="47"/>
      <c r="AR8" s="47"/>
      <c r="AS8" s="47"/>
      <c r="AT8" s="48">
        <f>データ!T6</f>
        <v>170.57</v>
      </c>
      <c r="AU8" s="48"/>
      <c r="AV8" s="48"/>
      <c r="AW8" s="48"/>
      <c r="AX8" s="48"/>
      <c r="AY8" s="48"/>
      <c r="AZ8" s="48"/>
      <c r="BA8" s="48"/>
      <c r="BB8" s="48">
        <f>データ!U6</f>
        <v>134.66999999999999</v>
      </c>
      <c r="BC8" s="48"/>
      <c r="BD8" s="48"/>
      <c r="BE8" s="48"/>
      <c r="BF8" s="48"/>
      <c r="BG8" s="48"/>
      <c r="BH8" s="48"/>
      <c r="BI8" s="48"/>
      <c r="BJ8" s="3"/>
      <c r="BK8" s="3"/>
      <c r="BL8" s="49" t="s">
        <v>16</v>
      </c>
      <c r="BM8" s="50"/>
      <c r="BN8" s="17" t="s">
        <v>21</v>
      </c>
      <c r="BO8" s="20"/>
      <c r="BP8" s="20"/>
      <c r="BQ8" s="20"/>
      <c r="BR8" s="20"/>
      <c r="BS8" s="20"/>
      <c r="BT8" s="20"/>
      <c r="BU8" s="20"/>
      <c r="BV8" s="20"/>
      <c r="BW8" s="20"/>
      <c r="BX8" s="20"/>
      <c r="BY8" s="24"/>
    </row>
    <row r="9" spans="1:78" ht="18.75" customHeight="1" x14ac:dyDescent="0.2">
      <c r="A9" s="2"/>
      <c r="B9" s="44" t="s">
        <v>1</v>
      </c>
      <c r="C9" s="44"/>
      <c r="D9" s="44"/>
      <c r="E9" s="44"/>
      <c r="F9" s="44"/>
      <c r="G9" s="44"/>
      <c r="H9" s="44"/>
      <c r="I9" s="44" t="s">
        <v>22</v>
      </c>
      <c r="J9" s="44"/>
      <c r="K9" s="44"/>
      <c r="L9" s="44"/>
      <c r="M9" s="44"/>
      <c r="N9" s="44"/>
      <c r="O9" s="44"/>
      <c r="P9" s="44" t="s">
        <v>24</v>
      </c>
      <c r="Q9" s="44"/>
      <c r="R9" s="44"/>
      <c r="S9" s="44"/>
      <c r="T9" s="44"/>
      <c r="U9" s="44"/>
      <c r="V9" s="44"/>
      <c r="W9" s="44" t="s">
        <v>27</v>
      </c>
      <c r="X9" s="44"/>
      <c r="Y9" s="44"/>
      <c r="Z9" s="44"/>
      <c r="AA9" s="44"/>
      <c r="AB9" s="44"/>
      <c r="AC9" s="44"/>
      <c r="AD9" s="44" t="s">
        <v>0</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31</v>
      </c>
      <c r="BC9" s="44"/>
      <c r="BD9" s="44"/>
      <c r="BE9" s="44"/>
      <c r="BF9" s="44"/>
      <c r="BG9" s="44"/>
      <c r="BH9" s="44"/>
      <c r="BI9" s="44"/>
      <c r="BJ9" s="3"/>
      <c r="BK9" s="3"/>
      <c r="BL9" s="51" t="s">
        <v>34</v>
      </c>
      <c r="BM9" s="52"/>
      <c r="BN9" s="18" t="s">
        <v>35</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0.61</v>
      </c>
      <c r="Q10" s="48"/>
      <c r="R10" s="48"/>
      <c r="S10" s="48"/>
      <c r="T10" s="48"/>
      <c r="U10" s="48"/>
      <c r="V10" s="48"/>
      <c r="W10" s="48">
        <f>データ!Q6</f>
        <v>97.18</v>
      </c>
      <c r="X10" s="48"/>
      <c r="Y10" s="48"/>
      <c r="Z10" s="48"/>
      <c r="AA10" s="48"/>
      <c r="AB10" s="48"/>
      <c r="AC10" s="48"/>
      <c r="AD10" s="47">
        <f>データ!R6</f>
        <v>2860</v>
      </c>
      <c r="AE10" s="47"/>
      <c r="AF10" s="47"/>
      <c r="AG10" s="47"/>
      <c r="AH10" s="47"/>
      <c r="AI10" s="47"/>
      <c r="AJ10" s="47"/>
      <c r="AK10" s="2"/>
      <c r="AL10" s="47">
        <f>データ!V6</f>
        <v>138</v>
      </c>
      <c r="AM10" s="47"/>
      <c r="AN10" s="47"/>
      <c r="AO10" s="47"/>
      <c r="AP10" s="47"/>
      <c r="AQ10" s="47"/>
      <c r="AR10" s="47"/>
      <c r="AS10" s="47"/>
      <c r="AT10" s="48">
        <f>データ!W6</f>
        <v>0.11</v>
      </c>
      <c r="AU10" s="48"/>
      <c r="AV10" s="48"/>
      <c r="AW10" s="48"/>
      <c r="AX10" s="48"/>
      <c r="AY10" s="48"/>
      <c r="AZ10" s="48"/>
      <c r="BA10" s="48"/>
      <c r="BB10" s="48">
        <f>データ!X6</f>
        <v>1254.55</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26</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113</v>
      </c>
      <c r="BM47" s="77"/>
      <c r="BN47" s="77"/>
      <c r="BO47" s="77"/>
      <c r="BP47" s="77"/>
      <c r="BQ47" s="77"/>
      <c r="BR47" s="77"/>
      <c r="BS47" s="77"/>
      <c r="BT47" s="77"/>
      <c r="BU47" s="77"/>
      <c r="BV47" s="77"/>
      <c r="BW47" s="77"/>
      <c r="BX47" s="77"/>
      <c r="BY47" s="77"/>
      <c r="BZ47" s="78"/>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6"/>
      <c r="BM56" s="77"/>
      <c r="BN56" s="77"/>
      <c r="BO56" s="77"/>
      <c r="BP56" s="77"/>
      <c r="BQ56" s="77"/>
      <c r="BR56" s="77"/>
      <c r="BS56" s="77"/>
      <c r="BT56" s="77"/>
      <c r="BU56" s="77"/>
      <c r="BV56" s="77"/>
      <c r="BW56" s="77"/>
      <c r="BX56" s="77"/>
      <c r="BY56" s="77"/>
      <c r="BZ56" s="78"/>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6"/>
      <c r="BM57" s="77"/>
      <c r="BN57" s="77"/>
      <c r="BO57" s="77"/>
      <c r="BP57" s="77"/>
      <c r="BQ57" s="77"/>
      <c r="BR57" s="77"/>
      <c r="BS57" s="77"/>
      <c r="BT57" s="77"/>
      <c r="BU57" s="77"/>
      <c r="BV57" s="77"/>
      <c r="BW57" s="77"/>
      <c r="BX57" s="77"/>
      <c r="BY57" s="77"/>
      <c r="BZ57" s="78"/>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5" customHeight="1" x14ac:dyDescent="0.2">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115</v>
      </c>
      <c r="BM66" s="77"/>
      <c r="BN66" s="77"/>
      <c r="BO66" s="77"/>
      <c r="BP66" s="77"/>
      <c r="BQ66" s="77"/>
      <c r="BR66" s="77"/>
      <c r="BS66" s="77"/>
      <c r="BT66" s="77"/>
      <c r="BU66" s="77"/>
      <c r="BV66" s="77"/>
      <c r="BW66" s="77"/>
      <c r="BX66" s="77"/>
      <c r="BY66" s="77"/>
      <c r="BZ66" s="78"/>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6"/>
      <c r="BM79" s="77"/>
      <c r="BN79" s="77"/>
      <c r="BO79" s="77"/>
      <c r="BP79" s="77"/>
      <c r="BQ79" s="77"/>
      <c r="BR79" s="77"/>
      <c r="BS79" s="77"/>
      <c r="BT79" s="77"/>
      <c r="BU79" s="77"/>
      <c r="BV79" s="77"/>
      <c r="BW79" s="77"/>
      <c r="BX79" s="77"/>
      <c r="BY79" s="77"/>
      <c r="BZ79" s="78"/>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6"/>
      <c r="BM81" s="77"/>
      <c r="BN81" s="77"/>
      <c r="BO81" s="77"/>
      <c r="BP81" s="77"/>
      <c r="BQ81" s="77"/>
      <c r="BR81" s="77"/>
      <c r="BS81" s="77"/>
      <c r="BT81" s="77"/>
      <c r="BU81" s="77"/>
      <c r="BV81" s="77"/>
      <c r="BW81" s="77"/>
      <c r="BX81" s="77"/>
      <c r="BY81" s="77"/>
      <c r="BZ81" s="78"/>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2">
      <c r="C83" s="2" t="s">
        <v>44</v>
      </c>
    </row>
    <row r="84" spans="1:78" x14ac:dyDescent="0.2">
      <c r="C84" s="2"/>
    </row>
    <row r="85" spans="1:78" hidden="1" x14ac:dyDescent="0.2">
      <c r="B85" s="6" t="s">
        <v>45</v>
      </c>
      <c r="C85" s="6"/>
      <c r="D85" s="6"/>
      <c r="E85" s="6" t="s">
        <v>46</v>
      </c>
      <c r="F85" s="6" t="s">
        <v>48</v>
      </c>
      <c r="G85" s="6" t="s">
        <v>49</v>
      </c>
      <c r="H85" s="6" t="s">
        <v>43</v>
      </c>
      <c r="I85" s="6" t="s">
        <v>13</v>
      </c>
      <c r="J85" s="6" t="s">
        <v>50</v>
      </c>
      <c r="K85" s="6" t="s">
        <v>51</v>
      </c>
      <c r="L85" s="6" t="s">
        <v>32</v>
      </c>
      <c r="M85" s="6" t="s">
        <v>36</v>
      </c>
      <c r="N85" s="6" t="s">
        <v>52</v>
      </c>
      <c r="O85" s="6" t="s">
        <v>53</v>
      </c>
    </row>
    <row r="86" spans="1:78" hidden="1" x14ac:dyDescent="0.2">
      <c r="B86" s="6"/>
      <c r="C86" s="6"/>
      <c r="D86" s="6"/>
      <c r="E86" s="6" t="str">
        <f>データ!AI6</f>
        <v/>
      </c>
      <c r="F86" s="6" t="s">
        <v>40</v>
      </c>
      <c r="G86" s="6" t="s">
        <v>40</v>
      </c>
      <c r="H86" s="6" t="str">
        <f>データ!BP6</f>
        <v>【1,218.70】</v>
      </c>
      <c r="I86" s="6" t="str">
        <f>データ!CA6</f>
        <v>【74.17】</v>
      </c>
      <c r="J86" s="6" t="str">
        <f>データ!CL6</f>
        <v>【218.56】</v>
      </c>
      <c r="K86" s="6" t="str">
        <f>データ!CW6</f>
        <v>【42.86】</v>
      </c>
      <c r="L86" s="6" t="str">
        <f>データ!DH6</f>
        <v>【84.20】</v>
      </c>
      <c r="M86" s="6" t="s">
        <v>40</v>
      </c>
      <c r="N86" s="6" t="s">
        <v>40</v>
      </c>
      <c r="O86" s="6" t="str">
        <f>データ!EO6</f>
        <v>【0.28】</v>
      </c>
    </row>
  </sheetData>
  <sheetProtection algorithmName="SHA-512" hashValue="PVO3Zj0q7NB0tB41bKsiN5tCRl6kNw2xgE6IomLoY37N5vT7JDYjn2b03EhCBMePwnfy5gPVd6Kfmduw/i6OqQ==" saltValue="YWC2zOkNG6BdpUuJ3jIEj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2" x14ac:dyDescent="0.2"/>
  <cols>
    <col min="2" max="144" width="11.88671875" customWidth="1"/>
  </cols>
  <sheetData>
    <row r="1" spans="1:145" x14ac:dyDescent="0.2">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33</v>
      </c>
      <c r="C3" s="30" t="s">
        <v>59</v>
      </c>
      <c r="D3" s="30" t="s">
        <v>60</v>
      </c>
      <c r="E3" s="30" t="s">
        <v>7</v>
      </c>
      <c r="F3" s="30" t="s">
        <v>6</v>
      </c>
      <c r="G3" s="30" t="s">
        <v>23</v>
      </c>
      <c r="H3" s="84" t="s">
        <v>56</v>
      </c>
      <c r="I3" s="85"/>
      <c r="J3" s="85"/>
      <c r="K3" s="85"/>
      <c r="L3" s="85"/>
      <c r="M3" s="85"/>
      <c r="N3" s="85"/>
      <c r="O3" s="85"/>
      <c r="P3" s="85"/>
      <c r="Q3" s="85"/>
      <c r="R3" s="85"/>
      <c r="S3" s="85"/>
      <c r="T3" s="85"/>
      <c r="U3" s="85"/>
      <c r="V3" s="85"/>
      <c r="W3" s="85"/>
      <c r="X3" s="86"/>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28" t="s">
        <v>61</v>
      </c>
      <c r="B4" s="31"/>
      <c r="C4" s="31"/>
      <c r="D4" s="31"/>
      <c r="E4" s="31"/>
      <c r="F4" s="31"/>
      <c r="G4" s="31"/>
      <c r="H4" s="87"/>
      <c r="I4" s="88"/>
      <c r="J4" s="88"/>
      <c r="K4" s="88"/>
      <c r="L4" s="88"/>
      <c r="M4" s="88"/>
      <c r="N4" s="88"/>
      <c r="O4" s="88"/>
      <c r="P4" s="88"/>
      <c r="Q4" s="88"/>
      <c r="R4" s="88"/>
      <c r="S4" s="88"/>
      <c r="T4" s="88"/>
      <c r="U4" s="88"/>
      <c r="V4" s="88"/>
      <c r="W4" s="88"/>
      <c r="X4" s="89"/>
      <c r="Y4" s="83" t="s">
        <v>25</v>
      </c>
      <c r="Z4" s="83"/>
      <c r="AA4" s="83"/>
      <c r="AB4" s="83"/>
      <c r="AC4" s="83"/>
      <c r="AD4" s="83"/>
      <c r="AE4" s="83"/>
      <c r="AF4" s="83"/>
      <c r="AG4" s="83"/>
      <c r="AH4" s="83"/>
      <c r="AI4" s="83"/>
      <c r="AJ4" s="83" t="s">
        <v>47</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3</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2">
      <c r="A5" s="28" t="s">
        <v>70</v>
      </c>
      <c r="B5" s="32"/>
      <c r="C5" s="32"/>
      <c r="D5" s="32"/>
      <c r="E5" s="32"/>
      <c r="F5" s="32"/>
      <c r="G5" s="32"/>
      <c r="H5" s="37" t="s">
        <v>58</v>
      </c>
      <c r="I5" s="37" t="s">
        <v>71</v>
      </c>
      <c r="J5" s="37" t="s">
        <v>72</v>
      </c>
      <c r="K5" s="37" t="s">
        <v>73</v>
      </c>
      <c r="L5" s="37" t="s">
        <v>74</v>
      </c>
      <c r="M5" s="37" t="s">
        <v>8</v>
      </c>
      <c r="N5" s="37" t="s">
        <v>75</v>
      </c>
      <c r="O5" s="37" t="s">
        <v>76</v>
      </c>
      <c r="P5" s="37" t="s">
        <v>77</v>
      </c>
      <c r="Q5" s="37" t="s">
        <v>78</v>
      </c>
      <c r="R5" s="37" t="s">
        <v>79</v>
      </c>
      <c r="S5" s="37" t="s">
        <v>80</v>
      </c>
      <c r="T5" s="37" t="s">
        <v>82</v>
      </c>
      <c r="U5" s="37" t="s">
        <v>65</v>
      </c>
      <c r="V5" s="37" t="s">
        <v>83</v>
      </c>
      <c r="W5" s="37" t="s">
        <v>84</v>
      </c>
      <c r="X5" s="37" t="s">
        <v>85</v>
      </c>
      <c r="Y5" s="37" t="s">
        <v>86</v>
      </c>
      <c r="Z5" s="37" t="s">
        <v>87</v>
      </c>
      <c r="AA5" s="37" t="s">
        <v>88</v>
      </c>
      <c r="AB5" s="37" t="s">
        <v>89</v>
      </c>
      <c r="AC5" s="37" t="s">
        <v>90</v>
      </c>
      <c r="AD5" s="37" t="s">
        <v>91</v>
      </c>
      <c r="AE5" s="37" t="s">
        <v>93</v>
      </c>
      <c r="AF5" s="37" t="s">
        <v>94</v>
      </c>
      <c r="AG5" s="37" t="s">
        <v>95</v>
      </c>
      <c r="AH5" s="37" t="s">
        <v>96</v>
      </c>
      <c r="AI5" s="37" t="s">
        <v>45</v>
      </c>
      <c r="AJ5" s="37" t="s">
        <v>86</v>
      </c>
      <c r="AK5" s="37" t="s">
        <v>87</v>
      </c>
      <c r="AL5" s="37" t="s">
        <v>88</v>
      </c>
      <c r="AM5" s="37" t="s">
        <v>89</v>
      </c>
      <c r="AN5" s="37" t="s">
        <v>90</v>
      </c>
      <c r="AO5" s="37" t="s">
        <v>91</v>
      </c>
      <c r="AP5" s="37" t="s">
        <v>93</v>
      </c>
      <c r="AQ5" s="37" t="s">
        <v>94</v>
      </c>
      <c r="AR5" s="37" t="s">
        <v>95</v>
      </c>
      <c r="AS5" s="37" t="s">
        <v>96</v>
      </c>
      <c r="AT5" s="37" t="s">
        <v>92</v>
      </c>
      <c r="AU5" s="37" t="s">
        <v>86</v>
      </c>
      <c r="AV5" s="37" t="s">
        <v>87</v>
      </c>
      <c r="AW5" s="37" t="s">
        <v>88</v>
      </c>
      <c r="AX5" s="37" t="s">
        <v>89</v>
      </c>
      <c r="AY5" s="37" t="s">
        <v>90</v>
      </c>
      <c r="AZ5" s="37" t="s">
        <v>91</v>
      </c>
      <c r="BA5" s="37" t="s">
        <v>93</v>
      </c>
      <c r="BB5" s="37" t="s">
        <v>94</v>
      </c>
      <c r="BC5" s="37" t="s">
        <v>95</v>
      </c>
      <c r="BD5" s="37" t="s">
        <v>96</v>
      </c>
      <c r="BE5" s="37" t="s">
        <v>92</v>
      </c>
      <c r="BF5" s="37" t="s">
        <v>86</v>
      </c>
      <c r="BG5" s="37" t="s">
        <v>87</v>
      </c>
      <c r="BH5" s="37" t="s">
        <v>88</v>
      </c>
      <c r="BI5" s="37" t="s">
        <v>89</v>
      </c>
      <c r="BJ5" s="37" t="s">
        <v>90</v>
      </c>
      <c r="BK5" s="37" t="s">
        <v>91</v>
      </c>
      <c r="BL5" s="37" t="s">
        <v>93</v>
      </c>
      <c r="BM5" s="37" t="s">
        <v>94</v>
      </c>
      <c r="BN5" s="37" t="s">
        <v>95</v>
      </c>
      <c r="BO5" s="37" t="s">
        <v>96</v>
      </c>
      <c r="BP5" s="37" t="s">
        <v>92</v>
      </c>
      <c r="BQ5" s="37" t="s">
        <v>86</v>
      </c>
      <c r="BR5" s="37" t="s">
        <v>87</v>
      </c>
      <c r="BS5" s="37" t="s">
        <v>88</v>
      </c>
      <c r="BT5" s="37" t="s">
        <v>89</v>
      </c>
      <c r="BU5" s="37" t="s">
        <v>90</v>
      </c>
      <c r="BV5" s="37" t="s">
        <v>91</v>
      </c>
      <c r="BW5" s="37" t="s">
        <v>93</v>
      </c>
      <c r="BX5" s="37" t="s">
        <v>94</v>
      </c>
      <c r="BY5" s="37" t="s">
        <v>95</v>
      </c>
      <c r="BZ5" s="37" t="s">
        <v>96</v>
      </c>
      <c r="CA5" s="37" t="s">
        <v>92</v>
      </c>
      <c r="CB5" s="37" t="s">
        <v>86</v>
      </c>
      <c r="CC5" s="37" t="s">
        <v>87</v>
      </c>
      <c r="CD5" s="37" t="s">
        <v>88</v>
      </c>
      <c r="CE5" s="37" t="s">
        <v>89</v>
      </c>
      <c r="CF5" s="37" t="s">
        <v>90</v>
      </c>
      <c r="CG5" s="37" t="s">
        <v>91</v>
      </c>
      <c r="CH5" s="37" t="s">
        <v>93</v>
      </c>
      <c r="CI5" s="37" t="s">
        <v>94</v>
      </c>
      <c r="CJ5" s="37" t="s">
        <v>95</v>
      </c>
      <c r="CK5" s="37" t="s">
        <v>96</v>
      </c>
      <c r="CL5" s="37" t="s">
        <v>92</v>
      </c>
      <c r="CM5" s="37" t="s">
        <v>86</v>
      </c>
      <c r="CN5" s="37" t="s">
        <v>87</v>
      </c>
      <c r="CO5" s="37" t="s">
        <v>88</v>
      </c>
      <c r="CP5" s="37" t="s">
        <v>89</v>
      </c>
      <c r="CQ5" s="37" t="s">
        <v>90</v>
      </c>
      <c r="CR5" s="37" t="s">
        <v>91</v>
      </c>
      <c r="CS5" s="37" t="s">
        <v>93</v>
      </c>
      <c r="CT5" s="37" t="s">
        <v>94</v>
      </c>
      <c r="CU5" s="37" t="s">
        <v>95</v>
      </c>
      <c r="CV5" s="37" t="s">
        <v>96</v>
      </c>
      <c r="CW5" s="37" t="s">
        <v>92</v>
      </c>
      <c r="CX5" s="37" t="s">
        <v>86</v>
      </c>
      <c r="CY5" s="37" t="s">
        <v>87</v>
      </c>
      <c r="CZ5" s="37" t="s">
        <v>88</v>
      </c>
      <c r="DA5" s="37" t="s">
        <v>89</v>
      </c>
      <c r="DB5" s="37" t="s">
        <v>90</v>
      </c>
      <c r="DC5" s="37" t="s">
        <v>91</v>
      </c>
      <c r="DD5" s="37" t="s">
        <v>93</v>
      </c>
      <c r="DE5" s="37" t="s">
        <v>94</v>
      </c>
      <c r="DF5" s="37" t="s">
        <v>95</v>
      </c>
      <c r="DG5" s="37" t="s">
        <v>96</v>
      </c>
      <c r="DH5" s="37" t="s">
        <v>92</v>
      </c>
      <c r="DI5" s="37" t="s">
        <v>86</v>
      </c>
      <c r="DJ5" s="37" t="s">
        <v>87</v>
      </c>
      <c r="DK5" s="37" t="s">
        <v>88</v>
      </c>
      <c r="DL5" s="37" t="s">
        <v>89</v>
      </c>
      <c r="DM5" s="37" t="s">
        <v>90</v>
      </c>
      <c r="DN5" s="37" t="s">
        <v>91</v>
      </c>
      <c r="DO5" s="37" t="s">
        <v>93</v>
      </c>
      <c r="DP5" s="37" t="s">
        <v>94</v>
      </c>
      <c r="DQ5" s="37" t="s">
        <v>95</v>
      </c>
      <c r="DR5" s="37" t="s">
        <v>96</v>
      </c>
      <c r="DS5" s="37" t="s">
        <v>92</v>
      </c>
      <c r="DT5" s="37" t="s">
        <v>86</v>
      </c>
      <c r="DU5" s="37" t="s">
        <v>87</v>
      </c>
      <c r="DV5" s="37" t="s">
        <v>88</v>
      </c>
      <c r="DW5" s="37" t="s">
        <v>89</v>
      </c>
      <c r="DX5" s="37" t="s">
        <v>90</v>
      </c>
      <c r="DY5" s="37" t="s">
        <v>91</v>
      </c>
      <c r="DZ5" s="37" t="s">
        <v>93</v>
      </c>
      <c r="EA5" s="37" t="s">
        <v>94</v>
      </c>
      <c r="EB5" s="37" t="s">
        <v>95</v>
      </c>
      <c r="EC5" s="37" t="s">
        <v>96</v>
      </c>
      <c r="ED5" s="37" t="s">
        <v>92</v>
      </c>
      <c r="EE5" s="37" t="s">
        <v>86</v>
      </c>
      <c r="EF5" s="37" t="s">
        <v>87</v>
      </c>
      <c r="EG5" s="37" t="s">
        <v>88</v>
      </c>
      <c r="EH5" s="37" t="s">
        <v>89</v>
      </c>
      <c r="EI5" s="37" t="s">
        <v>90</v>
      </c>
      <c r="EJ5" s="37" t="s">
        <v>91</v>
      </c>
      <c r="EK5" s="37" t="s">
        <v>93</v>
      </c>
      <c r="EL5" s="37" t="s">
        <v>94</v>
      </c>
      <c r="EM5" s="37" t="s">
        <v>95</v>
      </c>
      <c r="EN5" s="37" t="s">
        <v>96</v>
      </c>
      <c r="EO5" s="37" t="s">
        <v>92</v>
      </c>
    </row>
    <row r="6" spans="1:145" s="27" customFormat="1" x14ac:dyDescent="0.2">
      <c r="A6" s="28" t="s">
        <v>97</v>
      </c>
      <c r="B6" s="33">
        <f t="shared" ref="B6:X6" si="1">B7</f>
        <v>2019</v>
      </c>
      <c r="C6" s="33">
        <f t="shared" si="1"/>
        <v>192121</v>
      </c>
      <c r="D6" s="33">
        <f t="shared" si="1"/>
        <v>47</v>
      </c>
      <c r="E6" s="33">
        <f t="shared" si="1"/>
        <v>17</v>
      </c>
      <c r="F6" s="33">
        <f t="shared" si="1"/>
        <v>4</v>
      </c>
      <c r="G6" s="33">
        <f t="shared" si="1"/>
        <v>0</v>
      </c>
      <c r="H6" s="33" t="str">
        <f t="shared" si="1"/>
        <v>山梨県　上野原市</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0.61</v>
      </c>
      <c r="Q6" s="38">
        <f t="shared" si="1"/>
        <v>97.18</v>
      </c>
      <c r="R6" s="38">
        <f t="shared" si="1"/>
        <v>2860</v>
      </c>
      <c r="S6" s="38">
        <f t="shared" si="1"/>
        <v>22971</v>
      </c>
      <c r="T6" s="38">
        <f t="shared" si="1"/>
        <v>170.57</v>
      </c>
      <c r="U6" s="38">
        <f t="shared" si="1"/>
        <v>134.66999999999999</v>
      </c>
      <c r="V6" s="38">
        <f t="shared" si="1"/>
        <v>138</v>
      </c>
      <c r="W6" s="38">
        <f t="shared" si="1"/>
        <v>0.11</v>
      </c>
      <c r="X6" s="38">
        <f t="shared" si="1"/>
        <v>1254.55</v>
      </c>
      <c r="Y6" s="42">
        <f t="shared" ref="Y6:AH6" si="2">IF(Y7="",NA(),Y7)</f>
        <v>97.61</v>
      </c>
      <c r="Z6" s="42">
        <f t="shared" si="2"/>
        <v>97.55</v>
      </c>
      <c r="AA6" s="42">
        <f t="shared" si="2"/>
        <v>97.23</v>
      </c>
      <c r="AB6" s="42">
        <f t="shared" si="2"/>
        <v>97.31</v>
      </c>
      <c r="AC6" s="42">
        <f t="shared" si="2"/>
        <v>97.34</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1673.47</v>
      </c>
      <c r="BL6" s="42">
        <f t="shared" si="5"/>
        <v>1592.72</v>
      </c>
      <c r="BM6" s="42">
        <f t="shared" si="5"/>
        <v>1223.96</v>
      </c>
      <c r="BN6" s="42">
        <f t="shared" si="5"/>
        <v>1269.1500000000001</v>
      </c>
      <c r="BO6" s="42">
        <f t="shared" si="5"/>
        <v>1206.79</v>
      </c>
      <c r="BP6" s="38" t="str">
        <f>IF(BP7="","",IF(BP7="-","【-】","【"&amp;SUBSTITUTE(TEXT(BP7,"#,##0.00"),"-","△")&amp;"】"))</f>
        <v>【1,218.70】</v>
      </c>
      <c r="BQ6" s="42">
        <f t="shared" ref="BQ6:BZ6" si="6">IF(BQ7="",NA(),BQ7)</f>
        <v>74.459999999999994</v>
      </c>
      <c r="BR6" s="42">
        <f t="shared" si="6"/>
        <v>76.349999999999994</v>
      </c>
      <c r="BS6" s="42">
        <f t="shared" si="6"/>
        <v>86.06</v>
      </c>
      <c r="BT6" s="42">
        <f t="shared" si="6"/>
        <v>86.04</v>
      </c>
      <c r="BU6" s="42">
        <f t="shared" si="6"/>
        <v>82.95</v>
      </c>
      <c r="BV6" s="42">
        <f t="shared" si="6"/>
        <v>49.22</v>
      </c>
      <c r="BW6" s="42">
        <f t="shared" si="6"/>
        <v>53.7</v>
      </c>
      <c r="BX6" s="42">
        <f t="shared" si="6"/>
        <v>61.54</v>
      </c>
      <c r="BY6" s="42">
        <f t="shared" si="6"/>
        <v>63.97</v>
      </c>
      <c r="BZ6" s="42">
        <f t="shared" si="6"/>
        <v>71.84</v>
      </c>
      <c r="CA6" s="38" t="str">
        <f>IF(CA7="","",IF(CA7="-","【-】","【"&amp;SUBSTITUTE(TEXT(CA7,"#,##0.00"),"-","△")&amp;"】"))</f>
        <v>【74.17】</v>
      </c>
      <c r="CB6" s="42">
        <f t="shared" ref="CB6:CK6" si="7">IF(CB7="",NA(),CB7)</f>
        <v>247.68</v>
      </c>
      <c r="CC6" s="42">
        <f t="shared" si="7"/>
        <v>245.37</v>
      </c>
      <c r="CD6" s="42">
        <f t="shared" si="7"/>
        <v>219.71</v>
      </c>
      <c r="CE6" s="42">
        <f t="shared" si="7"/>
        <v>227.62</v>
      </c>
      <c r="CF6" s="42">
        <f t="shared" si="7"/>
        <v>238.49</v>
      </c>
      <c r="CG6" s="42">
        <f t="shared" si="7"/>
        <v>332.02</v>
      </c>
      <c r="CH6" s="42">
        <f t="shared" si="7"/>
        <v>300.35000000000002</v>
      </c>
      <c r="CI6" s="42">
        <f t="shared" si="7"/>
        <v>267.86</v>
      </c>
      <c r="CJ6" s="42">
        <f t="shared" si="7"/>
        <v>256.82</v>
      </c>
      <c r="CK6" s="42">
        <f t="shared" si="7"/>
        <v>228.47</v>
      </c>
      <c r="CL6" s="38" t="str">
        <f>IF(CL7="","",IF(CL7="-","【-】","【"&amp;SUBSTITUTE(TEXT(CL7,"#,##0.00"),"-","△")&amp;"】"))</f>
        <v>【218.56】</v>
      </c>
      <c r="CM6" s="42" t="str">
        <f t="shared" ref="CM6:CV6" si="8">IF(CM7="",NA(),CM7)</f>
        <v>-</v>
      </c>
      <c r="CN6" s="42" t="str">
        <f t="shared" si="8"/>
        <v>-</v>
      </c>
      <c r="CO6" s="42" t="str">
        <f t="shared" si="8"/>
        <v>-</v>
      </c>
      <c r="CP6" s="42" t="str">
        <f t="shared" si="8"/>
        <v>-</v>
      </c>
      <c r="CQ6" s="42" t="str">
        <f t="shared" si="8"/>
        <v>-</v>
      </c>
      <c r="CR6" s="42">
        <f t="shared" si="8"/>
        <v>36.65</v>
      </c>
      <c r="CS6" s="42">
        <f t="shared" si="8"/>
        <v>37.72</v>
      </c>
      <c r="CT6" s="42">
        <f t="shared" si="8"/>
        <v>37.08</v>
      </c>
      <c r="CU6" s="42">
        <f t="shared" si="8"/>
        <v>37.46</v>
      </c>
      <c r="CV6" s="42">
        <f t="shared" si="8"/>
        <v>42.47</v>
      </c>
      <c r="CW6" s="38" t="str">
        <f>IF(CW7="","",IF(CW7="-","【-】","【"&amp;SUBSTITUTE(TEXT(CW7,"#,##0.00"),"-","△")&amp;"】"))</f>
        <v>【42.86】</v>
      </c>
      <c r="CX6" s="42">
        <f t="shared" ref="CX6:DG6" si="9">IF(CX7="",NA(),CX7)</f>
        <v>81.63</v>
      </c>
      <c r="CY6" s="42">
        <f t="shared" si="9"/>
        <v>83.33</v>
      </c>
      <c r="CZ6" s="42">
        <f t="shared" si="9"/>
        <v>83.33</v>
      </c>
      <c r="DA6" s="42">
        <f t="shared" si="9"/>
        <v>81.88</v>
      </c>
      <c r="DB6" s="42">
        <f t="shared" si="9"/>
        <v>81.88</v>
      </c>
      <c r="DC6" s="42">
        <f t="shared" si="9"/>
        <v>68.83</v>
      </c>
      <c r="DD6" s="42">
        <f t="shared" si="9"/>
        <v>68.459999999999994</v>
      </c>
      <c r="DE6" s="42">
        <f t="shared" si="9"/>
        <v>67.22</v>
      </c>
      <c r="DF6" s="42">
        <f t="shared" si="9"/>
        <v>67.459999999999994</v>
      </c>
      <c r="DG6" s="42">
        <f t="shared" si="9"/>
        <v>83.75</v>
      </c>
      <c r="DH6" s="38" t="str">
        <f>IF(DH7="","",IF(DH7="-","【-】","【"&amp;SUBSTITUTE(TEXT(DH7,"#,##0.00"),"-","△")&amp;"】"))</f>
        <v>【84.20】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0.26</v>
      </c>
      <c r="EK6" s="42">
        <f t="shared" si="12"/>
        <v>0.13</v>
      </c>
      <c r="EL6" s="42">
        <f t="shared" si="12"/>
        <v>0.13</v>
      </c>
      <c r="EM6" s="42">
        <f t="shared" si="12"/>
        <v>0.09</v>
      </c>
      <c r="EN6" s="42">
        <f t="shared" si="12"/>
        <v>0.36</v>
      </c>
      <c r="EO6" s="38" t="str">
        <f>IF(EO7="","",IF(EO7="-","【-】","【"&amp;SUBSTITUTE(TEXT(EO7,"#,##0.00"),"-","△")&amp;"】"))</f>
        <v>【0.28】</v>
      </c>
    </row>
    <row r="7" spans="1:145" s="27" customFormat="1" x14ac:dyDescent="0.2">
      <c r="A7" s="28"/>
      <c r="B7" s="34">
        <v>2019</v>
      </c>
      <c r="C7" s="34">
        <v>192121</v>
      </c>
      <c r="D7" s="34">
        <v>47</v>
      </c>
      <c r="E7" s="34">
        <v>17</v>
      </c>
      <c r="F7" s="34">
        <v>4</v>
      </c>
      <c r="G7" s="34">
        <v>0</v>
      </c>
      <c r="H7" s="34" t="s">
        <v>81</v>
      </c>
      <c r="I7" s="34" t="s">
        <v>98</v>
      </c>
      <c r="J7" s="34" t="s">
        <v>99</v>
      </c>
      <c r="K7" s="34" t="s">
        <v>15</v>
      </c>
      <c r="L7" s="34" t="s">
        <v>100</v>
      </c>
      <c r="M7" s="34" t="s">
        <v>101</v>
      </c>
      <c r="N7" s="39" t="s">
        <v>40</v>
      </c>
      <c r="O7" s="39" t="s">
        <v>102</v>
      </c>
      <c r="P7" s="39">
        <v>0.61</v>
      </c>
      <c r="Q7" s="39">
        <v>97.18</v>
      </c>
      <c r="R7" s="39">
        <v>2860</v>
      </c>
      <c r="S7" s="39">
        <v>22971</v>
      </c>
      <c r="T7" s="39">
        <v>170.57</v>
      </c>
      <c r="U7" s="39">
        <v>134.66999999999999</v>
      </c>
      <c r="V7" s="39">
        <v>138</v>
      </c>
      <c r="W7" s="39">
        <v>0.11</v>
      </c>
      <c r="X7" s="39">
        <v>1254.55</v>
      </c>
      <c r="Y7" s="39">
        <v>97.61</v>
      </c>
      <c r="Z7" s="39">
        <v>97.55</v>
      </c>
      <c r="AA7" s="39">
        <v>97.23</v>
      </c>
      <c r="AB7" s="39">
        <v>97.31</v>
      </c>
      <c r="AC7" s="39">
        <v>97.34</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1673.47</v>
      </c>
      <c r="BL7" s="39">
        <v>1592.72</v>
      </c>
      <c r="BM7" s="39">
        <v>1223.96</v>
      </c>
      <c r="BN7" s="39">
        <v>1269.1500000000001</v>
      </c>
      <c r="BO7" s="39">
        <v>1206.79</v>
      </c>
      <c r="BP7" s="39">
        <v>1218.7</v>
      </c>
      <c r="BQ7" s="39">
        <v>74.459999999999994</v>
      </c>
      <c r="BR7" s="39">
        <v>76.349999999999994</v>
      </c>
      <c r="BS7" s="39">
        <v>86.06</v>
      </c>
      <c r="BT7" s="39">
        <v>86.04</v>
      </c>
      <c r="BU7" s="39">
        <v>82.95</v>
      </c>
      <c r="BV7" s="39">
        <v>49.22</v>
      </c>
      <c r="BW7" s="39">
        <v>53.7</v>
      </c>
      <c r="BX7" s="39">
        <v>61.54</v>
      </c>
      <c r="BY7" s="39">
        <v>63.97</v>
      </c>
      <c r="BZ7" s="39">
        <v>71.84</v>
      </c>
      <c r="CA7" s="39">
        <v>74.17</v>
      </c>
      <c r="CB7" s="39">
        <v>247.68</v>
      </c>
      <c r="CC7" s="39">
        <v>245.37</v>
      </c>
      <c r="CD7" s="39">
        <v>219.71</v>
      </c>
      <c r="CE7" s="39">
        <v>227.62</v>
      </c>
      <c r="CF7" s="39">
        <v>238.49</v>
      </c>
      <c r="CG7" s="39">
        <v>332.02</v>
      </c>
      <c r="CH7" s="39">
        <v>300.35000000000002</v>
      </c>
      <c r="CI7" s="39">
        <v>267.86</v>
      </c>
      <c r="CJ7" s="39">
        <v>256.82</v>
      </c>
      <c r="CK7" s="39">
        <v>228.47</v>
      </c>
      <c r="CL7" s="39">
        <v>218.56</v>
      </c>
      <c r="CM7" s="39" t="s">
        <v>40</v>
      </c>
      <c r="CN7" s="39" t="s">
        <v>40</v>
      </c>
      <c r="CO7" s="39" t="s">
        <v>40</v>
      </c>
      <c r="CP7" s="39" t="s">
        <v>40</v>
      </c>
      <c r="CQ7" s="39" t="s">
        <v>40</v>
      </c>
      <c r="CR7" s="39">
        <v>36.65</v>
      </c>
      <c r="CS7" s="39">
        <v>37.72</v>
      </c>
      <c r="CT7" s="39">
        <v>37.08</v>
      </c>
      <c r="CU7" s="39">
        <v>37.46</v>
      </c>
      <c r="CV7" s="39">
        <v>42.47</v>
      </c>
      <c r="CW7" s="39">
        <v>42.86</v>
      </c>
      <c r="CX7" s="39">
        <v>81.63</v>
      </c>
      <c r="CY7" s="39">
        <v>83.33</v>
      </c>
      <c r="CZ7" s="39">
        <v>83.33</v>
      </c>
      <c r="DA7" s="39">
        <v>81.88</v>
      </c>
      <c r="DB7" s="39">
        <v>81.88</v>
      </c>
      <c r="DC7" s="39">
        <v>68.83</v>
      </c>
      <c r="DD7" s="39">
        <v>68.459999999999994</v>
      </c>
      <c r="DE7" s="39">
        <v>67.22</v>
      </c>
      <c r="DF7" s="39">
        <v>67.459999999999994</v>
      </c>
      <c r="DG7" s="39">
        <v>83.75</v>
      </c>
      <c r="DH7" s="39">
        <v>84.2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0.26</v>
      </c>
      <c r="EK7" s="39">
        <v>0.13</v>
      </c>
      <c r="EL7" s="39">
        <v>0.13</v>
      </c>
      <c r="EM7" s="39">
        <v>0.09</v>
      </c>
      <c r="EN7" s="39">
        <v>0.36</v>
      </c>
      <c r="EO7" s="39">
        <v>0.28000000000000003</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33</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2">
      <c r="B11">
        <v>4</v>
      </c>
      <c r="C11">
        <v>3</v>
      </c>
      <c r="D11">
        <v>2</v>
      </c>
      <c r="E11">
        <v>1</v>
      </c>
      <c r="F11">
        <v>0</v>
      </c>
      <c r="G11" t="s">
        <v>108</v>
      </c>
    </row>
    <row r="12" spans="1:145" x14ac:dyDescent="0.2">
      <c r="B12">
        <v>1</v>
      </c>
      <c r="C12">
        <v>1</v>
      </c>
      <c r="D12">
        <v>1</v>
      </c>
      <c r="E12">
        <v>1</v>
      </c>
      <c r="F12">
        <v>1</v>
      </c>
      <c r="G12" t="s">
        <v>109</v>
      </c>
    </row>
    <row r="13" spans="1:145" x14ac:dyDescent="0.2">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2020-12-04T02:54:55Z</dcterms:created>
  <dcterms:modified xsi:type="dcterms:W3CDTF">2021-02-22T01:48:45Z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2021-01-18T00:43:25Z</vt:filetime>
  </property>
</Properties>
</file>