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qLtWbAbscRRHWgs0v3OyPPRLTBsuOFw7wvMA75D6Z3EMLe2L0wQIXktTq/fkOYzUzEs6T1A/+DyFKuBovbj2zw==" workbookSaltValue="0uMYkqYi0pDUfDsIpFZj4g=="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<sst xmlns="http://schemas.openxmlformats.org/spreadsheetml/2006/main" count="241" uniqueCount="116">
  <si>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</si>
  <si>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</si>
  <si>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</si>
  <si>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</si>
  <si>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</si>
  <si>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</si>
  <si>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</si>
  <si>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</si>
  <si>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</si>
  <si>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</si>
  <si>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</si>
  <si>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</si>
  <si>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</si>
  <si>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</si>
  <si>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</si>
  <si>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</si>
  <si>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</si>
  <si>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</si>
  <si>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</si>
  <si>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</si>
  <si>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</si>
  <si>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</si>
  <si>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</si>
  <si>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</si>
  <si>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</si>
  <si>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</si>
  <si>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</si>
  <si>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</si>
  <si>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</si>
  <si>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</si>
  <si>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</si>
  <si>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</si>
  <si>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</si>
  <si>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</si>
  <si>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</si>
  <si>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</si>
  <si>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</si>
  <si>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</si>
  <si>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</si>
  <si>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</si>
  <si>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</si>
  <si>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</si>
  <si>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</si>
  <si>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</si>
  <si>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</si>
  <si>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</si>
  <si>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</si>
  <si>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</si>
  <si>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</si>
  <si>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</si>
  <si>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</si>
  <si>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</si>
  <si>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</si>
  <si>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</si>
  <si>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</si>
  <si>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</si>
  <si>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</si>
  <si>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</si>
  <si>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</si>
  <si>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</si>
  <si>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</si>
  <si>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</si>
  <si>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</si>
  <si>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</si>
  <si>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</si>
  <si>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</si>
  <si>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</si>
  <si>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</si>
  <si>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</si>
  <si>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</si>
  <si>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</si>
  <si>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</si>
  <si>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類似団体と比較すると、数値的にはよく、経営の健全性は高い。これは、市が処理施設を単独で有していないことと、維持管理や処理費の費用圧縮が図られていること、接続率、使用料収入及び収納率が高いためである。しかし、繰入金に頼っている部分もあるため、接続世帯や使用料収入を増やすことで、経営改善につなげていきたい。また、流域下水道維持管理費の負担割合が大きい（約５０％）ので、今後は構成する他市町に流入量増加の働きかけを行い、費用圧縮に努めたい。</t>
    <rPh sb="0" eb="2">
      <t>ルイジ</t>
    </rPh>
    <rPh sb="2" eb="4">
      <t>ダンタイ</t>
    </rPh>
    <rPh sb="5" eb="7">
      <t>ヒカク</t>
    </rPh>
    <rPh sb="11" eb="14">
      <t>スウチテキ</t>
    </rPh>
    <rPh sb="19" eb="21">
      <t>ケイエイ</t>
    </rPh>
    <rPh sb="22" eb="25">
      <t>ケンゼンセイ</t>
    </rPh>
    <rPh sb="26" eb="27">
      <t>タカ</t>
    </rPh>
    <rPh sb="33" eb="34">
      <t>シ</t>
    </rPh>
    <rPh sb="35" eb="37">
      <t>ショリ</t>
    </rPh>
    <rPh sb="37" eb="39">
      <t>シセツ</t>
    </rPh>
    <rPh sb="40" eb="42">
      <t>タンドク</t>
    </rPh>
    <rPh sb="43" eb="44">
      <t>ユウ</t>
    </rPh>
    <rPh sb="53" eb="55">
      <t>イジ</t>
    </rPh>
    <rPh sb="55" eb="57">
      <t>カンリ</t>
    </rPh>
    <rPh sb="58" eb="60">
      <t>ショリ</t>
    </rPh>
    <rPh sb="60" eb="61">
      <t>ヒ</t>
    </rPh>
    <rPh sb="62" eb="64">
      <t>ヒヨウ</t>
    </rPh>
    <rPh sb="64" eb="66">
      <t>アッシュク</t>
    </rPh>
    <rPh sb="67" eb="68">
      <t>ハカ</t>
    </rPh>
    <rPh sb="76" eb="78">
      <t>セツゾク</t>
    </rPh>
    <rPh sb="78" eb="79">
      <t>リツ</t>
    </rPh>
    <rPh sb="80" eb="83">
      <t>シヨウリョウ</t>
    </rPh>
    <rPh sb="83" eb="85">
      <t>シュウニュウ</t>
    </rPh>
    <rPh sb="85" eb="86">
      <t>オヨ</t>
    </rPh>
    <rPh sb="87" eb="89">
      <t>シュウノウ</t>
    </rPh>
    <rPh sb="89" eb="90">
      <t>リツ</t>
    </rPh>
    <rPh sb="91" eb="92">
      <t>タカ</t>
    </rPh>
    <rPh sb="103" eb="105">
      <t>クリイレ</t>
    </rPh>
    <rPh sb="105" eb="106">
      <t>キン</t>
    </rPh>
    <rPh sb="107" eb="108">
      <t>タヨ</t>
    </rPh>
    <rPh sb="112" eb="114">
      <t>ブブン</t>
    </rPh>
    <rPh sb="120" eb="122">
      <t>セツゾク</t>
    </rPh>
    <rPh sb="122" eb="124">
      <t>セタイ</t>
    </rPh>
    <rPh sb="125" eb="128">
      <t>シヨウリョウ</t>
    </rPh>
    <rPh sb="128" eb="130">
      <t>シュウニュウ</t>
    </rPh>
    <rPh sb="131" eb="132">
      <t>フ</t>
    </rPh>
    <rPh sb="138" eb="140">
      <t>ケイエイ</t>
    </rPh>
    <rPh sb="140" eb="142">
      <t>カイゼン</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</si>
  <si>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</si>
  <si>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</si>
  <si>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</si>
  <si>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</si>
  <si>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</si>
  <si>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</si>
  <si>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</si>
  <si>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</si>
  <si>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</si>
  <si>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</si>
  <si>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</si>
  <si>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</si>
  <si>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</si>
  <si>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</si>
  <si>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</si>
  <si>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</si>
  <si>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</si>
  <si>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</si>
  <si>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</si>
  <si>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</si>
  <si>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</si>
  <si>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</si>
  <si>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</si>
  <si>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</si>
  <si>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</si>
  <si>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</si>
  <si>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</si>
  <si>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</si>
  <si>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</si>
  <si>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</si>
  <si>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</si>
  <si>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</si>
  <si>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</si>
  <si>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</si>
  <si>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</si>
  <si>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</si>
  <si>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</si>
  <si>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</si>
  <si>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</si>
  <si>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</si>
  <si>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</si>
  <si>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市の公共下水道については、平成８年度より工事着手し、平成１６年度に供用が開始された。これまで、大きな改修が無かったため、０となっている。</t>
    <rPh sb="53" eb="54">
      <t>ナ</t>
    </rPh>
    <phoneticPr fontId="1"/>
  </si>
  <si>
    <r>
      <t>①収益的収支比率
地方債償還金がここ数年高い割合となっているが、今後、減少傾向となる事から改善が見込まれる。なお、未だ基準外繰入金があるので、その削減に努めていく必要がある。
④企業債残高対事業規模比率
当該値が０となっているのは、起債償還を繰入金（基準内）で賄っているためである。近年、事業費の圧縮により、企業債の発行額より返済額が上回っ</t>
    </r>
    <r>
      <rPr>
        <sz val="9"/>
        <color theme="1"/>
        <rFont val="ＭＳ ゴシック"/>
        <family val="3"/>
        <charset val="128"/>
      </rPr>
      <t>ている。
⑤経費回収率
類似団体より高く、全国平均より低い数値となっている。未接続世帯への普及促進や不明水対策により、改善を目指す。また、桂川流域下水道維持管理費の負担割合が大きい（約５０％）ので、他市町に対して、流入量増加の働きかけを行い、費用削減に努める。
⑥汚水処理原価
類似団体及び全国平均より高い数値となっている。未接続世帯への普及促進や不明水対策によって、改善を目指す。また、流域下水道維持管理費の負担割合が大きいので、他市町に流入量増加の働きかけを行い、費用削減に努める。
⑦施設利用率
市は、流域下水道に接続しているため、施設は有していない。
⑧水洗化率
類似団体よりは高く、全国平均よりは低い値となっている。未接続世帯に対し普及促進を実施し、接続率の向上を図りたい。
※類似団体の平均値が前年度数値よりも大きく増減している項目があるが、その理由としては、市の類似団体区分がCc3からCc2に変更になったからである。</t>
    </r>
    <rPh sb="32" eb="34">
      <t>コンゴ</t>
    </rPh>
    <rPh sb="239" eb="241">
      <t>カツラガワ</t>
    </rPh>
    <rPh sb="241" eb="243">
      <t>リュウイキ</t>
    </rPh>
    <rPh sb="243" eb="246">
      <t>ゲスイドウ</t>
    </rPh>
    <rPh sb="246" eb="248">
      <t>イジ</t>
    </rPh>
    <rPh sb="248" eb="251">
      <t>カンリヒ</t>
    </rPh>
    <rPh sb="252" eb="254">
      <t>フタン</t>
    </rPh>
    <rPh sb="254" eb="256">
      <t>ワリアイ</t>
    </rPh>
    <rPh sb="257" eb="258">
      <t>オオ</t>
    </rPh>
    <rPh sb="273" eb="274">
      <t>タイ</t>
    </rPh>
    <rPh sb="277" eb="279">
      <t>リュウニュウ</t>
    </rPh>
    <rPh sb="279" eb="280">
      <t>リョウ</t>
    </rPh>
    <rPh sb="283" eb="284">
      <t>ハタラ</t>
    </rPh>
    <rPh sb="288" eb="289">
      <t>オコナ</t>
    </rPh>
    <rPh sb="291" eb="293">
      <t>ヒヨウ</t>
    </rPh>
    <rPh sb="293" eb="295">
      <t>サクゲン</t>
    </rPh>
    <rPh sb="296" eb="297">
      <t>ツト</t>
    </rPh>
    <rPh sb="313" eb="314">
      <t>オヨ</t>
    </rPh>
    <rPh sb="332" eb="335">
      <t>ミセツゾク</t>
    </rPh>
    <rPh sb="335" eb="337">
      <t>セタイ</t>
    </rPh>
    <rPh sb="339" eb="341">
      <t>フキュウ</t>
    </rPh>
    <rPh sb="341" eb="343">
      <t>ソクシン</t>
    </rPh>
    <rPh sb="366" eb="369">
      <t>ゲスイドウ</t>
    </rPh>
    <rPh sb="369" eb="371">
      <t>イジ</t>
    </rPh>
    <rPh sb="371" eb="374">
      <t>カンリヒ</t>
    </rPh>
    <rPh sb="375" eb="377">
      <t>フタン</t>
    </rPh>
    <rPh sb="377" eb="379">
      <t>ワリアイ</t>
    </rPh>
    <rPh sb="380" eb="381">
      <t>オオ</t>
    </rPh>
    <rPh sb="386" eb="387">
      <t>タ</t>
    </rPh>
    <rPh sb="387" eb="388">
      <t>シ</t>
    </rPh>
    <rPh sb="388" eb="389">
      <t>マチ</t>
    </rPh>
    <rPh sb="390" eb="392">
      <t>リュウニュウ</t>
    </rPh>
    <rPh sb="392" eb="393">
      <t>リョウ</t>
    </rPh>
    <rPh sb="393" eb="395">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</si>
</sst>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D-4AE6-BE74-27CA76B0CE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D7ED-4AE6-BE74-27CA76B0CE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42-45F2-A83A-D9FE260262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CB42-45F2-A83A-D9FE260262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83.56</c:v>
                </c:pt>
                <c:pt idx="1">
                  <c:v>83.09</c:v>
                </c:pt>
                <c:pt idx="2">
                  <c:v>82</c:v>
                </c:pt>
                <c:pt idx="3">
                  <c:v>83.58</c:v>
                </c:pt>
                <c:pt idx="4">
                  <c:v>84.98</c:v>
                </c:pt>
              </c:numCache>
            </c:numRef>
          </c:val>
          <c:extLst>
            <c:ext xmlns:c16="http://schemas.microsoft.com/office/drawing/2014/chart" uri="{C3380CC4-5D6E-409C-BE32-E72D297353CC}">
              <c16:uniqueId val="{00000000-A6B9-41EA-8DB3-BB974F9169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A6B9-41EA-8DB3-BB974F9169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95.53</c:v>
                </c:pt>
                <c:pt idx="1">
                  <c:v>95.43</c:v>
                </c:pt>
                <c:pt idx="2">
                  <c:v>94.82</c:v>
                </c:pt>
                <c:pt idx="3">
                  <c:v>95.11</c:v>
                </c:pt>
                <c:pt idx="4">
                  <c:v>95.18</c:v>
                </c:pt>
              </c:numCache>
            </c:numRef>
          </c:val>
          <c:extLst>
            <c:ext xmlns:c16="http://schemas.microsoft.com/office/drawing/2014/chart" uri="{C3380CC4-5D6E-409C-BE32-E72D297353CC}">
              <c16:uniqueId val="{00000000-0530-47BC-97F5-ECD4CB1BE7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0-47BC-97F5-ECD4CB1BE7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6-4549-9469-00DCD4A3B6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6-4549-9469-00DCD4A3B6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8-4CD2-AE6E-21628C47AC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8-4CD2-AE6E-21628C47AC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F-4DE0-AFE1-26DC57E1A4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F-4DE0-AFE1-26DC57E1A4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6-4D42-ABB7-36409B543A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6-4D42-ABB7-36409B543A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7A-40FF-8F55-F4A74C175E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FC7A-40FF-8F55-F4A74C175E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74.459999999999994</c:v>
                </c:pt>
                <c:pt idx="1">
                  <c:v>76.349999999999994</c:v>
                </c:pt>
                <c:pt idx="2">
                  <c:v>86.06</c:v>
                </c:pt>
                <c:pt idx="3">
                  <c:v>86.04</c:v>
                </c:pt>
                <c:pt idx="4">
                  <c:v>82.95</c:v>
                </c:pt>
              </c:numCache>
            </c:numRef>
          </c:val>
          <c:extLst>
            <c:ext xmlns:c16="http://schemas.microsoft.com/office/drawing/2014/chart" uri="{C3380CC4-5D6E-409C-BE32-E72D297353CC}">
              <c16:uniqueId val="{00000000-ADE0-4874-A50D-8223F10CEF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ADE0-4874-A50D-8223F10CEF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247.7</c:v>
                </c:pt>
                <c:pt idx="1">
                  <c:v>245.35</c:v>
                </c:pt>
                <c:pt idx="2">
                  <c:v>219.71</c:v>
                </c:pt>
                <c:pt idx="3">
                  <c:v>227.62</c:v>
                </c:pt>
                <c:pt idx="4">
                  <c:v>238.49</c:v>
                </c:pt>
              </c:numCache>
            </c:numRef>
          </c:val>
          <c:extLst>
            <c:ext xmlns:c16="http://schemas.microsoft.com/office/drawing/2014/chart" uri="{C3380CC4-5D6E-409C-BE32-E72D297353CC}">
              <c16:uniqueId val="{00000000-DB3F-449C-A19C-3CAC42FBF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DB3F-449C-A19C-3CAC42FBF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44860"/>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44860"/>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view="pageBreakPreview" zoomScale="85" zoomScaleSheetLayoutView="8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山梨県　上野原市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22971</v>
      </c>
      <c r="AM8" s="47"/>
      <c r="AN8" s="47"/>
      <c r="AO8" s="47"/>
      <c r="AP8" s="47"/>
      <c r="AQ8" s="47"/>
      <c r="AR8" s="47"/>
      <c r="AS8" s="47"/>
      <c r="AT8" s="48">
        <f>データ!T6</f>
        <v>170.57</v>
      </c>
      <c r="AU8" s="48"/>
      <c r="AV8" s="48"/>
      <c r="AW8" s="48"/>
      <c r="AX8" s="48"/>
      <c r="AY8" s="48"/>
      <c r="AZ8" s="48"/>
      <c r="BA8" s="48"/>
      <c r="BB8" s="48">
        <f>データ!U6</f>
        <v>134.66999999999999</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2">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49.14</v>
      </c>
      <c r="Q10" s="48"/>
      <c r="R10" s="48"/>
      <c r="S10" s="48"/>
      <c r="T10" s="48"/>
      <c r="U10" s="48"/>
      <c r="V10" s="48"/>
      <c r="W10" s="48">
        <f>データ!Q6</f>
        <v>97.17</v>
      </c>
      <c r="X10" s="48"/>
      <c r="Y10" s="48"/>
      <c r="Z10" s="48"/>
      <c r="AA10" s="48"/>
      <c r="AB10" s="48"/>
      <c r="AC10" s="48"/>
      <c r="AD10" s="47">
        <f>データ!R6</f>
        <v>2860</v>
      </c>
      <c r="AE10" s="47"/>
      <c r="AF10" s="47"/>
      <c r="AG10" s="47"/>
      <c r="AH10" s="47"/>
      <c r="AI10" s="47"/>
      <c r="AJ10" s="47"/>
      <c r="AK10" s="2"/>
      <c r="AL10" s="47">
        <f>データ!V6</f>
        <v>11145</v>
      </c>
      <c r="AM10" s="47"/>
      <c r="AN10" s="47"/>
      <c r="AO10" s="47"/>
      <c r="AP10" s="47"/>
      <c r="AQ10" s="47"/>
      <c r="AR10" s="47"/>
      <c r="AS10" s="47"/>
      <c r="AT10" s="48">
        <f>データ!W6</f>
        <v>2.98</v>
      </c>
      <c r="AU10" s="48"/>
      <c r="AV10" s="48"/>
      <c r="AW10" s="48"/>
      <c r="AX10" s="48"/>
      <c r="AY10" s="48"/>
      <c r="AZ10" s="48"/>
      <c r="BA10" s="48"/>
      <c r="BB10" s="48">
        <f>データ!X6</f>
        <v>3739.93</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4.2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114</v>
      </c>
      <c r="BM47" s="77"/>
      <c r="BN47" s="77"/>
      <c r="BO47" s="77"/>
      <c r="BP47" s="77"/>
      <c r="BQ47" s="77"/>
      <c r="BR47" s="77"/>
      <c r="BS47" s="77"/>
      <c r="BT47" s="77"/>
      <c r="BU47" s="77"/>
      <c r="BV47" s="77"/>
      <c r="BW47" s="77"/>
      <c r="BX47" s="77"/>
      <c r="BY47" s="77"/>
      <c r="BZ47" s="78"/>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2">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72</v>
      </c>
      <c r="BM66" s="77"/>
      <c r="BN66" s="77"/>
      <c r="BO66" s="77"/>
      <c r="BP66" s="77"/>
      <c r="BQ66" s="77"/>
      <c r="BR66" s="77"/>
      <c r="BS66" s="77"/>
      <c r="BT66" s="77"/>
      <c r="BU66" s="77"/>
      <c r="BV66" s="77"/>
      <c r="BW66" s="77"/>
      <c r="BX66" s="77"/>
      <c r="BY66" s="77"/>
      <c r="BZ66" s="78"/>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2">
      <c r="C83" s="2" t="s">
        <v>43</v>
      </c>
    </row>
    <row r="84" spans="1:78" x14ac:dyDescent="0.2">
      <c r="C84" s="2"/>
    </row>
    <row r="85" spans="1:78" hidden="1" x14ac:dyDescent="0.2">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2">
      <c r="B86" s="6"/>
      <c r="C86" s="6"/>
      <c r="D86" s="6"/>
      <c r="E86" s="6" t="str">
        <f>データ!AI6</f>
        <v/>
      </c>
      <c r="F86" s="6" t="s">
        <v>38</v>
      </c>
      <c r="G86" s="6" t="s">
        <v>38</v>
      </c>
      <c r="H86" s="6" t="str">
        <f>データ!BP6</f>
        <v>【682.51】</v>
      </c>
      <c r="I86" s="6" t="str">
        <f>データ!CA6</f>
        <v>【100.34】</v>
      </c>
      <c r="J86" s="6" t="str">
        <f>データ!CL6</f>
        <v>【136.15】</v>
      </c>
      <c r="K86" s="6" t="str">
        <f>データ!CW6</f>
        <v>【59.64】</v>
      </c>
      <c r="L86" s="6" t="str">
        <f>データ!DH6</f>
        <v>【95.35】</v>
      </c>
      <c r="M86" s="6" t="s">
        <v>38</v>
      </c>
      <c r="N86" s="6" t="s">
        <v>38</v>
      </c>
      <c r="O86" s="6" t="str">
        <f>データ!EO6</f>
        <v>【0.22】</v>
      </c>
    </row>
  </sheetData>
  <sheetProtection algorithmName="SHA-512" hashValue="1QJojjfjotDLPmVOnedajOnIU7ZNhlojfAt7Y68f4HsE4MBqVodRP3u26q8ThDuzp3mgDvCBe+keEblNUhsxtg==" saltValue="yC0obe/TTV89MLOU1EGj9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2" x14ac:dyDescent="0.2"/>
  <cols>
    <col min="2" max="144" width="11.8867187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30</v>
      </c>
      <c r="C3" s="30" t="s">
        <v>58</v>
      </c>
      <c r="D3" s="30" t="s">
        <v>59</v>
      </c>
      <c r="E3" s="30" t="s">
        <v>6</v>
      </c>
      <c r="F3" s="30" t="s">
        <v>5</v>
      </c>
      <c r="G3" s="30" t="s">
        <v>24</v>
      </c>
      <c r="H3" s="84" t="s">
        <v>55</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60</v>
      </c>
      <c r="B4" s="31"/>
      <c r="C4" s="31"/>
      <c r="D4" s="31"/>
      <c r="E4" s="31"/>
      <c r="F4" s="31"/>
      <c r="G4" s="31"/>
      <c r="H4" s="87"/>
      <c r="I4" s="88"/>
      <c r="J4" s="88"/>
      <c r="K4" s="88"/>
      <c r="L4" s="88"/>
      <c r="M4" s="88"/>
      <c r="N4" s="88"/>
      <c r="O4" s="88"/>
      <c r="P4" s="88"/>
      <c r="Q4" s="88"/>
      <c r="R4" s="88"/>
      <c r="S4" s="88"/>
      <c r="T4" s="88"/>
      <c r="U4" s="88"/>
      <c r="V4" s="88"/>
      <c r="W4" s="88"/>
      <c r="X4" s="89"/>
      <c r="Y4" s="83" t="s">
        <v>23</v>
      </c>
      <c r="Z4" s="83"/>
      <c r="AA4" s="83"/>
      <c r="AB4" s="83"/>
      <c r="AC4" s="83"/>
      <c r="AD4" s="83"/>
      <c r="AE4" s="83"/>
      <c r="AF4" s="83"/>
      <c r="AG4" s="83"/>
      <c r="AH4" s="83"/>
      <c r="AI4" s="83"/>
      <c r="AJ4" s="83" t="s">
        <v>45</v>
      </c>
      <c r="AK4" s="83"/>
      <c r="AL4" s="83"/>
      <c r="AM4" s="83"/>
      <c r="AN4" s="83"/>
      <c r="AO4" s="83"/>
      <c r="AP4" s="83"/>
      <c r="AQ4" s="83"/>
      <c r="AR4" s="83"/>
      <c r="AS4" s="83"/>
      <c r="AT4" s="83"/>
      <c r="AU4" s="83" t="s">
        <v>26</v>
      </c>
      <c r="AV4" s="83"/>
      <c r="AW4" s="83"/>
      <c r="AX4" s="83"/>
      <c r="AY4" s="83"/>
      <c r="AZ4" s="83"/>
      <c r="BA4" s="83"/>
      <c r="BB4" s="83"/>
      <c r="BC4" s="83"/>
      <c r="BD4" s="83"/>
      <c r="BE4" s="83"/>
      <c r="BF4" s="83" t="s">
        <v>62</v>
      </c>
      <c r="BG4" s="83"/>
      <c r="BH4" s="83"/>
      <c r="BI4" s="83"/>
      <c r="BJ4" s="83"/>
      <c r="BK4" s="83"/>
      <c r="BL4" s="83"/>
      <c r="BM4" s="83"/>
      <c r="BN4" s="83"/>
      <c r="BO4" s="83"/>
      <c r="BP4" s="83"/>
      <c r="BQ4" s="83" t="s">
        <v>0</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2">
      <c r="A5" s="28" t="s">
        <v>69</v>
      </c>
      <c r="B5" s="32"/>
      <c r="C5" s="32"/>
      <c r="D5" s="32"/>
      <c r="E5" s="32"/>
      <c r="F5" s="32"/>
      <c r="G5" s="32"/>
      <c r="H5" s="37" t="s">
        <v>57</v>
      </c>
      <c r="I5" s="37" t="s">
        <v>70</v>
      </c>
      <c r="J5" s="37" t="s">
        <v>71</v>
      </c>
      <c r="K5" s="37" t="s">
        <v>73</v>
      </c>
      <c r="L5" s="37" t="s">
        <v>74</v>
      </c>
      <c r="M5" s="37" t="s">
        <v>7</v>
      </c>
      <c r="N5" s="37" t="s">
        <v>75</v>
      </c>
      <c r="O5" s="37" t="s">
        <v>76</v>
      </c>
      <c r="P5" s="37" t="s">
        <v>77</v>
      </c>
      <c r="Q5" s="37" t="s">
        <v>78</v>
      </c>
      <c r="R5" s="37" t="s">
        <v>79</v>
      </c>
      <c r="S5" s="37" t="s">
        <v>81</v>
      </c>
      <c r="T5" s="37" t="s">
        <v>82</v>
      </c>
      <c r="U5" s="37" t="s">
        <v>63</v>
      </c>
      <c r="V5" s="37" t="s">
        <v>83</v>
      </c>
      <c r="W5" s="37" t="s">
        <v>84</v>
      </c>
      <c r="X5" s="37" t="s">
        <v>85</v>
      </c>
      <c r="Y5" s="37" t="s">
        <v>86</v>
      </c>
      <c r="Z5" s="37" t="s">
        <v>87</v>
      </c>
      <c r="AA5" s="37" t="s">
        <v>88</v>
      </c>
      <c r="AB5" s="37" t="s">
        <v>89</v>
      </c>
      <c r="AC5" s="37" t="s">
        <v>90</v>
      </c>
      <c r="AD5" s="37" t="s">
        <v>92</v>
      </c>
      <c r="AE5" s="37" t="s">
        <v>93</v>
      </c>
      <c r="AF5" s="37" t="s">
        <v>94</v>
      </c>
      <c r="AG5" s="37" t="s">
        <v>95</v>
      </c>
      <c r="AH5" s="37" t="s">
        <v>96</v>
      </c>
      <c r="AI5" s="37" t="s">
        <v>44</v>
      </c>
      <c r="AJ5" s="37" t="s">
        <v>86</v>
      </c>
      <c r="AK5" s="37" t="s">
        <v>87</v>
      </c>
      <c r="AL5" s="37" t="s">
        <v>88</v>
      </c>
      <c r="AM5" s="37" t="s">
        <v>89</v>
      </c>
      <c r="AN5" s="37" t="s">
        <v>90</v>
      </c>
      <c r="AO5" s="37" t="s">
        <v>92</v>
      </c>
      <c r="AP5" s="37" t="s">
        <v>93</v>
      </c>
      <c r="AQ5" s="37" t="s">
        <v>94</v>
      </c>
      <c r="AR5" s="37" t="s">
        <v>95</v>
      </c>
      <c r="AS5" s="37" t="s">
        <v>96</v>
      </c>
      <c r="AT5" s="37" t="s">
        <v>91</v>
      </c>
      <c r="AU5" s="37" t="s">
        <v>86</v>
      </c>
      <c r="AV5" s="37" t="s">
        <v>87</v>
      </c>
      <c r="AW5" s="37" t="s">
        <v>88</v>
      </c>
      <c r="AX5" s="37" t="s">
        <v>89</v>
      </c>
      <c r="AY5" s="37" t="s">
        <v>90</v>
      </c>
      <c r="AZ5" s="37" t="s">
        <v>92</v>
      </c>
      <c r="BA5" s="37" t="s">
        <v>93</v>
      </c>
      <c r="BB5" s="37" t="s">
        <v>94</v>
      </c>
      <c r="BC5" s="37" t="s">
        <v>95</v>
      </c>
      <c r="BD5" s="37" t="s">
        <v>96</v>
      </c>
      <c r="BE5" s="37" t="s">
        <v>91</v>
      </c>
      <c r="BF5" s="37" t="s">
        <v>86</v>
      </c>
      <c r="BG5" s="37" t="s">
        <v>87</v>
      </c>
      <c r="BH5" s="37" t="s">
        <v>88</v>
      </c>
      <c r="BI5" s="37" t="s">
        <v>89</v>
      </c>
      <c r="BJ5" s="37" t="s">
        <v>90</v>
      </c>
      <c r="BK5" s="37" t="s">
        <v>92</v>
      </c>
      <c r="BL5" s="37" t="s">
        <v>93</v>
      </c>
      <c r="BM5" s="37" t="s">
        <v>94</v>
      </c>
      <c r="BN5" s="37" t="s">
        <v>95</v>
      </c>
      <c r="BO5" s="37" t="s">
        <v>96</v>
      </c>
      <c r="BP5" s="37" t="s">
        <v>91</v>
      </c>
      <c r="BQ5" s="37" t="s">
        <v>86</v>
      </c>
      <c r="BR5" s="37" t="s">
        <v>87</v>
      </c>
      <c r="BS5" s="37" t="s">
        <v>88</v>
      </c>
      <c r="BT5" s="37" t="s">
        <v>89</v>
      </c>
      <c r="BU5" s="37" t="s">
        <v>90</v>
      </c>
      <c r="BV5" s="37" t="s">
        <v>92</v>
      </c>
      <c r="BW5" s="37" t="s">
        <v>93</v>
      </c>
      <c r="BX5" s="37" t="s">
        <v>94</v>
      </c>
      <c r="BY5" s="37" t="s">
        <v>95</v>
      </c>
      <c r="BZ5" s="37" t="s">
        <v>96</v>
      </c>
      <c r="CA5" s="37" t="s">
        <v>91</v>
      </c>
      <c r="CB5" s="37" t="s">
        <v>86</v>
      </c>
      <c r="CC5" s="37" t="s">
        <v>87</v>
      </c>
      <c r="CD5" s="37" t="s">
        <v>88</v>
      </c>
      <c r="CE5" s="37" t="s">
        <v>89</v>
      </c>
      <c r="CF5" s="37" t="s">
        <v>90</v>
      </c>
      <c r="CG5" s="37" t="s">
        <v>92</v>
      </c>
      <c r="CH5" s="37" t="s">
        <v>93</v>
      </c>
      <c r="CI5" s="37" t="s">
        <v>94</v>
      </c>
      <c r="CJ5" s="37" t="s">
        <v>95</v>
      </c>
      <c r="CK5" s="37" t="s">
        <v>96</v>
      </c>
      <c r="CL5" s="37" t="s">
        <v>91</v>
      </c>
      <c r="CM5" s="37" t="s">
        <v>86</v>
      </c>
      <c r="CN5" s="37" t="s">
        <v>87</v>
      </c>
      <c r="CO5" s="37" t="s">
        <v>88</v>
      </c>
      <c r="CP5" s="37" t="s">
        <v>89</v>
      </c>
      <c r="CQ5" s="37" t="s">
        <v>90</v>
      </c>
      <c r="CR5" s="37" t="s">
        <v>92</v>
      </c>
      <c r="CS5" s="37" t="s">
        <v>93</v>
      </c>
      <c r="CT5" s="37" t="s">
        <v>94</v>
      </c>
      <c r="CU5" s="37" t="s">
        <v>95</v>
      </c>
      <c r="CV5" s="37" t="s">
        <v>96</v>
      </c>
      <c r="CW5" s="37" t="s">
        <v>91</v>
      </c>
      <c r="CX5" s="37" t="s">
        <v>86</v>
      </c>
      <c r="CY5" s="37" t="s">
        <v>87</v>
      </c>
      <c r="CZ5" s="37" t="s">
        <v>88</v>
      </c>
      <c r="DA5" s="37" t="s">
        <v>89</v>
      </c>
      <c r="DB5" s="37" t="s">
        <v>90</v>
      </c>
      <c r="DC5" s="37" t="s">
        <v>92</v>
      </c>
      <c r="DD5" s="37" t="s">
        <v>93</v>
      </c>
      <c r="DE5" s="37" t="s">
        <v>94</v>
      </c>
      <c r="DF5" s="37" t="s">
        <v>95</v>
      </c>
      <c r="DG5" s="37" t="s">
        <v>96</v>
      </c>
      <c r="DH5" s="37" t="s">
        <v>91</v>
      </c>
      <c r="DI5" s="37" t="s">
        <v>86</v>
      </c>
      <c r="DJ5" s="37" t="s">
        <v>87</v>
      </c>
      <c r="DK5" s="37" t="s">
        <v>88</v>
      </c>
      <c r="DL5" s="37" t="s">
        <v>89</v>
      </c>
      <c r="DM5" s="37" t="s">
        <v>90</v>
      </c>
      <c r="DN5" s="37" t="s">
        <v>92</v>
      </c>
      <c r="DO5" s="37" t="s">
        <v>93</v>
      </c>
      <c r="DP5" s="37" t="s">
        <v>94</v>
      </c>
      <c r="DQ5" s="37" t="s">
        <v>95</v>
      </c>
      <c r="DR5" s="37" t="s">
        <v>96</v>
      </c>
      <c r="DS5" s="37" t="s">
        <v>91</v>
      </c>
      <c r="DT5" s="37" t="s">
        <v>86</v>
      </c>
      <c r="DU5" s="37" t="s">
        <v>87</v>
      </c>
      <c r="DV5" s="37" t="s">
        <v>88</v>
      </c>
      <c r="DW5" s="37" t="s">
        <v>89</v>
      </c>
      <c r="DX5" s="37" t="s">
        <v>90</v>
      </c>
      <c r="DY5" s="37" t="s">
        <v>92</v>
      </c>
      <c r="DZ5" s="37" t="s">
        <v>93</v>
      </c>
      <c r="EA5" s="37" t="s">
        <v>94</v>
      </c>
      <c r="EB5" s="37" t="s">
        <v>95</v>
      </c>
      <c r="EC5" s="37" t="s">
        <v>96</v>
      </c>
      <c r="ED5" s="37" t="s">
        <v>91</v>
      </c>
      <c r="EE5" s="37" t="s">
        <v>86</v>
      </c>
      <c r="EF5" s="37" t="s">
        <v>87</v>
      </c>
      <c r="EG5" s="37" t="s">
        <v>88</v>
      </c>
      <c r="EH5" s="37" t="s">
        <v>89</v>
      </c>
      <c r="EI5" s="37" t="s">
        <v>90</v>
      </c>
      <c r="EJ5" s="37" t="s">
        <v>92</v>
      </c>
      <c r="EK5" s="37" t="s">
        <v>93</v>
      </c>
      <c r="EL5" s="37" t="s">
        <v>94</v>
      </c>
      <c r="EM5" s="37" t="s">
        <v>95</v>
      </c>
      <c r="EN5" s="37" t="s">
        <v>96</v>
      </c>
      <c r="EO5" s="37" t="s">
        <v>91</v>
      </c>
    </row>
    <row r="6" spans="1:145" s="27" customFormat="1" x14ac:dyDescent="0.2">
      <c r="A6" s="28" t="s">
        <v>97</v>
      </c>
      <c r="B6" s="33">
        <f t="shared" ref="B6:X6" si="1">B7</f>
        <v>2019</v>
      </c>
      <c r="C6" s="33">
        <f t="shared" si="1"/>
        <v>192121</v>
      </c>
      <c r="D6" s="33">
        <f t="shared" si="1"/>
        <v>47</v>
      </c>
      <c r="E6" s="33">
        <f t="shared" si="1"/>
        <v>17</v>
      </c>
      <c r="F6" s="33">
        <f t="shared" si="1"/>
        <v>1</v>
      </c>
      <c r="G6" s="33">
        <f t="shared" si="1"/>
        <v>0</v>
      </c>
      <c r="H6" s="33" t="str">
        <f t="shared" si="1"/>
        <v>山梨県　上野原市</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49.14</v>
      </c>
      <c r="Q6" s="38">
        <f t="shared" si="1"/>
        <v>97.17</v>
      </c>
      <c r="R6" s="38">
        <f t="shared" si="1"/>
        <v>2860</v>
      </c>
      <c r="S6" s="38">
        <f t="shared" si="1"/>
        <v>22971</v>
      </c>
      <c r="T6" s="38">
        <f t="shared" si="1"/>
        <v>170.57</v>
      </c>
      <c r="U6" s="38">
        <f t="shared" si="1"/>
        <v>134.66999999999999</v>
      </c>
      <c r="V6" s="38">
        <f t="shared" si="1"/>
        <v>11145</v>
      </c>
      <c r="W6" s="38">
        <f t="shared" si="1"/>
        <v>2.98</v>
      </c>
      <c r="X6" s="38">
        <f t="shared" si="1"/>
        <v>3739.93</v>
      </c>
      <c r="Y6" s="42">
        <f t="shared" ref="Y6:AH6" si="2">IF(Y7="",NA(),Y7)</f>
        <v>95.53</v>
      </c>
      <c r="Z6" s="42">
        <f t="shared" si="2"/>
        <v>95.43</v>
      </c>
      <c r="AA6" s="42">
        <f t="shared" si="2"/>
        <v>94.82</v>
      </c>
      <c r="AB6" s="42">
        <f t="shared" si="2"/>
        <v>95.11</v>
      </c>
      <c r="AC6" s="42">
        <f t="shared" si="2"/>
        <v>95.18</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1240.1600000000001</v>
      </c>
      <c r="BL6" s="42">
        <f t="shared" si="5"/>
        <v>1193.49</v>
      </c>
      <c r="BM6" s="42">
        <f t="shared" si="5"/>
        <v>876.19</v>
      </c>
      <c r="BN6" s="42">
        <f t="shared" si="5"/>
        <v>722.53</v>
      </c>
      <c r="BO6" s="42">
        <f t="shared" si="5"/>
        <v>1001.3</v>
      </c>
      <c r="BP6" s="38" t="str">
        <f>IF(BP7="","",IF(BP7="-","【-】","【"&amp;SUBSTITUTE(TEXT(BP7,"#,##0.00"),"-","△")&amp;"】"))</f>
        <v>【682.51】</v>
      </c>
      <c r="BQ6" s="42">
        <f t="shared" ref="BQ6:BZ6" si="6">IF(BQ7="",NA(),BQ7)</f>
        <v>74.459999999999994</v>
      </c>
      <c r="BR6" s="42">
        <f t="shared" si="6"/>
        <v>76.349999999999994</v>
      </c>
      <c r="BS6" s="42">
        <f t="shared" si="6"/>
        <v>86.06</v>
      </c>
      <c r="BT6" s="42">
        <f t="shared" si="6"/>
        <v>86.04</v>
      </c>
      <c r="BU6" s="42">
        <f t="shared" si="6"/>
        <v>82.95</v>
      </c>
      <c r="BV6" s="42">
        <f t="shared" si="6"/>
        <v>60.17</v>
      </c>
      <c r="BW6" s="42">
        <f t="shared" si="6"/>
        <v>65.569999999999993</v>
      </c>
      <c r="BX6" s="42">
        <f t="shared" si="6"/>
        <v>75.7</v>
      </c>
      <c r="BY6" s="42">
        <f t="shared" si="6"/>
        <v>74.61</v>
      </c>
      <c r="BZ6" s="42">
        <f t="shared" si="6"/>
        <v>81.88</v>
      </c>
      <c r="CA6" s="38" t="str">
        <f>IF(CA7="","",IF(CA7="-","【-】","【"&amp;SUBSTITUTE(TEXT(CA7,"#,##0.00"),"-","△")&amp;"】"))</f>
        <v>【100.34】</v>
      </c>
      <c r="CB6" s="42">
        <f t="shared" ref="CB6:CK6" si="7">IF(CB7="",NA(),CB7)</f>
        <v>247.7</v>
      </c>
      <c r="CC6" s="42">
        <f t="shared" si="7"/>
        <v>245.35</v>
      </c>
      <c r="CD6" s="42">
        <f t="shared" si="7"/>
        <v>219.71</v>
      </c>
      <c r="CE6" s="42">
        <f t="shared" si="7"/>
        <v>227.62</v>
      </c>
      <c r="CF6" s="42">
        <f t="shared" si="7"/>
        <v>238.49</v>
      </c>
      <c r="CG6" s="42">
        <f t="shared" si="7"/>
        <v>281.52999999999997</v>
      </c>
      <c r="CH6" s="42">
        <f t="shared" si="7"/>
        <v>263.04000000000002</v>
      </c>
      <c r="CI6" s="42">
        <f t="shared" si="7"/>
        <v>230.04</v>
      </c>
      <c r="CJ6" s="42">
        <f t="shared" si="7"/>
        <v>233.5</v>
      </c>
      <c r="CK6" s="42">
        <f t="shared" si="7"/>
        <v>187.55</v>
      </c>
      <c r="CL6" s="38" t="str">
        <f>IF(CL7="","",IF(CL7="-","【-】","【"&amp;SUBSTITUTE(TEXT(CL7,"#,##0.00"),"-","△")&amp;"】"))</f>
        <v>【136.15】</v>
      </c>
      <c r="CM6" s="42" t="str">
        <f t="shared" ref="CM6:CV6" si="8">IF(CM7="",NA(),CM7)</f>
        <v>-</v>
      </c>
      <c r="CN6" s="42" t="str">
        <f t="shared" si="8"/>
        <v>-</v>
      </c>
      <c r="CO6" s="42" t="str">
        <f t="shared" si="8"/>
        <v>-</v>
      </c>
      <c r="CP6" s="42" t="str">
        <f t="shared" si="8"/>
        <v>-</v>
      </c>
      <c r="CQ6" s="42" t="str">
        <f t="shared" si="8"/>
        <v>-</v>
      </c>
      <c r="CR6" s="42">
        <f t="shared" si="8"/>
        <v>44.89</v>
      </c>
      <c r="CS6" s="42">
        <f t="shared" si="8"/>
        <v>40.75</v>
      </c>
      <c r="CT6" s="42">
        <f t="shared" si="8"/>
        <v>42.4</v>
      </c>
      <c r="CU6" s="42">
        <f t="shared" si="8"/>
        <v>45.44</v>
      </c>
      <c r="CV6" s="42">
        <f t="shared" si="8"/>
        <v>50.94</v>
      </c>
      <c r="CW6" s="38" t="str">
        <f>IF(CW7="","",IF(CW7="-","【-】","【"&amp;SUBSTITUTE(TEXT(CW7,"#,##0.00"),"-","△")&amp;"】"))</f>
        <v>【59.64】</v>
      </c>
      <c r="CX6" s="42">
        <f t="shared" ref="CX6:DG6" si="9">IF(CX7="",NA(),CX7)</f>
        <v>83.56</v>
      </c>
      <c r="CY6" s="42">
        <f t="shared" si="9"/>
        <v>83.09</v>
      </c>
      <c r="CZ6" s="42">
        <f t="shared" si="9"/>
        <v>82</v>
      </c>
      <c r="DA6" s="42">
        <f t="shared" si="9"/>
        <v>83.58</v>
      </c>
      <c r="DB6" s="42">
        <f t="shared" si="9"/>
        <v>84.98</v>
      </c>
      <c r="DC6" s="42">
        <f t="shared" si="9"/>
        <v>64.89</v>
      </c>
      <c r="DD6" s="42">
        <f t="shared" si="9"/>
        <v>64.97</v>
      </c>
      <c r="DE6" s="42">
        <f t="shared" si="9"/>
        <v>65.77</v>
      </c>
      <c r="DF6" s="42">
        <f t="shared" si="9"/>
        <v>65.97</v>
      </c>
      <c r="DG6" s="42">
        <f t="shared" si="9"/>
        <v>82.55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0.33</v>
      </c>
      <c r="EK6" s="42">
        <f t="shared" si="12"/>
        <v>0.21</v>
      </c>
      <c r="EL6" s="42">
        <f t="shared" si="12"/>
        <v>0.15</v>
      </c>
      <c r="EM6" s="42">
        <f t="shared" si="12"/>
        <v>0.25</v>
      </c>
      <c r="EN6" s="42">
        <f t="shared" si="12"/>
        <v>0.15</v>
      </c>
      <c r="EO6" s="38" t="str">
        <f>IF(EO7="","",IF(EO7="-","【-】","【"&amp;SUBSTITUTE(TEXT(EO7,"#,##0.00"),"-","△")&amp;"】"))</f>
        <v>【0.22】</v>
      </c>
    </row>
    <row r="7" spans="1:145" s="27" customFormat="1" x14ac:dyDescent="0.2">
      <c r="A7" s="28"/>
      <c r="B7" s="34">
        <v>2019</v>
      </c>
      <c r="C7" s="34">
        <v>192121</v>
      </c>
      <c r="D7" s="34">
        <v>47</v>
      </c>
      <c r="E7" s="34">
        <v>17</v>
      </c>
      <c r="F7" s="34">
        <v>1</v>
      </c>
      <c r="G7" s="34">
        <v>0</v>
      </c>
      <c r="H7" s="34" t="s">
        <v>80</v>
      </c>
      <c r="I7" s="34" t="s">
        <v>98</v>
      </c>
      <c r="J7" s="34" t="s">
        <v>99</v>
      </c>
      <c r="K7" s="34" t="s">
        <v>100</v>
      </c>
      <c r="L7" s="34" t="s">
        <v>101</v>
      </c>
      <c r="M7" s="34" t="s">
        <v>102</v>
      </c>
      <c r="N7" s="39" t="s">
        <v>38</v>
      </c>
      <c r="O7" s="39" t="s">
        <v>103</v>
      </c>
      <c r="P7" s="39">
        <v>49.14</v>
      </c>
      <c r="Q7" s="39">
        <v>97.17</v>
      </c>
      <c r="R7" s="39">
        <v>2860</v>
      </c>
      <c r="S7" s="39">
        <v>22971</v>
      </c>
      <c r="T7" s="39">
        <v>170.57</v>
      </c>
      <c r="U7" s="39">
        <v>134.66999999999999</v>
      </c>
      <c r="V7" s="39">
        <v>11145</v>
      </c>
      <c r="W7" s="39">
        <v>2.98</v>
      </c>
      <c r="X7" s="39">
        <v>3739.93</v>
      </c>
      <c r="Y7" s="39">
        <v>95.53</v>
      </c>
      <c r="Z7" s="39">
        <v>95.43</v>
      </c>
      <c r="AA7" s="39">
        <v>94.82</v>
      </c>
      <c r="AB7" s="39">
        <v>95.11</v>
      </c>
      <c r="AC7" s="39">
        <v>95.18</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1240.1600000000001</v>
      </c>
      <c r="BL7" s="39">
        <v>1193.49</v>
      </c>
      <c r="BM7" s="39">
        <v>876.19</v>
      </c>
      <c r="BN7" s="39">
        <v>722.53</v>
      </c>
      <c r="BO7" s="39">
        <v>1001.3</v>
      </c>
      <c r="BP7" s="39">
        <v>682.51</v>
      </c>
      <c r="BQ7" s="39">
        <v>74.459999999999994</v>
      </c>
      <c r="BR7" s="39">
        <v>76.349999999999994</v>
      </c>
      <c r="BS7" s="39">
        <v>86.06</v>
      </c>
      <c r="BT7" s="39">
        <v>86.04</v>
      </c>
      <c r="BU7" s="39">
        <v>82.95</v>
      </c>
      <c r="BV7" s="39">
        <v>60.17</v>
      </c>
      <c r="BW7" s="39">
        <v>65.569999999999993</v>
      </c>
      <c r="BX7" s="39">
        <v>75.7</v>
      </c>
      <c r="BY7" s="39">
        <v>74.61</v>
      </c>
      <c r="BZ7" s="39">
        <v>81.88</v>
      </c>
      <c r="CA7" s="39">
        <v>100.34</v>
      </c>
      <c r="CB7" s="39">
        <v>247.7</v>
      </c>
      <c r="CC7" s="39">
        <v>245.35</v>
      </c>
      <c r="CD7" s="39">
        <v>219.71</v>
      </c>
      <c r="CE7" s="39">
        <v>227.62</v>
      </c>
      <c r="CF7" s="39">
        <v>238.49</v>
      </c>
      <c r="CG7" s="39">
        <v>281.52999999999997</v>
      </c>
      <c r="CH7" s="39">
        <v>263.04000000000002</v>
      </c>
      <c r="CI7" s="39">
        <v>230.04</v>
      </c>
      <c r="CJ7" s="39">
        <v>233.5</v>
      </c>
      <c r="CK7" s="39">
        <v>187.55</v>
      </c>
      <c r="CL7" s="39">
        <v>136.15</v>
      </c>
      <c r="CM7" s="39" t="s">
        <v>38</v>
      </c>
      <c r="CN7" s="39" t="s">
        <v>38</v>
      </c>
      <c r="CO7" s="39" t="s">
        <v>38</v>
      </c>
      <c r="CP7" s="39" t="s">
        <v>38</v>
      </c>
      <c r="CQ7" s="39" t="s">
        <v>38</v>
      </c>
      <c r="CR7" s="39">
        <v>44.89</v>
      </c>
      <c r="CS7" s="39">
        <v>40.75</v>
      </c>
      <c r="CT7" s="39">
        <v>42.4</v>
      </c>
      <c r="CU7" s="39">
        <v>45.44</v>
      </c>
      <c r="CV7" s="39">
        <v>50.94</v>
      </c>
      <c r="CW7" s="39">
        <v>59.64</v>
      </c>
      <c r="CX7" s="39">
        <v>83.56</v>
      </c>
      <c r="CY7" s="39">
        <v>83.09</v>
      </c>
      <c r="CZ7" s="39">
        <v>82</v>
      </c>
      <c r="DA7" s="39">
        <v>83.58</v>
      </c>
      <c r="DB7" s="39">
        <v>84.98</v>
      </c>
      <c r="DC7" s="39">
        <v>64.89</v>
      </c>
      <c r="DD7" s="39">
        <v>64.97</v>
      </c>
      <c r="DE7" s="39">
        <v>65.77</v>
      </c>
      <c r="DF7" s="39">
        <v>65.97</v>
      </c>
      <c r="DG7" s="39">
        <v>82.55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0.33</v>
      </c>
      <c r="EK7" s="39">
        <v>0.21</v>
      </c>
      <c r="EL7" s="39">
        <v>0.15</v>
      </c>
      <c r="EM7" s="39">
        <v>0.25</v>
      </c>
      <c r="EN7" s="39">
        <v>0.15</v>
      </c>
      <c r="EO7" s="39">
        <v>0.22</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2020-12-04T02:46:16Z</dcterms:created>
  <dcterms:modified xsi:type="dcterms:W3CDTF">2021-02-22T02:09:34Z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2021-01-18T00:41:55Z</vt:filetime>
  </property>
</Properties>
</file>