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DSFR.iad2016.local\Share$\00311812\Desktop\決算統計Hp\経営比較0219\171 公共下水\"/>
    </mc:Choice>
  </mc:AlternateContent>
  <workbookProtection workbookAlgorithmName="SHA-512" workbookHashValue="EXEgmxB7/+THwEpgxwOLU2j1+bo5S6durrqbvXMJJgKIWrzuy4iiKLzLIJLcitb2WEFoaiwV8uqJVIUhG9/aJQ==" workbookSaltValue="LVJgIvRJEnffmWKR0LySww=="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<sst xmlns="http://schemas.openxmlformats.org/spreadsheetml/2006/main" count="241" uniqueCount="121">
  <si>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</si>
  <si>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</si>
  <si>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</si>
  <si>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</si>
  <si>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</si>
  <si>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</si>
  <si>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</si>
  <si>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</si>
  <si>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</si>
  <si>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</si>
  <si>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</si>
  <si>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</si>
  <si>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</si>
  <si>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</si>
  <si>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</si>
  <si>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</si>
  <si>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</si>
  <si>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</si>
  <si>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</si>
  <si>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</si>
  <si>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</si>
  <si>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</si>
  <si>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</si>
  <si>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</si>
  <si>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</si>
  <si>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</si>
  <si>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</si>
  <si>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</si>
  <si>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</si>
  <si>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</si>
  <si>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</si>
  <si>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</si>
  <si>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</si>
  <si>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</si>
  <si>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</si>
  <si>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</si>
  <si>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</si>
  <si>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</si>
  <si>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</si>
  <si>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</si>
  <si>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</si>
  <si>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</si>
  <si>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</si>
  <si>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</si>
  <si>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</si>
  <si>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</si>
  <si>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</si>
  <si>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</si>
  <si>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</si>
  <si>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</si>
  <si>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</si>
  <si>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</si>
  <si>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</si>
  <si>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</si>
  <si>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</si>
  <si>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</si>
  <si>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</si>
  <si>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</si>
  <si>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</si>
  <si>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</si>
  <si>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</si>
  <si>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</si>
  <si>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</si>
  <si>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</si>
  <si>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</si>
  <si>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</si>
  <si>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</si>
  <si>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</si>
  <si>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</si>
  <si>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</si>
  <si>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</si>
  <si>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</si>
  <si>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</si>
  <si>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</si>
  <si>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</si>
  <si>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</si>
  <si>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</si>
  <si>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</si>
  <si>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</si>
  <si>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</si>
  <si>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</si>
  <si>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</si>
  <si>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</si>
  <si>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</si>
  <si>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</si>
  <si>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</si>
  <si>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</si>
  <si>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</si>
  <si>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</si>
  <si>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</si>
  <si>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</si>
  <si>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</si>
  <si>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</si>
  <si>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</si>
  <si>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</si>
  <si>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</si>
  <si>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</si>
  <si>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</si>
  <si>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</si>
  <si>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</si>
  <si>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</si>
  <si>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</si>
  <si>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</si>
  <si>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</si>
  <si>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</si>
  <si>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</si>
  <si>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</si>
  <si>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</si>
  <si>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</si>
  <si>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</si>
  <si>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</si>
  <si>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</si>
  <si>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</si>
  <si>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</si>
  <si>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</si>
  <si>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</si>
  <si>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</si>
  <si>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</si>
  <si>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t>①、④、⑤について
　</t>
    </r>
    <r>
      <rPr>
        <sz val="11"/>
        <color theme="1"/>
        <rFont val="ＭＳ ゴシック"/>
        <family val="3"/>
        <charset val="128"/>
      </rPr>
      <t>主な自主財源である下水道使用料と受益者負担金だけでは全体事業費を賄えず、一般会計繰入金に依存している割合は高い状況にある。
　令和2年度に企業会計に移行し、公営企業となるため、経営改善に向けた取組は必須である。経営戦略を策定後、下水道使用料改定（値上げ）について検討する。
　整備率は全体の7割であり、まだ整備促進の段階にあるため、引き続き企業債の新規借り入れは必要である。</t>
    </r>
    <r>
      <rPr>
        <sz val="10"/>
        <color theme="1"/>
        <rFont val="ＭＳ ゴシック"/>
        <family val="3"/>
        <charset val="128"/>
      </rPr>
      <t xml:space="preserve">
</t>
    </r>
    <r>
      <rPr>
        <sz val="11"/>
        <color theme="1"/>
        <rFont val="ＭＳ ゴシック"/>
        <family val="3"/>
        <charset val="128"/>
      </rPr>
      <t>⑤、⑥について</t>
    </r>
    <r>
      <rPr>
        <sz val="10"/>
        <color theme="1"/>
        <rFont val="ＭＳ ゴシック"/>
        <family val="3"/>
        <charset val="128"/>
      </rPr>
      <t xml:space="preserve">
　</t>
    </r>
    <r>
      <rPr>
        <sz val="11"/>
        <color theme="1"/>
        <rFont val="ＭＳ ゴシック"/>
        <family val="3"/>
        <charset val="128"/>
      </rPr>
      <t>一般会計繰入金の依存度が高いことが、経費回収率の低さにつながっている。汚水処理原価も同様である。このことからも、下水道使用料改定（値上げ）の検討をしなければならないと考えている。</t>
    </r>
    <r>
      <rPr>
        <sz val="10"/>
        <color theme="1"/>
        <rFont val="ＭＳ ゴシック"/>
        <family val="3"/>
        <charset val="128"/>
      </rPr>
      <t xml:space="preserve">
</t>
    </r>
    <r>
      <rPr>
        <sz val="11"/>
        <color theme="1"/>
        <rFont val="ＭＳ ゴシック"/>
        <family val="3"/>
        <charset val="128"/>
      </rPr>
      <t>⑧について
　水洗化率は平均値よりやや下回っているものの、近年は年度中に設置（整備）した汚水桝個数を大きく上回る接続件数となっており、未接続世帯への啓発活動に大きな効果が見られる。引き続き、なお一層の啓発活動に力を入れる必要があると考えている。</t>
    </r>
    <rPh sb="11" eb="12">
      <t>オモ</t>
    </rPh>
    <rPh sb="13" eb="15">
      <t>ジシュ</t>
    </rPh>
    <rPh sb="15" eb="17">
      <t>ザイゲン</t>
    </rPh>
    <rPh sb="20" eb="23">
      <t>ゲスイドウ</t>
    </rPh>
    <rPh sb="23" eb="26">
      <t>シヨウリョウ</t>
    </rPh>
    <rPh sb="27" eb="30">
      <t>ジュエキシャ</t>
    </rPh>
    <rPh sb="30" eb="32">
      <t>フタン</t>
    </rPh>
    <rPh sb="32" eb="33">
      <t>キン</t>
    </rPh>
    <rPh sb="37" eb="39">
      <t>ゼンタイ</t>
    </rPh>
    <rPh sb="39" eb="42">
      <t>ジギョウヒ</t>
    </rPh>
    <rPh sb="43" eb="44">
      <t>マカナ</t>
    </rPh>
    <rPh sb="47" eb="49">
      <t>イッパン</t>
    </rPh>
    <rPh sb="49" eb="51">
      <t>カイケイ</t>
    </rPh>
    <rPh sb="51" eb="53">
      <t>クリイレ</t>
    </rPh>
    <rPh sb="53" eb="54">
      <t>キン</t>
    </rPh>
    <rPh sb="55" eb="57">
      <t>イゾン</t>
    </rPh>
    <rPh sb="61" eb="63">
      <t>ワリアイ</t>
    </rPh>
    <rPh sb="64" eb="65">
      <t>タカ</t>
    </rPh>
    <rPh sb="66" eb="68">
      <t>ジョウキョウ</t>
    </rPh>
    <rPh sb="74" eb="76">
      <t>レイワ</t>
    </rPh>
    <rPh sb="77" eb="79">
      <t>ネンド</t>
    </rPh>
    <rPh sb="80" eb="82">
      <t>キギョウ</t>
    </rPh>
    <rPh sb="82" eb="84">
      <t>カイケイ</t>
    </rPh>
    <rPh sb="85" eb="87">
      <t>イコウ</t>
    </rPh>
    <rPh sb="89" eb="91">
      <t>コウエイ</t>
    </rPh>
    <rPh sb="91" eb="93">
      <t>キギョウ</t>
    </rPh>
    <rPh sb="99" eb="101">
      <t>ケイエイ</t>
    </rPh>
    <rPh sb="101" eb="103">
      <t>カイゼン</t>
    </rPh>
    <rPh sb="104" eb="105">
      <t>ム</t>
    </rPh>
    <rPh sb="107" eb="109">
      <t>トリクミ</t>
    </rPh>
    <rPh sb="110" eb="112">
      <t>ヒッス</t>
    </rPh>
    <rPh sb="116" eb="118">
      <t>ケイエイ</t>
    </rPh>
    <rPh sb="118" eb="120">
      <t>センリャク</t>
    </rPh>
    <rPh sb="121" eb="123">
      <t>サクテイ</t>
    </rPh>
    <rPh sb="123" eb="124">
      <t>ゴ</t>
    </rPh>
    <rPh sb="125" eb="128">
      <t>ゲスイドウ</t>
    </rPh>
    <rPh sb="128" eb="131">
      <t>シヨウリョウ</t>
    </rPh>
    <rPh sb="131" eb="133">
      <t>カイテイ</t>
    </rPh>
    <rPh sb="134" eb="136">
      <t>ネア</t>
    </rPh>
    <rPh sb="142" eb="144">
      <t>ケントウ</t>
    </rPh>
    <rPh sb="149" eb="151">
      <t>セイビ</t>
    </rPh>
    <rPh sb="151" eb="152">
      <t>リツ</t>
    </rPh>
    <rPh sb="153" eb="155">
      <t>ゼンタイ</t>
    </rPh>
    <rPh sb="157" eb="158">
      <t>ワリ</t>
    </rPh>
    <rPh sb="164" eb="166">
      <t>セイビ</t>
    </rPh>
    <rPh sb="166" eb="168">
      <t>ソクシン</t>
    </rPh>
    <rPh sb="169" eb="171">
      <t>ダンカイ</t>
    </rPh>
    <rPh sb="177" eb="178">
      <t>ヒ</t>
    </rPh>
    <rPh sb="179" eb="180">
      <t>ツヅ</t>
    </rPh>
    <rPh sb="181" eb="183">
      <t>キギョウ</t>
    </rPh>
    <rPh sb="183" eb="184">
      <t>サイ</t>
    </rPh>
    <rPh sb="185" eb="187">
      <t>シンキ</t>
    </rPh>
    <rPh sb="187" eb="188">
      <t>カ</t>
    </rPh>
    <rPh sb="189" eb="190">
      <t>イ</t>
    </rPh>
    <rPh sb="192" eb="194">
      <t>ヒツヨウ</t>
    </rPh>
    <rPh sb="209" eb="211">
      <t>イッパン</t>
    </rPh>
    <rPh sb="211" eb="213">
      <t>カイケイ</t>
    </rPh>
    <rPh sb="213" eb="215">
      <t>クリイレ</t>
    </rPh>
    <rPh sb="215" eb="216">
      <t>キン</t>
    </rPh>
    <rPh sb="217" eb="220">
      <t>イゾンド</t>
    </rPh>
    <rPh sb="221" eb="222">
      <t>タカ</t>
    </rPh>
    <rPh sb="227" eb="229">
      <t>ケイヒ</t>
    </rPh>
    <rPh sb="229" eb="231">
      <t>カイシュウ</t>
    </rPh>
    <rPh sb="231" eb="232">
      <t>リツ</t>
    </rPh>
    <rPh sb="233" eb="234">
      <t>ヒク</t>
    </rPh>
    <rPh sb="248" eb="250">
      <t>ゲンカ</t>
    </rPh>
    <rPh sb="251" eb="253">
      <t>ドウヨウ</t>
    </rPh>
    <rPh sb="265" eb="268">
      <t>ゲスイドウ</t>
    </rPh>
    <rPh sb="268" eb="271">
      <t>シヨウリョウ</t>
    </rPh>
    <rPh sb="271" eb="273">
      <t>カイテイ</t>
    </rPh>
    <rPh sb="274" eb="276">
      <t>ネア</t>
    </rPh>
    <rPh sb="279" eb="281">
      <t>ケントウ</t>
    </rPh>
    <rPh sb="292" eb="293">
      <t>カンガ</t>
    </rPh>
    <rPh sb="307" eb="310">
      <t>スイセンカ</t>
    </rPh>
    <rPh sb="310" eb="311">
      <t>リツ</t>
    </rPh>
    <rPh sb="312" eb="315">
      <t>ヘイキンチ</t>
    </rPh>
    <rPh sb="319" eb="321">
      <t>シタマワ</t>
    </rPh>
    <rPh sb="329" eb="331">
      <t>キンネン</t>
    </rPh>
    <rPh sb="332" eb="335">
      <t>ネンドチュウ</t>
    </rPh>
    <rPh sb="336" eb="338">
      <t>セッチ</t>
    </rPh>
    <rPh sb="339" eb="341">
      <t>セイビ</t>
    </rPh>
    <rPh sb="344" eb="347">
      <t>オスイマス</t>
    </rPh>
    <rPh sb="347" eb="349">
      <t>コスウ</t>
    </rPh>
    <rPh sb="350" eb="351">
      <t>オオ</t>
    </rPh>
    <rPh sb="353" eb="355">
      <t>ウワマワ</t>
    </rPh>
    <rPh sb="356" eb="358">
      <t>セツゾク</t>
    </rPh>
    <rPh sb="358" eb="360">
      <t>ケンスウ</t>
    </rPh>
    <rPh sb="367" eb="368">
      <t>ミ</t>
    </rPh>
    <rPh sb="368" eb="370">
      <t>セツゾク</t>
    </rPh>
    <rPh sb="370" eb="372">
      <t>セタイ</t>
    </rPh>
    <rPh sb="374" eb="376">
      <t>ケイハツ</t>
    </rPh>
    <rPh sb="376" eb="378">
      <t>カツドウ</t>
    </rPh>
    <rPh sb="379" eb="380">
      <t>オオ</t>
    </rPh>
    <rPh sb="382" eb="384">
      <t>コウカ</t>
    </rPh>
    <rPh sb="385" eb="386">
      <t>ミ</t>
    </rPh>
    <rPh sb="390" eb="391">
      <t>ヒ</t>
    </rPh>
    <rPh sb="392" eb="393">
      <t>ツヅ</t>
    </rPh>
    <rPh sb="397" eb="399">
      <t>イッソウ</t>
    </rPh>
    <rPh sb="400" eb="402">
      <t>ケイハツ</t>
    </rPh>
    <rPh sb="402" eb="404">
      <t>カツドウ</t>
    </rPh>
    <rPh sb="405" eb="406">
      <t>チカラ</t>
    </rPh>
    <rPh sb="407" eb="408">
      <t>イ</t>
    </rPh>
    <rPh sb="410" eb="412">
      <t>ヒツヨウ</t>
    </rPh>
    <rPh sb="416" eb="417">
      <t>カンガ</t>
    </rPh>
    <phoneticPr fontId="4"/>
  </si>
  <si>
    <t>　甲斐市の資産は主に管渠であり、処理場等の施設はない。事業着手は昭和62年であるため、管渠の耐用年数が50年であることを踏まえると老朽化という段階ではない。
　しかし、マンホールポンプについては更新時期を迎えている施設が多いことなどから、令和3年度にストックマネジメント基本計画を策定し、計画的な更新及び改修を考えていく。</t>
    <rPh sb="1" eb="4">
      <t>カイシ</t>
    </rPh>
    <rPh sb="5" eb="7">
      <t>シサン</t>
    </rPh>
    <rPh sb="8" eb="9">
      <t>オモ</t>
    </rPh>
    <rPh sb="10" eb="12">
      <t>カンキョ</t>
    </rPh>
    <rPh sb="16" eb="18">
      <t>ショリ</t>
    </rPh>
    <rPh sb="18" eb="19">
      <t>バ</t>
    </rPh>
    <rPh sb="19" eb="20">
      <t>トウ</t>
    </rPh>
    <rPh sb="21" eb="23">
      <t>シセツ</t>
    </rPh>
    <rPh sb="27" eb="29">
      <t>ジギョウ</t>
    </rPh>
    <rPh sb="29" eb="31">
      <t>チャクシュ</t>
    </rPh>
    <rPh sb="32" eb="34">
      <t>ショウワ</t>
    </rPh>
    <rPh sb="36" eb="37">
      <t>ネン</t>
    </rPh>
    <rPh sb="43" eb="45">
      <t>カンキョ</t>
    </rPh>
    <rPh sb="46" eb="48">
      <t>タイヨウ</t>
    </rPh>
    <rPh sb="48" eb="50">
      <t>ネンスウ</t>
    </rPh>
    <rPh sb="53" eb="54">
      <t>ネン</t>
    </rPh>
    <rPh sb="60" eb="61">
      <t>フ</t>
    </rPh>
    <rPh sb="65" eb="68">
      <t>ロウキュウカ</t>
    </rPh>
    <rPh sb="71" eb="73">
      <t>ダンカイ</t>
    </rPh>
    <rPh sb="97" eb="99">
      <t>コウシン</t>
    </rPh>
    <rPh sb="99" eb="101">
      <t>ジキ</t>
    </rPh>
    <rPh sb="102" eb="103">
      <t>ムカ</t>
    </rPh>
    <rPh sb="107" eb="109">
      <t>シセツ</t>
    </rPh>
    <rPh sb="110" eb="111">
      <t>オオ</t>
    </rPh>
    <rPh sb="119" eb="121">
      <t>レイワ</t>
    </rPh>
    <rPh sb="122" eb="124">
      <t>ネンド</t>
    </rPh>
    <rPh sb="135" eb="137">
      <t>キホン</t>
    </rPh>
    <rPh sb="148" eb="150">
      <t>コウシン</t>
    </rPh>
    <rPh sb="150" eb="151">
      <t>オヨ</t>
    </rPh>
    <rPh sb="152" eb="154">
      <t>カイシュウ</t>
    </rPh>
    <rPh sb="155" eb="156">
      <t>カンガ</t>
    </rPh>
    <phoneticPr fontId="4"/>
  </si>
  <si>
    <t>　事業の主たる収入である下水道使用料及び受益者負担金だけでは事業費の支出全体を賄えず、一般会計繰入金に高く依存している状況である。
　経営戦略及びストックマネジメント基本計画を策定し、経営の安定化を図っていく。
　また、毎年1月を甲斐市の下水道接続強化月間として展開している未接続世帯への啓発活動は、今後も根気強く継続し、下水道使用料収入の増額につなげていきたい。</t>
    <rPh sb="1" eb="3">
      <t>ジギョウ</t>
    </rPh>
    <rPh sb="4" eb="5">
      <t>シュ</t>
    </rPh>
    <rPh sb="7" eb="9">
      <t>シュウニュウ</t>
    </rPh>
    <rPh sb="12" eb="15">
      <t>ゲスイドウ</t>
    </rPh>
    <rPh sb="15" eb="18">
      <t>シヨウリョウ</t>
    </rPh>
    <rPh sb="18" eb="19">
      <t>オヨ</t>
    </rPh>
    <rPh sb="20" eb="23">
      <t>ジュエキシャ</t>
    </rPh>
    <rPh sb="23" eb="25">
      <t>フタン</t>
    </rPh>
    <rPh sb="25" eb="26">
      <t>キン</t>
    </rPh>
    <rPh sb="30" eb="33">
      <t>ジギョウヒ</t>
    </rPh>
    <rPh sb="34" eb="36">
      <t>シシュツ</t>
    </rPh>
    <rPh sb="36" eb="38">
      <t>ゼンタイ</t>
    </rPh>
    <rPh sb="39" eb="40">
      <t>マカナ</t>
    </rPh>
    <rPh sb="43" eb="45">
      <t>イッパン</t>
    </rPh>
    <rPh sb="45" eb="47">
      <t>カイケイ</t>
    </rPh>
    <rPh sb="47" eb="49">
      <t>クリイレ</t>
    </rPh>
    <rPh sb="49" eb="50">
      <t>キン</t>
    </rPh>
    <rPh sb="51" eb="52">
      <t>タカ</t>
    </rPh>
    <rPh sb="53" eb="55">
      <t>イゾン</t>
    </rPh>
    <rPh sb="59" eb="61">
      <t>ジョウキョウ</t>
    </rPh>
    <rPh sb="67" eb="69">
      <t>ケイエイ</t>
    </rPh>
    <rPh sb="69" eb="71">
      <t>センリャク</t>
    </rPh>
    <rPh sb="71" eb="72">
      <t>オヨ</t>
    </rPh>
    <rPh sb="83" eb="85">
      <t>キホン</t>
    </rPh>
    <rPh sb="85" eb="87">
      <t>ケイカク</t>
    </rPh>
    <rPh sb="88" eb="90">
      <t>サクテイ</t>
    </rPh>
    <rPh sb="92" eb="94">
      <t>ケイエイ</t>
    </rPh>
    <rPh sb="95" eb="98">
      <t>アンテイカ</t>
    </rPh>
    <rPh sb="99" eb="100">
      <t>ハカ</t>
    </rPh>
    <rPh sb="110" eb="112">
      <t>マイネン</t>
    </rPh>
    <rPh sb="113" eb="114">
      <t>ツキ</t>
    </rPh>
    <rPh sb="115" eb="117">
      <t>カイ</t>
    </rPh>
    <rPh sb="117" eb="118">
      <t>シ</t>
    </rPh>
    <rPh sb="119" eb="122">
      <t>ゲスイドウ</t>
    </rPh>
    <rPh sb="122" eb="124">
      <t>セツゾク</t>
    </rPh>
    <rPh sb="124" eb="126">
      <t>キョウカ</t>
    </rPh>
    <rPh sb="126" eb="128">
      <t>ゲッカン</t>
    </rPh>
    <rPh sb="131" eb="133">
      <t>テンカイ</t>
    </rPh>
    <rPh sb="137" eb="138">
      <t>ミ</t>
    </rPh>
    <rPh sb="138" eb="140">
      <t>セツゾク</t>
    </rPh>
    <rPh sb="140" eb="142">
      <t>セタイ</t>
    </rPh>
    <rPh sb="144" eb="146">
      <t>ケイハツ</t>
    </rPh>
    <rPh sb="146" eb="148">
      <t>カツドウ</t>
    </rPh>
    <rPh sb="150" eb="152">
      <t>コンゴ</t>
    </rPh>
    <rPh sb="153" eb="155">
      <t>コンキ</t>
    </rPh>
    <rPh sb="155" eb="156">
      <t>ツヨ</t>
    </rPh>
    <rPh sb="157" eb="159">
      <t>ケイゾク</t>
    </rPh>
    <rPh sb="161" eb="164">
      <t>ゲスイドウ</t>
    </rPh>
    <rPh sb="164" eb="167">
      <t>シヨウリョウ</t>
    </rPh>
    <rPh sb="167" eb="169">
      <t>シュウニュウ</t>
    </rPh>
    <rPh sb="170" eb="172">
      <t>ゾウガク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</si>
</sst>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86-47C7-9A96-CBD877BA7DA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0.38</c:v>
                </c:pt>
                <c:pt idx="1">
                  <c:v>0.01</c:v>
                </c:pt>
                <c:pt idx="2">
                  <c:v>0.11</c:v>
                </c:pt>
                <c:pt idx="3">
                  <c:v>0.09</c:v>
                </c:pt>
                <c:pt idx="4">
                  <c:v>0.12</c:v>
                </c:pt>
              </c:numCache>
            </c:numRef>
          </c:val>
          <c:smooth val="0"/>
          <c:extLst>
            <c:ext xmlns:c16="http://schemas.microsoft.com/office/drawing/2014/chart" uri="{C3380CC4-5D6E-409C-BE32-E72D297353CC}">
              <c16:uniqueId val="{00000001-5286-47C7-9A96-CBD877BA7DA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A5-4D18-AAA0-AD1EA0FAA66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c:v>
                </c:pt>
                <c:pt idx="1">
                  <c:v>61.03</c:v>
                </c:pt>
                <c:pt idx="2">
                  <c:v>59.55</c:v>
                </c:pt>
                <c:pt idx="3">
                  <c:v>59.19</c:v>
                </c:pt>
                <c:pt idx="4">
                  <c:v>61.4</c:v>
                </c:pt>
              </c:numCache>
            </c:numRef>
          </c:val>
          <c:smooth val="0"/>
          <c:extLst>
            <c:ext xmlns:c16="http://schemas.microsoft.com/office/drawing/2014/chart" uri="{C3380CC4-5D6E-409C-BE32-E72D297353CC}">
              <c16:uniqueId val="{00000001-ECA5-4D18-AAA0-AD1EA0FAA66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83.15</c:v>
                </c:pt>
                <c:pt idx="1">
                  <c:v>84.62</c:v>
                </c:pt>
                <c:pt idx="2">
                  <c:v>85.69</c:v>
                </c:pt>
                <c:pt idx="3">
                  <c:v>85.9</c:v>
                </c:pt>
                <c:pt idx="4">
                  <c:v>86.93</c:v>
                </c:pt>
              </c:numCache>
            </c:numRef>
          </c:val>
          <c:extLst>
            <c:ext xmlns:c16="http://schemas.microsoft.com/office/drawing/2014/chart" uri="{C3380CC4-5D6E-409C-BE32-E72D297353CC}">
              <c16:uniqueId val="{00000000-3DB0-46AC-90EF-D00CF1F1CE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86.78</c:v>
                </c:pt>
                <c:pt idx="1">
                  <c:v>86.83</c:v>
                </c:pt>
                <c:pt idx="2">
                  <c:v>87.14</c:v>
                </c:pt>
                <c:pt idx="3">
                  <c:v>86.66</c:v>
                </c:pt>
                <c:pt idx="4">
                  <c:v>86.28</c:v>
                </c:pt>
              </c:numCache>
            </c:numRef>
          </c:val>
          <c:smooth val="0"/>
          <c:extLst>
            <c:ext xmlns:c16="http://schemas.microsoft.com/office/drawing/2014/chart" uri="{C3380CC4-5D6E-409C-BE32-E72D297353CC}">
              <c16:uniqueId val="{00000001-3DB0-46AC-90EF-D00CF1F1CE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74.88</c:v>
                </c:pt>
                <c:pt idx="1">
                  <c:v>68.2</c:v>
                </c:pt>
                <c:pt idx="2">
                  <c:v>76.069999999999993</c:v>
                </c:pt>
                <c:pt idx="3">
                  <c:v>73.48</c:v>
                </c:pt>
                <c:pt idx="4">
                  <c:v>74.680000000000007</c:v>
                </c:pt>
              </c:numCache>
            </c:numRef>
          </c:val>
          <c:extLst>
            <c:ext xmlns:c16="http://schemas.microsoft.com/office/drawing/2014/chart" uri="{C3380CC4-5D6E-409C-BE32-E72D297353CC}">
              <c16:uniqueId val="{00000000-474F-4E78-A625-7F2D02299E5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4F-4E78-A625-7F2D02299E5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8-4BE1-BEE9-ED107385F9B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8-4BE1-BEE9-ED107385F9B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64-4E6C-83B6-17F69D23E68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64-4E6C-83B6-17F69D23E68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9B-4278-A489-DDC33F9378A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9B-4278-A489-DDC33F9378A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51-430A-A879-6EF81A01D8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51-430A-A879-6EF81A01D8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1040.97</c:v>
                </c:pt>
                <c:pt idx="1">
                  <c:v>1147.1099999999999</c:v>
                </c:pt>
                <c:pt idx="2">
                  <c:v>644.04</c:v>
                </c:pt>
                <c:pt idx="3">
                  <c:v>641.16999999999996</c:v>
                </c:pt>
                <c:pt idx="4">
                  <c:v>755.8</c:v>
                </c:pt>
              </c:numCache>
            </c:numRef>
          </c:val>
          <c:extLst>
            <c:ext xmlns:c16="http://schemas.microsoft.com/office/drawing/2014/chart" uri="{C3380CC4-5D6E-409C-BE32-E72D297353CC}">
              <c16:uniqueId val="{00000000-C890-450A-94C0-A884992195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1031.56</c:v>
                </c:pt>
                <c:pt idx="1">
                  <c:v>1053.93</c:v>
                </c:pt>
                <c:pt idx="2">
                  <c:v>1046.25</c:v>
                </c:pt>
                <c:pt idx="3">
                  <c:v>1000.94</c:v>
                </c:pt>
                <c:pt idx="4">
                  <c:v>1028.05</c:v>
                </c:pt>
              </c:numCache>
            </c:numRef>
          </c:val>
          <c:smooth val="0"/>
          <c:extLst>
            <c:ext xmlns:c16="http://schemas.microsoft.com/office/drawing/2014/chart" uri="{C3380CC4-5D6E-409C-BE32-E72D297353CC}">
              <c16:uniqueId val="{00000001-C890-450A-94C0-A884992195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60.52</c:v>
                </c:pt>
                <c:pt idx="1">
                  <c:v>53.47</c:v>
                </c:pt>
                <c:pt idx="2">
                  <c:v>65.3</c:v>
                </c:pt>
                <c:pt idx="3">
                  <c:v>67.19</c:v>
                </c:pt>
                <c:pt idx="4">
                  <c:v>55.31</c:v>
                </c:pt>
              </c:numCache>
            </c:numRef>
          </c:val>
          <c:extLst>
            <c:ext xmlns:c16="http://schemas.microsoft.com/office/drawing/2014/chart" uri="{C3380CC4-5D6E-409C-BE32-E72D297353CC}">
              <c16:uniqueId val="{00000000-ADF1-4D0E-8F6F-C010D430E8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84.32</c:v>
                </c:pt>
                <c:pt idx="1">
                  <c:v>85.23</c:v>
                </c:pt>
                <c:pt idx="2">
                  <c:v>88.37</c:v>
                </c:pt>
                <c:pt idx="3">
                  <c:v>93.77</c:v>
                </c:pt>
                <c:pt idx="4">
                  <c:v>94.73</c:v>
                </c:pt>
              </c:numCache>
            </c:numRef>
          </c:val>
          <c:smooth val="0"/>
          <c:extLst>
            <c:ext xmlns:c16="http://schemas.microsoft.com/office/drawing/2014/chart" uri="{C3380CC4-5D6E-409C-BE32-E72D297353CC}">
              <c16:uniqueId val="{00000001-ADF1-4D0E-8F6F-C010D430E8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166.53</c:v>
                </c:pt>
                <c:pt idx="1">
                  <c:v>184.37</c:v>
                </c:pt>
                <c:pt idx="2">
                  <c:v>150</c:v>
                </c:pt>
                <c:pt idx="3">
                  <c:v>150</c:v>
                </c:pt>
                <c:pt idx="4">
                  <c:v>150</c:v>
                </c:pt>
              </c:numCache>
            </c:numRef>
          </c:val>
          <c:extLst>
            <c:ext xmlns:c16="http://schemas.microsoft.com/office/drawing/2014/chart" uri="{C3380CC4-5D6E-409C-BE32-E72D297353CC}">
              <c16:uniqueId val="{00000000-BB37-4ADE-961D-A8C529B55BA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188.12</c:v>
                </c:pt>
                <c:pt idx="1">
                  <c:v>185.7</c:v>
                </c:pt>
                <c:pt idx="2">
                  <c:v>178.11</c:v>
                </c:pt>
                <c:pt idx="3">
                  <c:v>165.57</c:v>
                </c:pt>
                <c:pt idx="4">
                  <c:v>160.91</c:v>
                </c:pt>
              </c:numCache>
            </c:numRef>
          </c:val>
          <c:smooth val="0"/>
          <c:extLst>
            <c:ext xmlns:c16="http://schemas.microsoft.com/office/drawing/2014/chart" uri="{C3380CC4-5D6E-409C-BE32-E72D297353CC}">
              <c16:uniqueId val="{00000001-BB37-4ADE-961D-A8C529B55BA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山梨県　甲斐市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Bd2</v>
      </c>
      <c r="X8" s="78"/>
      <c r="Y8" s="78"/>
      <c r="Z8" s="78"/>
      <c r="AA8" s="78"/>
      <c r="AB8" s="78"/>
      <c r="AC8" s="78"/>
      <c r="AD8" s="79" t="str">
        <f>データ!$M$6</f>
        <v>非設置</v>
      </c>
      <c r="AE8" s="79"/>
      <c r="AF8" s="79"/>
      <c r="AG8" s="79"/>
      <c r="AH8" s="79"/>
      <c r="AI8" s="79"/>
      <c r="AJ8" s="79"/>
      <c r="AK8" s="3"/>
      <c r="AL8" s="75">
        <f>データ!S6</f>
        <v>75843</v>
      </c>
      <c r="AM8" s="75"/>
      <c r="AN8" s="75"/>
      <c r="AO8" s="75"/>
      <c r="AP8" s="75"/>
      <c r="AQ8" s="75"/>
      <c r="AR8" s="75"/>
      <c r="AS8" s="75"/>
      <c r="AT8" s="74">
        <f>データ!T6</f>
        <v>71.95</v>
      </c>
      <c r="AU8" s="74"/>
      <c r="AV8" s="74"/>
      <c r="AW8" s="74"/>
      <c r="AX8" s="74"/>
      <c r="AY8" s="74"/>
      <c r="AZ8" s="74"/>
      <c r="BA8" s="74"/>
      <c r="BB8" s="74">
        <f>データ!U6</f>
        <v>1054.1099999999999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t="str">
        <f>データ!O6</f>
        <v>該当数値なし</v>
      </c>
      <c r="J10" s="74"/>
      <c r="K10" s="74"/>
      <c r="L10" s="74"/>
      <c r="M10" s="74"/>
      <c r="N10" s="74"/>
      <c r="O10" s="74"/>
      <c r="P10" s="74">
        <f>データ!P6</f>
        <v>76.45</v>
      </c>
      <c r="Q10" s="74"/>
      <c r="R10" s="74"/>
      <c r="S10" s="74"/>
      <c r="T10" s="74"/>
      <c r="U10" s="74"/>
      <c r="V10" s="74"/>
      <c r="W10" s="74">
        <f>データ!Q6</f>
        <v>94.18</v>
      </c>
      <c r="X10" s="74"/>
      <c r="Y10" s="74"/>
      <c r="Z10" s="74"/>
      <c r="AA10" s="74"/>
      <c r="AB10" s="74"/>
      <c r="AC10" s="74"/>
      <c r="AD10" s="75">
        <f>データ!R6</f>
        <v>1705</v>
      </c>
      <c r="AE10" s="75"/>
      <c r="AF10" s="75"/>
      <c r="AG10" s="75"/>
      <c r="AH10" s="75"/>
      <c r="AI10" s="75"/>
      <c r="AJ10" s="75"/>
      <c r="AK10" s="2"/>
      <c r="AL10" s="75">
        <f>データ!V6</f>
        <v>57784</v>
      </c>
      <c r="AM10" s="75"/>
      <c r="AN10" s="75"/>
      <c r="AO10" s="75"/>
      <c r="AP10" s="75"/>
      <c r="AQ10" s="75"/>
      <c r="AR10" s="75"/>
      <c r="AS10" s="75"/>
      <c r="AT10" s="74">
        <f>データ!W6</f>
        <v>12.64</v>
      </c>
      <c r="AU10" s="74"/>
      <c r="AV10" s="74"/>
      <c r="AW10" s="74"/>
      <c r="AX10" s="74"/>
      <c r="AY10" s="74"/>
      <c r="AZ10" s="74"/>
      <c r="BA10" s="74"/>
      <c r="BB10" s="74">
        <f>データ!X6</f>
        <v>4571.5200000000004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66"/>
      <c r="BN16" s="66"/>
      <c r="BO16" s="66"/>
      <c r="BP16" s="66"/>
      <c r="BQ16" s="66"/>
      <c r="BR16" s="66"/>
      <c r="BS16" s="66"/>
      <c r="BT16" s="66"/>
      <c r="BU16" s="66"/>
      <c r="BV16" s="66"/>
      <c r="BW16" s="66"/>
      <c r="BX16" s="66"/>
      <c r="BY16" s="66"/>
      <c r="BZ16" s="67"/>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n4ODGyNN1zA743g066uR7mWarEZnAb7cKHJX9q9Xjt0T24pkSNUmpVmOTKth7ZDigpzLVgaeJiFk2ytCaDxJ0A==" saltValue="1eGWlxCT4soBpdFKUlJiB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192104</v>
      </c>
      <c r="D6" s="33">
        <f t="shared" si="3"/>
        <v>47</v>
      </c>
      <c r="E6" s="33">
        <f t="shared" si="3"/>
        <v>17</v>
      </c>
      <c r="F6" s="33">
        <f t="shared" si="3"/>
        <v>1</v>
      </c>
      <c r="G6" s="33">
        <f t="shared" si="3"/>
        <v>0</v>
      </c>
      <c r="H6" s="33" t="str">
        <f t="shared" si="3"/>
        <v>山梨県　甲斐市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76.45</v>
      </c>
      <c r="Q6" s="34">
        <f t="shared" si="3"/>
        <v>94.18</v>
      </c>
      <c r="R6" s="34">
        <f t="shared" si="3"/>
        <v>1705</v>
      </c>
      <c r="S6" s="34">
        <f t="shared" si="3"/>
        <v>75843</v>
      </c>
      <c r="T6" s="34">
        <f t="shared" si="3"/>
        <v>71.95</v>
      </c>
      <c r="U6" s="34">
        <f t="shared" si="3"/>
        <v>1054.1099999999999</v>
      </c>
      <c r="V6" s="34">
        <f t="shared" si="3"/>
        <v>57784</v>
      </c>
      <c r="W6" s="34">
        <f t="shared" si="3"/>
        <v>12.64</v>
      </c>
      <c r="X6" s="34">
        <f t="shared" si="3"/>
        <v>4571.5200000000004</v>
      </c>
      <c r="Y6" s="35">
        <f>IF(Y7="",NA(),Y7)</f>
        <v>74.88</v>
      </c>
      <c r="Z6" s="35">
        <f t="shared" ref="Z6:AH6" si="4">IF(Z7="",NA(),Z7)</f>
        <v>68.2</v>
      </c>
      <c r="AA6" s="35">
        <f t="shared" si="4"/>
        <v>76.069999999999993</v>
      </c>
      <c r="AB6" s="35">
        <f t="shared" si="4"/>
        <v>73.48</v>
      </c>
      <c r="AC6" s="35">
        <f t="shared" si="4"/>
        <v>74.680000000000007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1040.97</v>
      </c>
      <c r="BG6" s="35">
        <f t="shared" ref="BG6:BO6" si="7">IF(BG7="",NA(),BG7)</f>
        <v>1147.1099999999999</v>
      </c>
      <c r="BH6" s="35">
        <f t="shared" si="7"/>
        <v>644.04</v>
      </c>
      <c r="BI6" s="35">
        <f t="shared" si="7"/>
        <v>641.16999999999996</v>
      </c>
      <c r="BJ6" s="35">
        <f t="shared" si="7"/>
        <v>755.8</v>
      </c>
      <c r="BK6" s="35">
        <f t="shared" si="7"/>
        <v>1031.56</v>
      </c>
      <c r="BL6" s="35">
        <f t="shared" si="7"/>
        <v>1053.93</v>
      </c>
      <c r="BM6" s="35">
        <f t="shared" si="7"/>
        <v>1046.25</v>
      </c>
      <c r="BN6" s="35">
        <f t="shared" si="7"/>
        <v>1000.94</v>
      </c>
      <c r="BO6" s="35">
        <f t="shared" si="7"/>
        <v>1028.05</v>
      </c>
      <c r="BP6" s="34" t="str">
        <f>IF(BP7="","",IF(BP7="-","【-】","【"&amp;SUBSTITUTE(TEXT(BP7,"#,##0.00"),"-","△")&amp;"】"))</f>
        <v>【682.51】</v>
      </c>
      <c r="BQ6" s="35">
        <f>IF(BQ7="",NA(),BQ7)</f>
        <v>60.52</v>
      </c>
      <c r="BR6" s="35">
        <f t="shared" ref="BR6:BZ6" si="8">IF(BR7="",NA(),BR7)</f>
        <v>53.47</v>
      </c>
      <c r="BS6" s="35">
        <f t="shared" si="8"/>
        <v>65.3</v>
      </c>
      <c r="BT6" s="35">
        <f t="shared" si="8"/>
        <v>67.19</v>
      </c>
      <c r="BU6" s="35">
        <f t="shared" si="8"/>
        <v>55.31</v>
      </c>
      <c r="BV6" s="35">
        <f t="shared" si="8"/>
        <v>84.32</v>
      </c>
      <c r="BW6" s="35">
        <f t="shared" si="8"/>
        <v>85.23</v>
      </c>
      <c r="BX6" s="35">
        <f t="shared" si="8"/>
        <v>88.37</v>
      </c>
      <c r="BY6" s="35">
        <f t="shared" si="8"/>
        <v>93.77</v>
      </c>
      <c r="BZ6" s="35">
        <f t="shared" si="8"/>
        <v>94.73</v>
      </c>
      <c r="CA6" s="34" t="str">
        <f>IF(CA7="","",IF(CA7="-","【-】","【"&amp;SUBSTITUTE(TEXT(CA7,"#,##0.00"),"-","△")&amp;"】"))</f>
        <v>【100.34】</v>
      </c>
      <c r="CB6" s="35">
        <f>IF(CB7="",NA(),CB7)</f>
        <v>166.53</v>
      </c>
      <c r="CC6" s="35">
        <f t="shared" ref="CC6:CK6" si="9">IF(CC7="",NA(),CC7)</f>
        <v>184.37</v>
      </c>
      <c r="CD6" s="35">
        <f t="shared" si="9"/>
        <v>150</v>
      </c>
      <c r="CE6" s="35">
        <f t="shared" si="9"/>
        <v>150</v>
      </c>
      <c r="CF6" s="35">
        <f t="shared" si="9"/>
        <v>150</v>
      </c>
      <c r="CG6" s="35">
        <f t="shared" si="9"/>
        <v>188.12</v>
      </c>
      <c r="CH6" s="35">
        <f t="shared" si="9"/>
        <v>185.7</v>
      </c>
      <c r="CI6" s="35">
        <f t="shared" si="9"/>
        <v>178.11</v>
      </c>
      <c r="CJ6" s="35">
        <f t="shared" si="9"/>
        <v>165.57</v>
      </c>
      <c r="CK6" s="35">
        <f t="shared" si="9"/>
        <v>160.91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60</v>
      </c>
      <c r="CS6" s="35">
        <f t="shared" si="10"/>
        <v>61.03</v>
      </c>
      <c r="CT6" s="35">
        <f t="shared" si="10"/>
        <v>59.55</v>
      </c>
      <c r="CU6" s="35">
        <f t="shared" si="10"/>
        <v>59.19</v>
      </c>
      <c r="CV6" s="35">
        <f t="shared" si="10"/>
        <v>61.4</v>
      </c>
      <c r="CW6" s="34" t="str">
        <f>IF(CW7="","",IF(CW7="-","【-】","【"&amp;SUBSTITUTE(TEXT(CW7,"#,##0.00"),"-","△")&amp;"】"))</f>
        <v>【59.64】</v>
      </c>
      <c r="CX6" s="35">
        <f>IF(CX7="",NA(),CX7)</f>
        <v>83.15</v>
      </c>
      <c r="CY6" s="35">
        <f t="shared" ref="CY6:DG6" si="11">IF(CY7="",NA(),CY7)</f>
        <v>84.62</v>
      </c>
      <c r="CZ6" s="35">
        <f t="shared" si="11"/>
        <v>85.69</v>
      </c>
      <c r="DA6" s="35">
        <f t="shared" si="11"/>
        <v>85.9</v>
      </c>
      <c r="DB6" s="35">
        <f t="shared" si="11"/>
        <v>86.93</v>
      </c>
      <c r="DC6" s="35">
        <f t="shared" si="11"/>
        <v>86.78</v>
      </c>
      <c r="DD6" s="35">
        <f t="shared" si="11"/>
        <v>86.83</v>
      </c>
      <c r="DE6" s="35">
        <f t="shared" si="11"/>
        <v>87.14</v>
      </c>
      <c r="DF6" s="35">
        <f t="shared" si="11"/>
        <v>86.66</v>
      </c>
      <c r="DG6" s="35">
        <f t="shared" si="11"/>
        <v>86.28</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0.38</v>
      </c>
      <c r="EK6" s="35">
        <f t="shared" si="14"/>
        <v>0.01</v>
      </c>
      <c r="EL6" s="35">
        <f t="shared" si="14"/>
        <v>0.11</v>
      </c>
      <c r="EM6" s="35">
        <f t="shared" si="14"/>
        <v>0.09</v>
      </c>
      <c r="EN6" s="35">
        <f t="shared" si="14"/>
        <v>0.12</v>
      </c>
      <c r="EO6" s="34" t="str">
        <f>IF(EO7="","",IF(EO7="-","【-】","【"&amp;SUBSTITUTE(TEXT(EO7,"#,##0.00"),"-","△")&amp;"】"))</f>
        <v>【0.22】</v>
      </c>
    </row>
    <row r="7" spans="1:145" s="36" customFormat="1" x14ac:dyDescent="0.2">
      <c r="A7" s="28"/>
      <c r="B7" s="37">
        <v>2019</v>
      </c>
      <c r="C7" s="37">
        <v>192104</v>
      </c>
      <c r="D7" s="37">
        <v>47</v>
      </c>
      <c r="E7" s="37">
        <v>17</v>
      </c>
      <c r="F7" s="37">
        <v>1</v>
      </c>
      <c r="G7" s="37">
        <v>0</v>
      </c>
      <c r="H7" s="37" t="s">
        <v>98</v>
      </c>
      <c r="I7" s="37" t="s">
        <v>99</v>
      </c>
      <c r="J7" s="37" t="s">
        <v>100</v>
      </c>
      <c r="K7" s="37" t="s">
        <v>101</v>
      </c>
      <c r="L7" s="37" t="s">
        <v>102</v>
      </c>
      <c r="M7" s="37" t="s">
        <v>103</v>
      </c>
      <c r="N7" s="38" t="s">
        <v>104</v>
      </c>
      <c r="O7" s="38" t="s">
        <v>105</v>
      </c>
      <c r="P7" s="38">
        <v>76.45</v>
      </c>
      <c r="Q7" s="38">
        <v>94.18</v>
      </c>
      <c r="R7" s="38">
        <v>1705</v>
      </c>
      <c r="S7" s="38">
        <v>75843</v>
      </c>
      <c r="T7" s="38">
        <v>71.95</v>
      </c>
      <c r="U7" s="38">
        <v>1054.1099999999999</v>
      </c>
      <c r="V7" s="38">
        <v>57784</v>
      </c>
      <c r="W7" s="38">
        <v>12.64</v>
      </c>
      <c r="X7" s="38">
        <v>4571.5200000000004</v>
      </c>
      <c r="Y7" s="38">
        <v>74.88</v>
      </c>
      <c r="Z7" s="38">
        <v>68.2</v>
      </c>
      <c r="AA7" s="38">
        <v>76.069999999999993</v>
      </c>
      <c r="AB7" s="38">
        <v>73.48</v>
      </c>
      <c r="AC7" s="38">
        <v>74.680000000000007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1040.97</v>
      </c>
      <c r="BG7" s="38">
        <v>1147.1099999999999</v>
      </c>
      <c r="BH7" s="38">
        <v>644.04</v>
      </c>
      <c r="BI7" s="38">
        <v>641.16999999999996</v>
      </c>
      <c r="BJ7" s="38">
        <v>755.8</v>
      </c>
      <c r="BK7" s="38">
        <v>1031.56</v>
      </c>
      <c r="BL7" s="38">
        <v>1053.93</v>
      </c>
      <c r="BM7" s="38">
        <v>1046.25</v>
      </c>
      <c r="BN7" s="38">
        <v>1000.94</v>
      </c>
      <c r="BO7" s="38">
        <v>1028.05</v>
      </c>
      <c r="BP7" s="38">
        <v>682.51</v>
      </c>
      <c r="BQ7" s="38">
        <v>60.52</v>
      </c>
      <c r="BR7" s="38">
        <v>53.47</v>
      </c>
      <c r="BS7" s="38">
        <v>65.3</v>
      </c>
      <c r="BT7" s="38">
        <v>67.19</v>
      </c>
      <c r="BU7" s="38">
        <v>55.31</v>
      </c>
      <c r="BV7" s="38">
        <v>84.32</v>
      </c>
      <c r="BW7" s="38">
        <v>85.23</v>
      </c>
      <c r="BX7" s="38">
        <v>88.37</v>
      </c>
      <c r="BY7" s="38">
        <v>93.77</v>
      </c>
      <c r="BZ7" s="38">
        <v>94.73</v>
      </c>
      <c r="CA7" s="38">
        <v>100.34</v>
      </c>
      <c r="CB7" s="38">
        <v>166.53</v>
      </c>
      <c r="CC7" s="38">
        <v>184.37</v>
      </c>
      <c r="CD7" s="38">
        <v>150</v>
      </c>
      <c r="CE7" s="38">
        <v>150</v>
      </c>
      <c r="CF7" s="38">
        <v>150</v>
      </c>
      <c r="CG7" s="38">
        <v>188.12</v>
      </c>
      <c r="CH7" s="38">
        <v>185.7</v>
      </c>
      <c r="CI7" s="38">
        <v>178.11</v>
      </c>
      <c r="CJ7" s="38">
        <v>165.57</v>
      </c>
      <c r="CK7" s="38">
        <v>160.91</v>
      </c>
      <c r="CL7" s="38">
        <v>136.15</v>
      </c>
      <c r="CM7" s="38" t="s">
        <v>104</v>
      </c>
      <c r="CN7" s="38" t="s">
        <v>104</v>
      </c>
      <c r="CO7" s="38" t="s">
        <v>104</v>
      </c>
      <c r="CP7" s="38" t="s">
        <v>104</v>
      </c>
      <c r="CQ7" s="38" t="s">
        <v>104</v>
      </c>
      <c r="CR7" s="38">
        <v>60</v>
      </c>
      <c r="CS7" s="38">
        <v>61.03</v>
      </c>
      <c r="CT7" s="38">
        <v>59.55</v>
      </c>
      <c r="CU7" s="38">
        <v>59.19</v>
      </c>
      <c r="CV7" s="38">
        <v>61.4</v>
      </c>
      <c r="CW7" s="38">
        <v>59.64</v>
      </c>
      <c r="CX7" s="38">
        <v>83.15</v>
      </c>
      <c r="CY7" s="38">
        <v>84.62</v>
      </c>
      <c r="CZ7" s="38">
        <v>85.69</v>
      </c>
      <c r="DA7" s="38">
        <v>85.9</v>
      </c>
      <c r="DB7" s="38">
        <v>86.93</v>
      </c>
      <c r="DC7" s="38">
        <v>86.78</v>
      </c>
      <c r="DD7" s="38">
        <v>86.83</v>
      </c>
      <c r="DE7" s="38">
        <v>87.14</v>
      </c>
      <c r="DF7" s="38">
        <v>86.66</v>
      </c>
      <c r="DG7" s="38">
        <v>86.28</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0.38</v>
      </c>
      <c r="EK7" s="38">
        <v>0.01</v>
      </c>
      <c r="EL7" s="38">
        <v>0.11</v>
      </c>
      <c r="EM7" s="38">
        <v>0.09</v>
      </c>
      <c r="EN7" s="38">
        <v>0.12</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2021-01-27T07:47:09Z</cp:lastPrinted>
  <dcterms:created xsi:type="dcterms:W3CDTF">2020-12-04T02:46:15Z</dcterms:created>
  <dcterms:modified xsi:type="dcterms:W3CDTF">2021-02-22T02:11:10Z</dcterms:modified>
  <cp:category/>
</cp:coreProperties>
</file>