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174 特環\"/>
    </mc:Choice>
  </mc:AlternateContent>
  <workbookProtection workbookAlgorithmName="SHA-512" workbookHashValue="sYP4inZU9BZ6WTs10QxrBEaDFCofc9EVgeq6yXKADptLNbpxKhCzK6cLF76c6P2KFdKehjEwxMEuwQPOvHdmEQ==" workbookSaltValue="fx5bGG0+RP7Dr9hpBbkiWw==" workbookSpinCount="100000" lockStructure="1"/>
  <bookViews>
    <workbookView xWindow="0" yWindow="0" windowWidth="15360" windowHeight="7632"/>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H86" i="4"/>
  <c r="E86" i="4"/>
  <c r="AT10" i="4"/>
  <c r="AL10" i="4"/>
  <c r="AD10" i="4"/>
  <c r="I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<sst xmlns="http://schemas.openxmlformats.org/spreadsheetml/2006/main" count="236" uniqueCount="120">
  <si>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</si>
  <si>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</si>
  <si>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</si>
  <si>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</si>
  <si>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</si>
  <si>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</si>
  <si>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</si>
  <si>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</si>
  <si>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</si>
  <si>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</si>
  <si>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</si>
  <si>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</si>
  <si>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</si>
  <si>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</si>
  <si>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</si>
  <si>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</si>
  <si>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</si>
  <si>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</si>
  <si>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</si>
  <si>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</si>
  <si>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</si>
  <si>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</si>
  <si>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</si>
  <si>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</si>
  <si>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</si>
  <si>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</si>
  <si>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</si>
  <si>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</si>
  <si>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</si>
  <si>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</si>
  <si>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</si>
  <si>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</si>
  <si>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</si>
  <si>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</si>
  <si>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</si>
  <si>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</si>
  <si>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</si>
  <si>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</si>
  <si>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</si>
  <si>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</si>
  <si>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</si>
  <si>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</si>
  <si>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</si>
  <si>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</si>
  <si>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</si>
  <si>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</si>
  <si>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</si>
  <si>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</si>
  <si>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</si>
  <si>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</si>
  <si>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</si>
  <si>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</si>
  <si>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</si>
  <si>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</si>
  <si>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</si>
  <si>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</si>
  <si>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</si>
  <si>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</si>
  <si>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</si>
  <si>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</si>
  <si>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</si>
  <si>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</si>
  <si>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</si>
  <si>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</si>
  <si>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</si>
  <si>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</si>
  <si>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</si>
  <si>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</si>
  <si>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</si>
  <si>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</si>
  <si>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</si>
  <si>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</si>
  <si>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</si>
  <si>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</si>
  <si>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</si>
  <si>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</si>
  <si>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</si>
  <si>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</si>
  <si>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</si>
  <si>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</si>
  <si>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</si>
  <si>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</si>
  <si>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</si>
  <si>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</si>
  <si>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</si>
  <si>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</si>
  <si>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</si>
  <si>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</si>
  <si>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</si>
  <si>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</si>
  <si>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</si>
  <si>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</si>
  <si>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</si>
  <si>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</si>
  <si>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</si>
  <si>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</si>
  <si>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</si>
  <si>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</si>
  <si>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北杜市</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</si>
  <si>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</si>
  <si>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</si>
  <si>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</si>
  <si>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</si>
  <si>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</si>
  <si>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</si>
  <si>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</si>
  <si>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</si>
  <si>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</si>
  <si>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</si>
  <si>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</si>
  <si>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</si>
  <si>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</si>
  <si>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</si>
  <si>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</si>
  <si>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</si>
  <si>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</si>
  <si>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</si>
  <si>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　本市の特定環境保全公共下水道事業では、平成29年度から組織再編や公金徴収業務の民間委託を行い、費用の削減や収納率が向上したことで経営を健全化を図ってきたが、使用料収入の減少や今後管路等の更新時期を迎えるため、経営状況は厳しさを増している。</t>
    </r>
    <r>
      <rPr>
        <sz val="11"/>
        <color rgb="FFFF0000"/>
        <rFont val="ＭＳ ゴシック"/>
        <family val="3"/>
        <charset val="128"/>
      </rPr>
      <t xml:space="preserve">
</t>
    </r>
    <r>
      <rPr>
        <sz val="11"/>
        <rFont val="ＭＳ ゴシック"/>
        <family val="3"/>
        <charset val="128"/>
      </rPr>
      <t>　令和２年４月から公営企業会計へ移行したことにより、固定資産データの活用や長寿命化計画に取り組み、経営の健全化を図ることが求められる。</t>
    </r>
    <r>
      <rPr>
        <sz val="11"/>
        <color rgb="FFFF0000"/>
        <rFont val="ＭＳ ゴシック"/>
        <family val="3"/>
        <charset val="128"/>
      </rPr>
      <t xml:space="preserve">
　</t>
    </r>
    <r>
      <rPr>
        <sz val="11"/>
        <rFont val="ＭＳ ゴシック"/>
        <family val="3"/>
        <charset val="128"/>
      </rPr>
      <t>そのため、平成30年度策定した「北杜市上下水道経営基本計画」に基づき、財政の健全化を図るとともに、持続可能な事業運営に努める。</t>
    </r>
    <rPh sb="30" eb="32">
      <t>サイヘン</t>
    </rPh>
    <rPh sb="72" eb="73">
      <t>ハカ</t>
    </rPh>
    <rPh sb="79" eb="82">
      <t>シヨウリョウ</t>
    </rPh>
    <rPh sb="82" eb="84">
      <t>シュウニュウ</t>
    </rPh>
    <rPh sb="85" eb="87">
      <t>ゲンショウ</t>
    </rPh>
    <rPh sb="88" eb="90">
      <t>コンゴ</t>
    </rPh>
    <rPh sb="90" eb="92">
      <t>カンロ</t>
    </rPh>
    <rPh sb="92" eb="93">
      <t>トウ</t>
    </rPh>
    <rPh sb="94" eb="96">
      <t>コウシン</t>
    </rPh>
    <rPh sb="96" eb="98">
      <t>ジキ</t>
    </rPh>
    <rPh sb="99" eb="100">
      <t>ムカ</t>
    </rPh>
    <rPh sb="105" eb="107">
      <t>ケイエイ</t>
    </rPh>
    <rPh sb="107" eb="109">
      <t>ジョウキョウ</t>
    </rPh>
    <rPh sb="110" eb="111">
      <t>キビ</t>
    </rPh>
    <rPh sb="114" eb="115">
      <t>マ</t>
    </rPh>
    <rPh sb="122" eb="124">
      <t>レイワ</t>
    </rPh>
    <rPh sb="125" eb="126">
      <t>ネン</t>
    </rPh>
    <rPh sb="127" eb="128">
      <t>ガツ</t>
    </rPh>
    <rPh sb="130" eb="132">
      <t>コウエイ</t>
    </rPh>
    <rPh sb="132" eb="134">
      <t>キギョウ</t>
    </rPh>
    <rPh sb="134" eb="136">
      <t>カイケイ</t>
    </rPh>
    <rPh sb="137" eb="139">
      <t>イコウ</t>
    </rPh>
    <rPh sb="158" eb="159">
      <t>チョウ</t>
    </rPh>
    <rPh sb="159" eb="162">
      <t>ジュミョウカ</t>
    </rPh>
    <rPh sb="162" eb="164">
      <t>ケイカク</t>
    </rPh>
    <rPh sb="165" eb="166">
      <t>ト</t>
    </rPh>
    <rPh sb="167" eb="168">
      <t>ク</t>
    </rPh>
    <phoneticPr fontId="4"/>
  </si>
  <si>
    <r>
      <t xml:space="preserve">●管渠改善率
</t>
    </r>
    <r>
      <rPr>
        <sz val="11"/>
        <color rgb="FFFF0000"/>
        <rFont val="ＭＳ ゴシック"/>
        <family val="3"/>
        <charset val="128"/>
      </rPr>
      <t>　</t>
    </r>
    <r>
      <rPr>
        <sz val="11"/>
        <rFont val="ＭＳ ゴシック"/>
        <family val="3"/>
        <charset val="128"/>
      </rPr>
      <t>本市の下水道は、古いもので昭和58年に供用開始をしており、平成30年度に35年が経過したものがあるが管渠の耐用年数は50年であることから、徐々に修繕や更新の必要性が高まってきている。</t>
    </r>
    <r>
      <rPr>
        <sz val="11"/>
        <color rgb="FFFF0000"/>
        <rFont val="ＭＳ ゴシック"/>
        <family val="3"/>
        <charset val="128"/>
      </rPr>
      <t xml:space="preserve">
　</t>
    </r>
    <r>
      <rPr>
        <sz val="11"/>
        <rFont val="ＭＳ ゴシック"/>
        <family val="3"/>
        <charset val="128"/>
      </rPr>
      <t xml:space="preserve">平成29年度から処理場の統廃合にかかる工事を開始し、機械電気設備の更新等を進め、令和元年度に完了した。今後も資産台帳を基にストック化を推進し、計画的施設更新や延命等に取り組む必要がある。
</t>
    </r>
    <rPh sb="77" eb="79">
      <t>ジョジョ</t>
    </rPh>
    <rPh sb="80" eb="82">
      <t>シュウゼン</t>
    </rPh>
    <rPh sb="83" eb="85">
      <t>コウシン</t>
    </rPh>
    <rPh sb="86" eb="89">
      <t>ヒツヨウセイ</t>
    </rPh>
    <rPh sb="90" eb="91">
      <t>タカ</t>
    </rPh>
    <rPh sb="134" eb="136">
      <t>コウシン</t>
    </rPh>
    <rPh sb="136" eb="137">
      <t>トウ</t>
    </rPh>
    <rPh sb="138" eb="139">
      <t>スス</t>
    </rPh>
    <rPh sb="141" eb="143">
      <t>レイワ</t>
    </rPh>
    <rPh sb="143" eb="145">
      <t>ガンネン</t>
    </rPh>
    <rPh sb="145" eb="146">
      <t>ド</t>
    </rPh>
    <rPh sb="152" eb="154">
      <t>コンゴ</t>
    </rPh>
    <rPh sb="160" eb="161">
      <t>モト</t>
    </rPh>
    <phoneticPr fontId="4"/>
  </si>
  <si>
    <t xml:space="preserve">①収益的収支比率は、地方債償還金の増加等により前年度をやや下回った。
　依然として使用料収益で支出が賄えておらず、一般会計からの繰入金に依存しているため、より一層の経営努力が必要である。
④企業債残高対事業規模比率は、類似団体平均を大きく下回り低水準となっているが、今後、施設の老朽化対策事業や処理場の統廃合事業により企業債発行額の増加が予想されるため、計画的な事業執行が求められる。
⑤経費回収率は、償還金利子の減少と有収水量の増加が大きな要因となり向上し、全国平均値及び類似団体平均値を上回っている。
⑥汚水処理原価は、年々下がっており、過去５年で最低値となった。理由は⑤経費回収率の要因と同じである。
⑦施設利用率は、過去５年で改善傾向にある。平成29年度から開始した処理場の統廃合事業が令和元年度に完了したため利用率の改善が見込まれる。
⑧水洗化率は、過去５年で横ばいになっており、類似団体・全国平均値を大きく下回っているため、引き続き普及促進の取組みを進めていく。
</t>
    <rPh sb="10" eb="13">
      <t>チホウサイ</t>
    </rPh>
    <rPh sb="13" eb="15">
      <t>ショウカン</t>
    </rPh>
    <rPh sb="15" eb="16">
      <t>キン</t>
    </rPh>
    <rPh sb="17" eb="19">
      <t>ゾウカ</t>
    </rPh>
    <rPh sb="19" eb="20">
      <t>ナド</t>
    </rPh>
    <rPh sb="23" eb="26">
      <t>ゼンネンド</t>
    </rPh>
    <rPh sb="29" eb="31">
      <t>シタマワ</t>
    </rPh>
    <rPh sb="36" eb="38">
      <t>イゼン</t>
    </rPh>
    <rPh sb="47" eb="49">
      <t>シシュツ</t>
    </rPh>
    <rPh sb="50" eb="51">
      <t>マカナ</t>
    </rPh>
    <rPh sb="57" eb="59">
      <t>イッパン</t>
    </rPh>
    <rPh sb="59" eb="61">
      <t>カイケイ</t>
    </rPh>
    <rPh sb="64" eb="65">
      <t>ク</t>
    </rPh>
    <rPh sb="65" eb="66">
      <t>イ</t>
    </rPh>
    <rPh sb="66" eb="67">
      <t>キン</t>
    </rPh>
    <rPh sb="68" eb="70">
      <t>イゾン</t>
    </rPh>
    <rPh sb="79" eb="81">
      <t>イッソウ</t>
    </rPh>
    <rPh sb="82" eb="84">
      <t>ケイエイ</t>
    </rPh>
    <rPh sb="84" eb="86">
      <t>ドリョク</t>
    </rPh>
    <rPh sb="87" eb="89">
      <t>ヒツヨウ</t>
    </rPh>
    <rPh sb="110" eb="112">
      <t>ルイジ</t>
    </rPh>
    <rPh sb="112" eb="114">
      <t>ダンタイ</t>
    </rPh>
    <rPh sb="114" eb="116">
      <t>ヘイキン</t>
    </rPh>
    <rPh sb="117" eb="118">
      <t>オオ</t>
    </rPh>
    <rPh sb="120" eb="122">
      <t>シタマワ</t>
    </rPh>
    <rPh sb="123" eb="126">
      <t>テイスイジュン</t>
    </rPh>
    <rPh sb="134" eb="136">
      <t>コンゴ</t>
    </rPh>
    <rPh sb="137" eb="139">
      <t>シセツ</t>
    </rPh>
    <rPh sb="140" eb="143">
      <t>ロウキュウカ</t>
    </rPh>
    <rPh sb="143" eb="145">
      <t>タイサク</t>
    </rPh>
    <rPh sb="145" eb="147">
      <t>ジギョウ</t>
    </rPh>
    <rPh sb="148" eb="150">
      <t>ショリ</t>
    </rPh>
    <rPh sb="150" eb="151">
      <t>ジョウ</t>
    </rPh>
    <rPh sb="152" eb="155">
      <t>トウハイゴウ</t>
    </rPh>
    <rPh sb="155" eb="157">
      <t>ジギョウ</t>
    </rPh>
    <rPh sb="160" eb="162">
      <t>キギョウ</t>
    </rPh>
    <rPh sb="162" eb="163">
      <t>サイ</t>
    </rPh>
    <rPh sb="163" eb="166">
      <t>ハッコウガク</t>
    </rPh>
    <rPh sb="167" eb="169">
      <t>ゾウカ</t>
    </rPh>
    <rPh sb="170" eb="172">
      <t>ヨソウ</t>
    </rPh>
    <rPh sb="178" eb="181">
      <t>ケイカクテキ</t>
    </rPh>
    <rPh sb="182" eb="184">
      <t>ジギョウ</t>
    </rPh>
    <rPh sb="184" eb="186">
      <t>シッコウ</t>
    </rPh>
    <rPh sb="187" eb="188">
      <t>モト</t>
    </rPh>
    <rPh sb="203" eb="206">
      <t>ショウカンキン</t>
    </rPh>
    <rPh sb="237" eb="238">
      <t>オヨ</t>
    </rPh>
    <rPh sb="239" eb="241">
      <t>ルイジ</t>
    </rPh>
    <rPh sb="241" eb="243">
      <t>ダンタイ</t>
    </rPh>
    <rPh sb="243" eb="246">
      <t>ヘイキンチ</t>
    </rPh>
    <rPh sb="265" eb="267">
      <t>ネンネン</t>
    </rPh>
    <rPh sb="267" eb="268">
      <t>サ</t>
    </rPh>
    <rPh sb="287" eb="289">
      <t>リユウ</t>
    </rPh>
    <rPh sb="291" eb="293">
      <t>ケイヒ</t>
    </rPh>
    <rPh sb="293" eb="295">
      <t>カイシュウ</t>
    </rPh>
    <rPh sb="295" eb="296">
      <t>リツ</t>
    </rPh>
    <rPh sb="297" eb="299">
      <t>ヨウイン</t>
    </rPh>
    <rPh sb="300" eb="301">
      <t>オナ</t>
    </rPh>
    <rPh sb="316" eb="318">
      <t>カコ</t>
    </rPh>
    <rPh sb="319" eb="320">
      <t>ネン</t>
    </rPh>
    <rPh sb="321" eb="323">
      <t>カイゼン</t>
    </rPh>
    <rPh sb="323" eb="325">
      <t>ケイコウ</t>
    </rPh>
    <rPh sb="329" eb="331">
      <t>ヘイセイ</t>
    </rPh>
    <rPh sb="333" eb="335">
      <t>ネンド</t>
    </rPh>
    <rPh sb="337" eb="339">
      <t>カイシ</t>
    </rPh>
    <rPh sb="341" eb="344">
      <t>ショリジョウ</t>
    </rPh>
    <rPh sb="345" eb="348">
      <t>トウハイゴウ</t>
    </rPh>
    <rPh sb="348" eb="350">
      <t>ジギョウ</t>
    </rPh>
    <rPh sb="351" eb="353">
      <t>レイワ</t>
    </rPh>
    <rPh sb="353" eb="355">
      <t>ガンネン</t>
    </rPh>
    <rPh sb="355" eb="356">
      <t>ド</t>
    </rPh>
    <rPh sb="357" eb="359">
      <t>カンリョウ</t>
    </rPh>
    <rPh sb="363" eb="366">
      <t>リヨウリツ</t>
    </rPh>
    <rPh sb="367" eb="369">
      <t>カイゼン</t>
    </rPh>
    <rPh sb="370" eb="372">
      <t>ミコ</t>
    </rPh>
    <rPh sb="385" eb="387">
      <t>カコ</t>
    </rPh>
    <rPh sb="388" eb="389">
      <t>ネン</t>
    </rPh>
    <rPh sb="390" eb="391">
      <t>ヨコ</t>
    </rPh>
    <rPh sb="411" eb="412">
      <t>オオ</t>
    </rPh>
    <rPh sb="414" eb="416">
      <t>シタマワ</t>
    </rPh>
    <rPh sb="423" eb="424">
      <t>ヒ</t>
    </rPh>
    <rPh sb="425" eb="426">
      <t>ツヅ</t>
    </rPh>
    <rPh sb="427" eb="429">
      <t>フキュウ</t>
    </rPh>
    <rPh sb="429" eb="431">
      <t>ソクシン</t>
    </rPh>
    <rPh sb="432" eb="433">
      <t>ト</t>
    </rPh>
    <rPh sb="433" eb="434">
      <t>ク</t>
    </rPh>
    <rPh sb="436" eb="437">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</si>
</sst>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8C-4D87-9C26-FA2D406E6E1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0.15</c:v>
                </c:pt>
                <c:pt idx="3">
                  <c:v>0.06</c:v>
                </c:pt>
                <c:pt idx="4">
                  <c:v>0.04</c:v>
                </c:pt>
              </c:numCache>
            </c:numRef>
          </c:val>
          <c:smooth val="0"/>
          <c:extLst>
            <c:ext xmlns:c16="http://schemas.microsoft.com/office/drawing/2014/chart" uri="{C3380CC4-5D6E-409C-BE32-E72D297353CC}">
              <c16:uniqueId val="{00000001-788C-4D87-9C26-FA2D406E6E1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26.06</c:v>
                </c:pt>
                <c:pt idx="1">
                  <c:v>30.22</c:v>
                </c:pt>
                <c:pt idx="2">
                  <c:v>40.26</c:v>
                </c:pt>
                <c:pt idx="3">
                  <c:v>37.29</c:v>
                </c:pt>
                <c:pt idx="4">
                  <c:v>40.159999999999997</c:v>
                </c:pt>
              </c:numCache>
            </c:numRef>
          </c:val>
          <c:extLst>
            <c:ext xmlns:c16="http://schemas.microsoft.com/office/drawing/2014/chart" uri="{C3380CC4-5D6E-409C-BE32-E72D297353CC}">
              <c16:uniqueId val="{00000000-247F-4E27-884C-03FE3AD198F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42.38</c:v>
                </c:pt>
                <c:pt idx="3">
                  <c:v>46.17</c:v>
                </c:pt>
                <c:pt idx="4">
                  <c:v>45.68</c:v>
                </c:pt>
              </c:numCache>
            </c:numRef>
          </c:val>
          <c:smooth val="0"/>
          <c:extLst>
            <c:ext xmlns:c16="http://schemas.microsoft.com/office/drawing/2014/chart" uri="{C3380CC4-5D6E-409C-BE32-E72D297353CC}">
              <c16:uniqueId val="{00000001-247F-4E27-884C-03FE3AD198F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78.5</c:v>
                </c:pt>
                <c:pt idx="1">
                  <c:v>78.8</c:v>
                </c:pt>
                <c:pt idx="2">
                  <c:v>79.17</c:v>
                </c:pt>
                <c:pt idx="3">
                  <c:v>79.28</c:v>
                </c:pt>
                <c:pt idx="4">
                  <c:v>79.239999999999995</c:v>
                </c:pt>
              </c:numCache>
            </c:numRef>
          </c:val>
          <c:extLst>
            <c:ext xmlns:c16="http://schemas.microsoft.com/office/drawing/2014/chart" uri="{C3380CC4-5D6E-409C-BE32-E72D297353CC}">
              <c16:uniqueId val="{00000000-2778-4F34-B501-9A768514B02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87.01</c:v>
                </c:pt>
                <c:pt idx="3">
                  <c:v>87.84</c:v>
                </c:pt>
                <c:pt idx="4">
                  <c:v>87.96</c:v>
                </c:pt>
              </c:numCache>
            </c:numRef>
          </c:val>
          <c:smooth val="0"/>
          <c:extLst>
            <c:ext xmlns:c16="http://schemas.microsoft.com/office/drawing/2014/chart" uri="{C3380CC4-5D6E-409C-BE32-E72D297353CC}">
              <c16:uniqueId val="{00000001-2778-4F34-B501-9A768514B02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63.77</c:v>
                </c:pt>
                <c:pt idx="1">
                  <c:v>70.180000000000007</c:v>
                </c:pt>
                <c:pt idx="2">
                  <c:v>79.8</c:v>
                </c:pt>
                <c:pt idx="3">
                  <c:v>82.26</c:v>
                </c:pt>
                <c:pt idx="4">
                  <c:v>79.010000000000005</c:v>
                </c:pt>
              </c:numCache>
            </c:numRef>
          </c:val>
          <c:extLst>
            <c:ext xmlns:c16="http://schemas.microsoft.com/office/drawing/2014/chart" uri="{C3380CC4-5D6E-409C-BE32-E72D297353CC}">
              <c16:uniqueId val="{00000000-FBA0-413A-B485-24F8CB7863D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A0-413A-B485-24F8CB7863D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90-41E5-810E-FEC8B71A98D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90-41E5-810E-FEC8B71A98D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DB-48AD-8F13-F93793ABFF9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DB-48AD-8F13-F93793ABFF9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4B-40BF-979A-A9635A93CB4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4B-40BF-979A-A9635A93CB4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CB-4F82-8A9F-2AC929AFEE5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CB-4F82-8A9F-2AC929AFEE5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1131.1600000000001</c:v>
                </c:pt>
                <c:pt idx="1">
                  <c:v>637.86</c:v>
                </c:pt>
                <c:pt idx="2" formatCode="#,##0.00;&quot;△&quot;#,##0.00">
                  <c:v>0</c:v>
                </c:pt>
                <c:pt idx="3">
                  <c:v>38.68</c:v>
                </c:pt>
                <c:pt idx="4">
                  <c:v>58.57</c:v>
                </c:pt>
              </c:numCache>
            </c:numRef>
          </c:val>
          <c:extLst>
            <c:ext xmlns:c16="http://schemas.microsoft.com/office/drawing/2014/chart" uri="{C3380CC4-5D6E-409C-BE32-E72D297353CC}">
              <c16:uniqueId val="{00000000-DE30-408F-BA48-432CBB00E27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1144.94</c:v>
                </c:pt>
                <c:pt idx="3">
                  <c:v>1252.71</c:v>
                </c:pt>
                <c:pt idx="4">
                  <c:v>1267.3900000000001</c:v>
                </c:pt>
              </c:numCache>
            </c:numRef>
          </c:val>
          <c:smooth val="0"/>
          <c:extLst>
            <c:ext xmlns:c16="http://schemas.microsoft.com/office/drawing/2014/chart" uri="{C3380CC4-5D6E-409C-BE32-E72D297353CC}">
              <c16:uniqueId val="{00000001-DE30-408F-BA48-432CBB00E27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56.43</c:v>
                </c:pt>
                <c:pt idx="1">
                  <c:v>70.599999999999994</c:v>
                </c:pt>
                <c:pt idx="2">
                  <c:v>96.2</c:v>
                </c:pt>
                <c:pt idx="3">
                  <c:v>100</c:v>
                </c:pt>
                <c:pt idx="4">
                  <c:v>100</c:v>
                </c:pt>
              </c:numCache>
            </c:numRef>
          </c:val>
          <c:extLst>
            <c:ext xmlns:c16="http://schemas.microsoft.com/office/drawing/2014/chart" uri="{C3380CC4-5D6E-409C-BE32-E72D297353CC}">
              <c16:uniqueId val="{00000000-5964-47CF-B139-D12D38B9BE3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88.16</c:v>
                </c:pt>
                <c:pt idx="3">
                  <c:v>87.03</c:v>
                </c:pt>
                <c:pt idx="4">
                  <c:v>84.3</c:v>
                </c:pt>
              </c:numCache>
            </c:numRef>
          </c:val>
          <c:smooth val="0"/>
          <c:extLst>
            <c:ext xmlns:c16="http://schemas.microsoft.com/office/drawing/2014/chart" uri="{C3380CC4-5D6E-409C-BE32-E72D297353CC}">
              <c16:uniqueId val="{00000001-5964-47CF-B139-D12D38B9BE3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271.11</c:v>
                </c:pt>
                <c:pt idx="1">
                  <c:v>216.73</c:v>
                </c:pt>
                <c:pt idx="2">
                  <c:v>161.04</c:v>
                </c:pt>
                <c:pt idx="3">
                  <c:v>155.83000000000001</c:v>
                </c:pt>
                <c:pt idx="4">
                  <c:v>152.19</c:v>
                </c:pt>
              </c:numCache>
            </c:numRef>
          </c:val>
          <c:extLst>
            <c:ext xmlns:c16="http://schemas.microsoft.com/office/drawing/2014/chart" uri="{C3380CC4-5D6E-409C-BE32-E72D297353CC}">
              <c16:uniqueId val="{00000000-4B25-4BF3-A18B-DE3E2D20A62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173.89</c:v>
                </c:pt>
                <c:pt idx="3">
                  <c:v>177.02</c:v>
                </c:pt>
                <c:pt idx="4">
                  <c:v>185.47</c:v>
                </c:pt>
              </c:numCache>
            </c:numRef>
          </c:val>
          <c:smooth val="0"/>
          <c:extLst>
            <c:ext xmlns:c16="http://schemas.microsoft.com/office/drawing/2014/chart" uri="{C3380CC4-5D6E-409C-BE32-E72D297353CC}">
              <c16:uniqueId val="{00000001-4B25-4BF3-A18B-DE3E2D20A62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山梨県　北杜市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46652</v>
      </c>
      <c r="AM8" s="51"/>
      <c r="AN8" s="51"/>
      <c r="AO8" s="51"/>
      <c r="AP8" s="51"/>
      <c r="AQ8" s="51"/>
      <c r="AR8" s="51"/>
      <c r="AS8" s="51"/>
      <c r="AT8" s="46">
        <f>データ!T6</f>
        <v>602.48</v>
      </c>
      <c r="AU8" s="46"/>
      <c r="AV8" s="46"/>
      <c r="AW8" s="46"/>
      <c r="AX8" s="46"/>
      <c r="AY8" s="46"/>
      <c r="AZ8" s="46"/>
      <c r="BA8" s="46"/>
      <c r="BB8" s="46">
        <f>データ!U6</f>
        <v>77.430000000000007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63.2</v>
      </c>
      <c r="Q10" s="46"/>
      <c r="R10" s="46"/>
      <c r="S10" s="46"/>
      <c r="T10" s="46"/>
      <c r="U10" s="46"/>
      <c r="V10" s="46"/>
      <c r="W10" s="46">
        <f>データ!Q6</f>
        <v>96.81</v>
      </c>
      <c r="X10" s="46"/>
      <c r="Y10" s="46"/>
      <c r="Z10" s="46"/>
      <c r="AA10" s="46"/>
      <c r="AB10" s="46"/>
      <c r="AC10" s="46"/>
      <c r="AD10" s="51">
        <f>データ!R6</f>
        <v>2300</v>
      </c>
      <c r="AE10" s="51"/>
      <c r="AF10" s="51"/>
      <c r="AG10" s="51"/>
      <c r="AH10" s="51"/>
      <c r="AI10" s="51"/>
      <c r="AJ10" s="51"/>
      <c r="AK10" s="2"/>
      <c r="AL10" s="51">
        <f>データ!V6</f>
        <v>29380</v>
      </c>
      <c r="AM10" s="51"/>
      <c r="AN10" s="51"/>
      <c r="AO10" s="51"/>
      <c r="AP10" s="51"/>
      <c r="AQ10" s="51"/>
      <c r="AR10" s="51"/>
      <c r="AS10" s="51"/>
      <c r="AT10" s="46">
        <f>データ!W6</f>
        <v>17.25</v>
      </c>
      <c r="AU10" s="46"/>
      <c r="AV10" s="46"/>
      <c r="AW10" s="46"/>
      <c r="AX10" s="46"/>
      <c r="AY10" s="46"/>
      <c r="AZ10" s="46"/>
      <c r="BA10" s="46"/>
      <c r="BB10" s="46">
        <f>データ!X6</f>
        <v>1703.19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XIpU0M1qkq9P0wuum8eglSOFumebz/ca3nUFiolP2d9ax7lU604f1z4FirAvQ8iWBJsH4MtUIZDjdkaV7Dql2A==" saltValue="PEFIMHxB//xQAQbwTlaDq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192091</v>
      </c>
      <c r="D6" s="33">
        <f t="shared" si="3"/>
        <v>47</v>
      </c>
      <c r="E6" s="33">
        <f t="shared" si="3"/>
        <v>17</v>
      </c>
      <c r="F6" s="33">
        <f t="shared" si="3"/>
        <v>4</v>
      </c>
      <c r="G6" s="33">
        <f t="shared" si="3"/>
        <v>0</v>
      </c>
      <c r="H6" s="33" t="str">
        <f t="shared" si="3"/>
        <v>山梨県　北杜市</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63.2</v>
      </c>
      <c r="Q6" s="34">
        <f t="shared" si="3"/>
        <v>96.81</v>
      </c>
      <c r="R6" s="34">
        <f t="shared" si="3"/>
        <v>2300</v>
      </c>
      <c r="S6" s="34">
        <f t="shared" si="3"/>
        <v>46652</v>
      </c>
      <c r="T6" s="34">
        <f t="shared" si="3"/>
        <v>602.48</v>
      </c>
      <c r="U6" s="34">
        <f t="shared" si="3"/>
        <v>77.430000000000007</v>
      </c>
      <c r="V6" s="34">
        <f t="shared" si="3"/>
        <v>29380</v>
      </c>
      <c r="W6" s="34">
        <f t="shared" si="3"/>
        <v>17.25</v>
      </c>
      <c r="X6" s="34">
        <f t="shared" si="3"/>
        <v>1703.19</v>
      </c>
      <c r="Y6" s="35">
        <f>IF(Y7="",NA(),Y7)</f>
        <v>63.77</v>
      </c>
      <c r="Z6" s="35">
        <f t="shared" ref="Z6:AH6" si="4">IF(Z7="",NA(),Z7)</f>
        <v>70.180000000000007</v>
      </c>
      <c r="AA6" s="35">
        <f t="shared" si="4"/>
        <v>79.8</v>
      </c>
      <c r="AB6" s="35">
        <f t="shared" si="4"/>
        <v>82.26</v>
      </c>
      <c r="AC6" s="35">
        <f t="shared" si="4"/>
        <v>79.010000000000005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1131.1600000000001</v>
      </c>
      <c r="BG6" s="35">
        <f t="shared" ref="BG6:BO6" si="7">IF(BG7="",NA(),BG7)</f>
        <v>637.86</v>
      </c>
      <c r="BH6" s="34">
        <f t="shared" si="7"/>
        <v>0</v>
      </c>
      <c r="BI6" s="35">
        <f t="shared" si="7"/>
        <v>38.68</v>
      </c>
      <c r="BJ6" s="35">
        <f t="shared" si="7"/>
        <v>58.57</v>
      </c>
      <c r="BK6" s="35">
        <f t="shared" si="7"/>
        <v>1434.89</v>
      </c>
      <c r="BL6" s="35">
        <f t="shared" si="7"/>
        <v>1298.9100000000001</v>
      </c>
      <c r="BM6" s="35">
        <f t="shared" si="7"/>
        <v>1144.94</v>
      </c>
      <c r="BN6" s="35">
        <f t="shared" si="7"/>
        <v>1252.71</v>
      </c>
      <c r="BO6" s="35">
        <f t="shared" si="7"/>
        <v>1267.3900000000001</v>
      </c>
      <c r="BP6" s="34" t="str">
        <f>IF(BP7="","",IF(BP7="-","【-】","【"&amp;SUBSTITUTE(TEXT(BP7,"#,##0.00"),"-","△")&amp;"】"))</f>
        <v>【1,218.70】</v>
      </c>
      <c r="BQ6" s="35">
        <f>IF(BQ7="",NA(),BQ7)</f>
        <v>56.43</v>
      </c>
      <c r="BR6" s="35">
        <f t="shared" ref="BR6:BZ6" si="8">IF(BR7="",NA(),BR7)</f>
        <v>70.599999999999994</v>
      </c>
      <c r="BS6" s="35">
        <f t="shared" si="8"/>
        <v>96.2</v>
      </c>
      <c r="BT6" s="35">
        <f t="shared" si="8"/>
        <v>100</v>
      </c>
      <c r="BU6" s="35">
        <f t="shared" si="8"/>
        <v>100</v>
      </c>
      <c r="BV6" s="35">
        <f t="shared" si="8"/>
        <v>66.22</v>
      </c>
      <c r="BW6" s="35">
        <f t="shared" si="8"/>
        <v>69.87</v>
      </c>
      <c r="BX6" s="35">
        <f t="shared" si="8"/>
        <v>88.16</v>
      </c>
      <c r="BY6" s="35">
        <f t="shared" si="8"/>
        <v>87.03</v>
      </c>
      <c r="BZ6" s="35">
        <f t="shared" si="8"/>
        <v>84.3</v>
      </c>
      <c r="CA6" s="34" t="str">
        <f>IF(CA7="","",IF(CA7="-","【-】","【"&amp;SUBSTITUTE(TEXT(CA7,"#,##0.00"),"-","△")&amp;"】"))</f>
        <v>【74.17】</v>
      </c>
      <c r="CB6" s="35">
        <f>IF(CB7="",NA(),CB7)</f>
        <v>271.11</v>
      </c>
      <c r="CC6" s="35">
        <f t="shared" ref="CC6:CK6" si="9">IF(CC7="",NA(),CC7)</f>
        <v>216.73</v>
      </c>
      <c r="CD6" s="35">
        <f t="shared" si="9"/>
        <v>161.04</v>
      </c>
      <c r="CE6" s="35">
        <f t="shared" si="9"/>
        <v>155.83000000000001</v>
      </c>
      <c r="CF6" s="35">
        <f t="shared" si="9"/>
        <v>152.19</v>
      </c>
      <c r="CG6" s="35">
        <f t="shared" si="9"/>
        <v>246.72</v>
      </c>
      <c r="CH6" s="35">
        <f t="shared" si="9"/>
        <v>234.96</v>
      </c>
      <c r="CI6" s="35">
        <f t="shared" si="9"/>
        <v>173.89</v>
      </c>
      <c r="CJ6" s="35">
        <f t="shared" si="9"/>
        <v>177.02</v>
      </c>
      <c r="CK6" s="35">
        <f t="shared" si="9"/>
        <v>185.47</v>
      </c>
      <c r="CL6" s="34" t="str">
        <f>IF(CL7="","",IF(CL7="-","【-】","【"&amp;SUBSTITUTE(TEXT(CL7,"#,##0.00"),"-","△")&amp;"】"))</f>
        <v>【218.56】</v>
      </c>
      <c r="CM6" s="35">
        <f>IF(CM7="",NA(),CM7)</f>
        <v>26.06</v>
      </c>
      <c r="CN6" s="35">
        <f t="shared" ref="CN6:CV6" si="10">IF(CN7="",NA(),CN7)</f>
        <v>30.22</v>
      </c>
      <c r="CO6" s="35">
        <f t="shared" si="10"/>
        <v>40.26</v>
      </c>
      <c r="CP6" s="35">
        <f t="shared" si="10"/>
        <v>37.29</v>
      </c>
      <c r="CQ6" s="35">
        <f t="shared" si="10"/>
        <v>40.159999999999997</v>
      </c>
      <c r="CR6" s="35">
        <f t="shared" si="10"/>
        <v>41.35</v>
      </c>
      <c r="CS6" s="35">
        <f t="shared" si="10"/>
        <v>42.9</v>
      </c>
      <c r="CT6" s="35">
        <f t="shared" si="10"/>
        <v>42.38</v>
      </c>
      <c r="CU6" s="35">
        <f t="shared" si="10"/>
        <v>46.17</v>
      </c>
      <c r="CV6" s="35">
        <f t="shared" si="10"/>
        <v>45.68</v>
      </c>
      <c r="CW6" s="34" t="str">
        <f>IF(CW7="","",IF(CW7="-","【-】","【"&amp;SUBSTITUTE(TEXT(CW7,"#,##0.00"),"-","△")&amp;"】"))</f>
        <v>【42.86】</v>
      </c>
      <c r="CX6" s="35">
        <f>IF(CX7="",NA(),CX7)</f>
        <v>78.5</v>
      </c>
      <c r="CY6" s="35">
        <f t="shared" ref="CY6:DG6" si="11">IF(CY7="",NA(),CY7)</f>
        <v>78.8</v>
      </c>
      <c r="CZ6" s="35">
        <f t="shared" si="11"/>
        <v>79.17</v>
      </c>
      <c r="DA6" s="35">
        <f t="shared" si="11"/>
        <v>79.28</v>
      </c>
      <c r="DB6" s="35">
        <f t="shared" si="11"/>
        <v>79.239999999999995</v>
      </c>
      <c r="DC6" s="35">
        <f t="shared" si="11"/>
        <v>82.9</v>
      </c>
      <c r="DD6" s="35">
        <f t="shared" si="11"/>
        <v>83.5</v>
      </c>
      <c r="DE6" s="35">
        <f t="shared" si="11"/>
        <v>87.01</v>
      </c>
      <c r="DF6" s="35">
        <f t="shared" si="11"/>
        <v>87.84</v>
      </c>
      <c r="DG6" s="35">
        <f t="shared" si="11"/>
        <v>87.96</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0.15</v>
      </c>
      <c r="EM6" s="35">
        <f t="shared" si="14"/>
        <v>0.06</v>
      </c>
      <c r="EN6" s="35">
        <f t="shared" si="14"/>
        <v>0.04</v>
      </c>
      <c r="EO6" s="34" t="str">
        <f>IF(EO7="","",IF(EO7="-","【-】","【"&amp;SUBSTITUTE(TEXT(EO7,"#,##0.00"),"-","△")&amp;"】"))</f>
        <v>【0.28】</v>
      </c>
    </row>
    <row r="7" spans="1:145" s="36" customFormat="1" x14ac:dyDescent="0.2">
      <c r="A7" s="28"/>
      <c r="B7" s="37">
        <v>2019</v>
      </c>
      <c r="C7" s="37">
        <v>192091</v>
      </c>
      <c r="D7" s="37">
        <v>47</v>
      </c>
      <c r="E7" s="37">
        <v>17</v>
      </c>
      <c r="F7" s="37">
        <v>4</v>
      </c>
      <c r="G7" s="37">
        <v>0</v>
      </c>
      <c r="H7" s="37" t="s">
        <v>98</v>
      </c>
      <c r="I7" s="37" t="s">
        <v>99</v>
      </c>
      <c r="J7" s="37" t="s">
        <v>100</v>
      </c>
      <c r="K7" s="37" t="s">
        <v>101</v>
      </c>
      <c r="L7" s="37" t="s">
        <v>102</v>
      </c>
      <c r="M7" s="37" t="s">
        <v>103</v>
      </c>
      <c r="N7" s="38" t="s">
        <v>104</v>
      </c>
      <c r="O7" s="38" t="s">
        <v>105</v>
      </c>
      <c r="P7" s="38">
        <v>63.2</v>
      </c>
      <c r="Q7" s="38">
        <v>96.81</v>
      </c>
      <c r="R7" s="38">
        <v>2300</v>
      </c>
      <c r="S7" s="38">
        <v>46652</v>
      </c>
      <c r="T7" s="38">
        <v>602.48</v>
      </c>
      <c r="U7" s="38">
        <v>77.430000000000007</v>
      </c>
      <c r="V7" s="38">
        <v>29380</v>
      </c>
      <c r="W7" s="38">
        <v>17.25</v>
      </c>
      <c r="X7" s="38">
        <v>1703.19</v>
      </c>
      <c r="Y7" s="38">
        <v>63.77</v>
      </c>
      <c r="Z7" s="38">
        <v>70.180000000000007</v>
      </c>
      <c r="AA7" s="38">
        <v>79.8</v>
      </c>
      <c r="AB7" s="38">
        <v>82.26</v>
      </c>
      <c r="AC7" s="38">
        <v>79.010000000000005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1131.1600000000001</v>
      </c>
      <c r="BG7" s="38">
        <v>637.86</v>
      </c>
      <c r="BH7" s="38">
        <v>0</v>
      </c>
      <c r="BI7" s="38">
        <v>38.68</v>
      </c>
      <c r="BJ7" s="38">
        <v>58.57</v>
      </c>
      <c r="BK7" s="38">
        <v>1434.89</v>
      </c>
      <c r="BL7" s="38">
        <v>1298.9100000000001</v>
      </c>
      <c r="BM7" s="38">
        <v>1144.94</v>
      </c>
      <c r="BN7" s="38">
        <v>1252.71</v>
      </c>
      <c r="BO7" s="38">
        <v>1267.3900000000001</v>
      </c>
      <c r="BP7" s="38">
        <v>1218.7</v>
      </c>
      <c r="BQ7" s="38">
        <v>56.43</v>
      </c>
      <c r="BR7" s="38">
        <v>70.599999999999994</v>
      </c>
      <c r="BS7" s="38">
        <v>96.2</v>
      </c>
      <c r="BT7" s="38">
        <v>100</v>
      </c>
      <c r="BU7" s="38">
        <v>100</v>
      </c>
      <c r="BV7" s="38">
        <v>66.22</v>
      </c>
      <c r="BW7" s="38">
        <v>69.87</v>
      </c>
      <c r="BX7" s="38">
        <v>88.16</v>
      </c>
      <c r="BY7" s="38">
        <v>87.03</v>
      </c>
      <c r="BZ7" s="38">
        <v>84.3</v>
      </c>
      <c r="CA7" s="38">
        <v>74.17</v>
      </c>
      <c r="CB7" s="38">
        <v>271.11</v>
      </c>
      <c r="CC7" s="38">
        <v>216.73</v>
      </c>
      <c r="CD7" s="38">
        <v>161.04</v>
      </c>
      <c r="CE7" s="38">
        <v>155.83000000000001</v>
      </c>
      <c r="CF7" s="38">
        <v>152.19</v>
      </c>
      <c r="CG7" s="38">
        <v>246.72</v>
      </c>
      <c r="CH7" s="38">
        <v>234.96</v>
      </c>
      <c r="CI7" s="38">
        <v>173.89</v>
      </c>
      <c r="CJ7" s="38">
        <v>177.02</v>
      </c>
      <c r="CK7" s="38">
        <v>185.47</v>
      </c>
      <c r="CL7" s="38">
        <v>218.56</v>
      </c>
      <c r="CM7" s="38">
        <v>26.06</v>
      </c>
      <c r="CN7" s="38">
        <v>30.22</v>
      </c>
      <c r="CO7" s="38">
        <v>40.26</v>
      </c>
      <c r="CP7" s="38">
        <v>37.29</v>
      </c>
      <c r="CQ7" s="38">
        <v>40.159999999999997</v>
      </c>
      <c r="CR7" s="38">
        <v>41.35</v>
      </c>
      <c r="CS7" s="38">
        <v>42.9</v>
      </c>
      <c r="CT7" s="38">
        <v>42.38</v>
      </c>
      <c r="CU7" s="38">
        <v>46.17</v>
      </c>
      <c r="CV7" s="38">
        <v>45.68</v>
      </c>
      <c r="CW7" s="38">
        <v>42.86</v>
      </c>
      <c r="CX7" s="38">
        <v>78.5</v>
      </c>
      <c r="CY7" s="38">
        <v>78.8</v>
      </c>
      <c r="CZ7" s="38">
        <v>79.17</v>
      </c>
      <c r="DA7" s="38">
        <v>79.28</v>
      </c>
      <c r="DB7" s="38">
        <v>79.239999999999995</v>
      </c>
      <c r="DC7" s="38">
        <v>82.9</v>
      </c>
      <c r="DD7" s="38">
        <v>83.5</v>
      </c>
      <c r="DE7" s="38">
        <v>87.01</v>
      </c>
      <c r="DF7" s="38">
        <v>87.84</v>
      </c>
      <c r="DG7" s="38">
        <v>87.96</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0.15</v>
      </c>
      <c r="EM7" s="38">
        <v>0.06</v>
      </c>
      <c r="EN7" s="38">
        <v>0.04</v>
      </c>
      <c r="EO7" s="38">
        <v>0.28000000000000003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114</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2021-01-28T08:50:29Z</cp:lastPrinted>
  <dcterms:created xsi:type="dcterms:W3CDTF">2020-12-04T02:54:54Z</dcterms:created>
  <dcterms:modified xsi:type="dcterms:W3CDTF">2021-02-22T01:49:33Z</dcterms:modified>
  <cp:category/>
</cp:coreProperties>
</file>