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DSFR.iad2016.local\Share$\00311812\Desktop\決算統計Hp\経営比較0219\010 簡易水道\"/>
    </mc:Choice>
  </mc:AlternateContent>
  <workbookProtection workbookAlgorithmName="SHA-512" workbookHashValue="vEGzOG9aCwIZvDpvJRigyn1jmbzldjCPdkdTCSIdRwcJNLpAnQZk631swxnEbLjrnaj2V1Y53kKNZFgKLvzaVg==" workbookSaltValue="0Fi5PKKMlSSweof0IsWEWA==" workbookSpinCount="100000" lockStructure="1"/>
  <bookViews>
    <workbookView xWindow="0" yWindow="0" windowWidth="20400" windowHeight="678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<sst xmlns="http://schemas.openxmlformats.org/spreadsheetml/2006/main" count="233" uniqueCount="119">
  <si>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</si>
  <si>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</si>
  <si>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</si>
  <si>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</si>
  <si>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</si>
  <si>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</si>
  <si>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</si>
  <si>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</si>
  <si>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</si>
  <si>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</si>
  <si>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</si>
  <si>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</si>
  <si>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</si>
  <si>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</si>
  <si>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</si>
  <si>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</si>
  <si>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</si>
  <si>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</si>
  <si>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</si>
  <si>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</si>
  <si>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</si>
  <si>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</si>
  <si>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</si>
  <si>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</si>
  <si>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</si>
  <si>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</si>
  <si>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</si>
  <si>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</si>
  <si>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</si>
  <si>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</si>
  <si>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</si>
  <si>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</si>
  <si>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</si>
  <si>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</si>
  <si>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</si>
  <si>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</si>
  <si>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</si>
  <si>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</si>
  <si>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</si>
  <si>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</si>
  <si>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</si>
  <si>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</si>
  <si>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</si>
  <si>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</si>
  <si>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</si>
  <si>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</si>
  <si>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</si>
  <si>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</si>
  <si>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</si>
  <si>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</si>
  <si>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</si>
  <si>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</si>
  <si>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</si>
  <si>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</si>
  <si>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</si>
  <si>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</si>
  <si>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</si>
  <si>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</si>
  <si>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</si>
  <si>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</si>
  <si>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</si>
  <si>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</si>
  <si>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</si>
  <si>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</si>
  <si>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</si>
  <si>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</si>
  <si>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</si>
  <si>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</si>
  <si>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</si>
  <si>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</si>
  <si>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</si>
  <si>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</si>
  <si>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</si>
  <si>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</si>
  <si>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</si>
  <si>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</si>
  <si>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</si>
  <si>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</si>
  <si>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</si>
  <si>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</si>
  <si>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</si>
  <si>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</si>
  <si>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</si>
  <si>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</si>
  <si>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</si>
  <si>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</si>
  <si>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</si>
  <si>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</si>
  <si>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</si>
  <si>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</si>
  <si>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</si>
  <si>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</si>
  <si>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</si>
  <si>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</si>
  <si>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</si>
  <si>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</si>
  <si>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北杜市</t>
  </si>
  <si>
    <t>法非適用</t>
  </si>
  <si>
    <t>水道事業</t>
  </si>
  <si>
    <t>簡易水道事業</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</si>
  <si>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</si>
  <si>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</si>
  <si>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</si>
  <si>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</si>
  <si>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</si>
  <si>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</si>
  <si>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</si>
  <si>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</si>
  <si>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</si>
  <si>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</si>
  <si>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</si>
  <si>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</si>
  <si>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</si>
  <si>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</si>
  <si>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</si>
  <si>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</si>
  <si>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①収益的収支比率は、類似団体、全国と比較すると、いずれも平均以上であり、昨年度より2.64％向上しているが、料金収入の減少等により一般会計からの繰入金を増額したためである。
④企業債残高対給水収益比率は、類似団体、全国と比較すると、いずれも平均以下である。今後も引続き、経営の健全化に努めることが重要である。
⑤料金回収率は、類似団体平均を上回っているが、年々、前年度を下回る傾向にある。元金償還額の増加による費用増加によるもので、給水にかかる費用が給水収益以外の収益で賄われていることがわかる。
⑥給水原価は、類似団体、全国と比較すると、平均以下であるが、原因は、元金償還額の増加による費用の増加と有収水量の減少によるものと推測できる。
⑦施設利用率は、類似団体、全国と比較すると、いずれも平均以下であり、施設能力が需要を必要以上に上回っていることがわかる。
⑧有収率は、類似団体、全国と比較すると、いずれも平均以下であり、原因は、水道管の老朽化に伴う漏水の増加や遠隔監視システムの整備完了による、計測精度の向上が考えられる。</t>
    <rPh sb="36" eb="39">
      <t>サクネンド</t>
    </rPh>
    <rPh sb="46" eb="48">
      <t>コウジョウ</t>
    </rPh>
    <rPh sb="54" eb="56">
      <t>リョウキン</t>
    </rPh>
    <rPh sb="56" eb="58">
      <t>シュウニュウ</t>
    </rPh>
    <rPh sb="59" eb="61">
      <t>ゲンショウ</t>
    </rPh>
    <rPh sb="61" eb="62">
      <t>トウ</t>
    </rPh>
    <rPh sb="65" eb="67">
      <t>イッパン</t>
    </rPh>
    <rPh sb="67" eb="69">
      <t>カイケイ</t>
    </rPh>
    <rPh sb="72" eb="74">
      <t>クリイレ</t>
    </rPh>
    <rPh sb="74" eb="75">
      <t>キン</t>
    </rPh>
    <rPh sb="76" eb="78">
      <t>ゾウガク</t>
    </rPh>
    <rPh sb="163" eb="165">
      <t>ルイジ</t>
    </rPh>
    <rPh sb="165" eb="167">
      <t>ダンタイ</t>
    </rPh>
    <rPh sb="167" eb="169">
      <t>ヘイキン</t>
    </rPh>
    <rPh sb="178" eb="180">
      <t>ネンネン</t>
    </rPh>
    <rPh sb="181" eb="184">
      <t>ゼンネンド</t>
    </rPh>
    <rPh sb="185" eb="187">
      <t>シタマワ</t>
    </rPh>
    <rPh sb="188" eb="190">
      <t>ケイコウ</t>
    </rPh>
    <rPh sb="216" eb="218">
      <t>キュウスイ</t>
    </rPh>
    <rPh sb="222" eb="224">
      <t>ヒヨウ</t>
    </rPh>
    <rPh sb="225" eb="227">
      <t>キュウスイ</t>
    </rPh>
    <rPh sb="227" eb="229">
      <t>シュウエキ</t>
    </rPh>
    <rPh sb="229" eb="231">
      <t>イガイ</t>
    </rPh>
    <rPh sb="232" eb="234">
      <t>シュウエキ</t>
    </rPh>
    <rPh sb="235" eb="236">
      <t>マカナ</t>
    </rPh>
    <rPh sb="283" eb="285">
      <t>ガンキン</t>
    </rPh>
    <rPh sb="285" eb="287">
      <t>ショウカン</t>
    </rPh>
    <rPh sb="287" eb="288">
      <t>ガク</t>
    </rPh>
    <rPh sb="289" eb="291">
      <t>ゾウカ</t>
    </rPh>
    <rPh sb="294" eb="296">
      <t>ヒヨウ</t>
    </rPh>
    <rPh sb="297" eb="299">
      <t>ゾウカ</t>
    </rPh>
    <rPh sb="354" eb="356">
      <t>シセツ</t>
    </rPh>
    <rPh sb="356" eb="358">
      <t>ノウリョク</t>
    </rPh>
    <rPh sb="359" eb="361">
      <t>ジュヨウ</t>
    </rPh>
    <rPh sb="362" eb="364">
      <t>ヒツヨウ</t>
    </rPh>
    <rPh sb="364" eb="366">
      <t>イジョウ</t>
    </rPh>
    <rPh sb="367" eb="369">
      <t>ウワマワ</t>
    </rPh>
    <phoneticPr fontId="4"/>
  </si>
  <si>
    <t xml:space="preserve">③管路更新率は、類似団体、全国と比較すると、いずれも平均以下で、減少傾向にある。原因は、管路延長に対して、更新した管路が狭隘な地点への布設であったため延長が短く、管路更新が追い付いていない可能性がうかがえる。
</t>
    <rPh sb="34" eb="36">
      <t>ケイコウ</t>
    </rPh>
    <rPh sb="44" eb="46">
      <t>カンロ</t>
    </rPh>
    <rPh sb="46" eb="48">
      <t>エンチョウ</t>
    </rPh>
    <rPh sb="49" eb="50">
      <t>タイ</t>
    </rPh>
    <rPh sb="53" eb="55">
      <t>コウシン</t>
    </rPh>
    <rPh sb="57" eb="59">
      <t>カンロ</t>
    </rPh>
    <rPh sb="60" eb="62">
      <t>キョウアイ</t>
    </rPh>
    <rPh sb="63" eb="65">
      <t>チテン</t>
    </rPh>
    <rPh sb="67" eb="69">
      <t>フセツ</t>
    </rPh>
    <rPh sb="75" eb="77">
      <t>エンチョウ</t>
    </rPh>
    <rPh sb="78" eb="79">
      <t>ミジカ</t>
    </rPh>
    <rPh sb="81" eb="83">
      <t>カンロ</t>
    </rPh>
    <rPh sb="83" eb="85">
      <t>コウシン</t>
    </rPh>
    <rPh sb="86" eb="87">
      <t>オ</t>
    </rPh>
    <rPh sb="88" eb="89">
      <t>ツ</t>
    </rPh>
    <rPh sb="94" eb="97">
      <t>カノウセイ</t>
    </rPh>
    <phoneticPr fontId="4"/>
  </si>
  <si>
    <t>　本市の簡易水道事業では、平成29年度から組織編制や公金徴収業務の民間委託を行い経営の健全化に努めたが、人口減少や節水意識の向上により、有収水量の大幅な増加が見込めないため、経営状況は一層厳しさを増すことが予想される。
　令和2年4月より公営企業会計へ移行したことから、固定資産データの活用を図り、アセットマネジメントに取り組むなど、より一層財政収支の適正を図り経営の健全化を図ることが求められる。
　そのため、平成30年度に策定した「北杜市上下水道経営基本計画」に基づき、財政の健全化を図るとともに、持続可能な事業運営に努める。</t>
    <rPh sb="4" eb="6">
      <t>カンイ</t>
    </rPh>
    <rPh sb="26" eb="28">
      <t>コウキン</t>
    </rPh>
    <rPh sb="28" eb="30">
      <t>チョウシュウ</t>
    </rPh>
    <rPh sb="30" eb="32">
      <t>ギョウム</t>
    </rPh>
    <rPh sb="33" eb="35">
      <t>ミンカン</t>
    </rPh>
    <rPh sb="35" eb="37">
      <t>イタク</t>
    </rPh>
    <rPh sb="47" eb="48">
      <t>ツト</t>
    </rPh>
    <rPh sb="52" eb="54">
      <t>ジンコウ</t>
    </rPh>
    <rPh sb="54" eb="56">
      <t>ゲンショウ</t>
    </rPh>
    <rPh sb="57" eb="59">
      <t>セッスイ</t>
    </rPh>
    <rPh sb="59" eb="61">
      <t>イシキ</t>
    </rPh>
    <rPh sb="62" eb="64">
      <t>コウジョウ</t>
    </rPh>
    <rPh sb="73" eb="75">
      <t>オオハバ</t>
    </rPh>
    <rPh sb="76" eb="78">
      <t>ゾウカ</t>
    </rPh>
    <rPh sb="79" eb="81">
      <t>ミコ</t>
    </rPh>
    <rPh sb="111" eb="112">
      <t>レイ</t>
    </rPh>
    <rPh sb="112" eb="113">
      <t>ワ</t>
    </rPh>
    <rPh sb="114" eb="115">
      <t>ネン</t>
    </rPh>
    <rPh sb="116" eb="117">
      <t>ガツ</t>
    </rPh>
    <rPh sb="119" eb="121">
      <t>コウエイ</t>
    </rPh>
    <rPh sb="121" eb="123">
      <t>キギョウ</t>
    </rPh>
    <rPh sb="123" eb="125">
      <t>カイケイ</t>
    </rPh>
    <rPh sb="126" eb="128">
      <t>イコウ</t>
    </rPh>
    <rPh sb="169" eb="171">
      <t>イッソウ</t>
    </rPh>
    <rPh sb="171" eb="173">
      <t>ザイセイ</t>
    </rPh>
    <rPh sb="173" eb="175">
      <t>シュウシ</t>
    </rPh>
    <rPh sb="176" eb="178">
      <t>テキセイ</t>
    </rPh>
    <rPh sb="179" eb="180">
      <t>ハカ</t>
    </rPh>
    <rPh sb="181" eb="183">
      <t>ケイエイ</t>
    </rPh>
    <rPh sb="184" eb="187">
      <t>ケンゼンカ</t>
    </rPh>
    <rPh sb="188" eb="189">
      <t>ハカ</t>
    </rPh>
    <rPh sb="193" eb="194">
      <t>モト</t>
    </rPh>
    <rPh sb="206" eb="208">
      <t>ヘイセイ</t>
    </rPh>
    <rPh sb="210" eb="211">
      <t>ネン</t>
    </rPh>
    <rPh sb="211" eb="212">
      <t>ド</t>
    </rPh>
    <rPh sb="213" eb="215">
      <t>サクテイ</t>
    </rPh>
    <rPh sb="218" eb="221">
      <t>ホクトシ</t>
    </rPh>
    <rPh sb="221" eb="223">
      <t>ジョウゲ</t>
    </rPh>
    <rPh sb="223" eb="225">
      <t>スイドウ</t>
    </rPh>
    <rPh sb="225" eb="227">
      <t>ケイエイ</t>
    </rPh>
    <rPh sb="227" eb="229">
      <t>キホン</t>
    </rPh>
    <rPh sb="229" eb="231">
      <t>ケイカク</t>
    </rPh>
    <rPh sb="233" eb="234">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</si>
</sst>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0.06</c:v>
                </c:pt>
                <c:pt idx="1">
                  <c:v>0.02</c:v>
                </c:pt>
                <c:pt idx="2">
                  <c:v>0.19</c:v>
                </c:pt>
                <c:pt idx="3">
                  <c:v>0.05</c:v>
                </c:pt>
                <c:pt idx="4">
                  <c:v>0.02</c:v>
                </c:pt>
              </c:numCache>
            </c:numRef>
          </c:val>
          <c:extLst>
            <c:ext xmlns:c16="http://schemas.microsoft.com/office/drawing/2014/chart" uri="{C3380CC4-5D6E-409C-BE32-E72D297353CC}">
              <c16:uniqueId val="{00000000-EE12-4791-8FFE-EC141A81E014}"/>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0.43</c:v>
                </c:pt>
                <c:pt idx="2">
                  <c:v>0.56000000000000005</c:v>
                </c:pt>
                <c:pt idx="3">
                  <c:v>0.31</c:v>
                </c:pt>
                <c:pt idx="4">
                  <c:v>0.42</c:v>
                </c:pt>
              </c:numCache>
            </c:numRef>
          </c:val>
          <c:smooth val="0"/>
          <c:extLst>
            <c:ext xmlns:c16="http://schemas.microsoft.com/office/drawing/2014/chart" uri="{C3380CC4-5D6E-409C-BE32-E72D297353CC}">
              <c16:uniqueId val="{00000001-EE12-4791-8FFE-EC141A81E014}"/>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53.01</c:v>
                </c:pt>
                <c:pt idx="1">
                  <c:v>54.26</c:v>
                </c:pt>
                <c:pt idx="2">
                  <c:v>53.77</c:v>
                </c:pt>
                <c:pt idx="3">
                  <c:v>53.19</c:v>
                </c:pt>
                <c:pt idx="4">
                  <c:v>51.99</c:v>
                </c:pt>
              </c:numCache>
            </c:numRef>
          </c:val>
          <c:extLst>
            <c:ext xmlns:c16="http://schemas.microsoft.com/office/drawing/2014/chart" uri="{C3380CC4-5D6E-409C-BE32-E72D297353CC}">
              <c16:uniqueId val="{00000000-0539-4F0C-AAA9-F650027657FB}"/>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59.87</c:v>
                </c:pt>
                <c:pt idx="1">
                  <c:v>59.59</c:v>
                </c:pt>
                <c:pt idx="2">
                  <c:v>61.79</c:v>
                </c:pt>
                <c:pt idx="3">
                  <c:v>59.59</c:v>
                </c:pt>
                <c:pt idx="4">
                  <c:v>58.56</c:v>
                </c:pt>
              </c:numCache>
            </c:numRef>
          </c:val>
          <c:smooth val="0"/>
          <c:extLst>
            <c:ext xmlns:c16="http://schemas.microsoft.com/office/drawing/2014/chart" uri="{C3380CC4-5D6E-409C-BE32-E72D297353CC}">
              <c16:uniqueId val="{00000001-0539-4F0C-AAA9-F650027657FB}"/>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69.040000000000006</c:v>
                </c:pt>
                <c:pt idx="1">
                  <c:v>65.58</c:v>
                </c:pt>
                <c:pt idx="2">
                  <c:v>66.06</c:v>
                </c:pt>
                <c:pt idx="3">
                  <c:v>65.819999999999993</c:v>
                </c:pt>
                <c:pt idx="4">
                  <c:v>65.95</c:v>
                </c:pt>
              </c:numCache>
            </c:numRef>
          </c:val>
          <c:extLst>
            <c:ext xmlns:c16="http://schemas.microsoft.com/office/drawing/2014/chart" uri="{C3380CC4-5D6E-409C-BE32-E72D297353CC}">
              <c16:uniqueId val="{00000000-3A10-43C8-BA48-9A0E43AE2C3B}"/>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75.48</c:v>
                </c:pt>
                <c:pt idx="1">
                  <c:v>74.64</c:v>
                </c:pt>
                <c:pt idx="2">
                  <c:v>74.98</c:v>
                </c:pt>
                <c:pt idx="3">
                  <c:v>74.19</c:v>
                </c:pt>
                <c:pt idx="4">
                  <c:v>73.680000000000007</c:v>
                </c:pt>
              </c:numCache>
            </c:numRef>
          </c:val>
          <c:smooth val="0"/>
          <c:extLst>
            <c:ext xmlns:c16="http://schemas.microsoft.com/office/drawing/2014/chart" uri="{C3380CC4-5D6E-409C-BE32-E72D297353CC}">
              <c16:uniqueId val="{00000001-3A10-43C8-BA48-9A0E43AE2C3B}"/>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86.64</c:v>
                </c:pt>
                <c:pt idx="1">
                  <c:v>84.12</c:v>
                </c:pt>
                <c:pt idx="2">
                  <c:v>82.35</c:v>
                </c:pt>
                <c:pt idx="3">
                  <c:v>82.46</c:v>
                </c:pt>
                <c:pt idx="4">
                  <c:v>85.1</c:v>
                </c:pt>
              </c:numCache>
            </c:numRef>
          </c:val>
          <c:extLst>
            <c:ext xmlns:c16="http://schemas.microsoft.com/office/drawing/2014/chart" uri="{C3380CC4-5D6E-409C-BE32-E72D297353CC}">
              <c16:uniqueId val="{00000000-7ED1-4599-9FFE-1F868B7F8357}"/>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76.02</c:v>
                </c:pt>
                <c:pt idx="1">
                  <c:v>77.66</c:v>
                </c:pt>
                <c:pt idx="2">
                  <c:v>74.03</c:v>
                </c:pt>
                <c:pt idx="3">
                  <c:v>73.2</c:v>
                </c:pt>
                <c:pt idx="4">
                  <c:v>73.42</c:v>
                </c:pt>
              </c:numCache>
            </c:numRef>
          </c:val>
          <c:smooth val="0"/>
          <c:extLst>
            <c:ext xmlns:c16="http://schemas.microsoft.com/office/drawing/2014/chart" uri="{C3380CC4-5D6E-409C-BE32-E72D297353CC}">
              <c16:uniqueId val="{00000001-7ED1-4599-9FFE-1F868B7F8357}"/>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DDB-43E2-A705-E3C15E897E2F}"/>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DB-43E2-A705-E3C15E897E2F}"/>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327-4A07-9EDB-CB51C4DD1278}"/>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27-4A07-9EDB-CB51C4DD1278}"/>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CB9-4924-885D-B8C10EB3C2A7}"/>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B9-4924-885D-B8C10EB3C2A7}"/>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0E-41B9-932C-A67D59D9F6B1}"/>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0E-41B9-932C-A67D59D9F6B1}"/>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886.94</c:v>
                </c:pt>
                <c:pt idx="1">
                  <c:v>901.15</c:v>
                </c:pt>
                <c:pt idx="2">
                  <c:v>848.44</c:v>
                </c:pt>
                <c:pt idx="3">
                  <c:v>812.12</c:v>
                </c:pt>
                <c:pt idx="4">
                  <c:v>784.56</c:v>
                </c:pt>
              </c:numCache>
            </c:numRef>
          </c:val>
          <c:extLst>
            <c:ext xmlns:c16="http://schemas.microsoft.com/office/drawing/2014/chart" uri="{C3380CC4-5D6E-409C-BE32-E72D297353CC}">
              <c16:uniqueId val="{00000000-31DE-46CC-A2A4-9E2DFBD400E5}"/>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1246.73</c:v>
                </c:pt>
                <c:pt idx="1">
                  <c:v>1281.51</c:v>
                </c:pt>
                <c:pt idx="2">
                  <c:v>1068.53</c:v>
                </c:pt>
                <c:pt idx="3">
                  <c:v>995.48</c:v>
                </c:pt>
                <c:pt idx="4">
                  <c:v>982.31</c:v>
                </c:pt>
              </c:numCache>
            </c:numRef>
          </c:val>
          <c:smooth val="0"/>
          <c:extLst>
            <c:ext xmlns:c16="http://schemas.microsoft.com/office/drawing/2014/chart" uri="{C3380CC4-5D6E-409C-BE32-E72D297353CC}">
              <c16:uniqueId val="{00000001-31DE-46CC-A2A4-9E2DFBD400E5}"/>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59.38</c:v>
                </c:pt>
                <c:pt idx="1">
                  <c:v>57</c:v>
                </c:pt>
                <c:pt idx="2">
                  <c:v>58.11</c:v>
                </c:pt>
                <c:pt idx="3">
                  <c:v>56.9</c:v>
                </c:pt>
                <c:pt idx="4">
                  <c:v>55.54</c:v>
                </c:pt>
              </c:numCache>
            </c:numRef>
          </c:val>
          <c:extLst>
            <c:ext xmlns:c16="http://schemas.microsoft.com/office/drawing/2014/chart" uri="{C3380CC4-5D6E-409C-BE32-E72D297353CC}">
              <c16:uniqueId val="{00000000-5B55-4D43-BEA5-BB623582889A}"/>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54.33</c:v>
                </c:pt>
                <c:pt idx="1">
                  <c:v>55.02</c:v>
                </c:pt>
                <c:pt idx="2">
                  <c:v>59.33</c:v>
                </c:pt>
                <c:pt idx="3">
                  <c:v>55.46</c:v>
                </c:pt>
                <c:pt idx="4">
                  <c:v>53.77</c:v>
                </c:pt>
              </c:numCache>
            </c:numRef>
          </c:val>
          <c:smooth val="0"/>
          <c:extLst>
            <c:ext xmlns:c16="http://schemas.microsoft.com/office/drawing/2014/chart" uri="{C3380CC4-5D6E-409C-BE32-E72D297353CC}">
              <c16:uniqueId val="{00000001-5B55-4D43-BEA5-BB623582889A}"/>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277.49</c:v>
                </c:pt>
                <c:pt idx="1">
                  <c:v>286.70999999999998</c:v>
                </c:pt>
                <c:pt idx="2">
                  <c:v>286.32</c:v>
                </c:pt>
                <c:pt idx="3">
                  <c:v>292.37</c:v>
                </c:pt>
                <c:pt idx="4">
                  <c:v>294.92</c:v>
                </c:pt>
              </c:numCache>
            </c:numRef>
          </c:val>
          <c:extLst>
            <c:ext xmlns:c16="http://schemas.microsoft.com/office/drawing/2014/chart" uri="{C3380CC4-5D6E-409C-BE32-E72D297353CC}">
              <c16:uniqueId val="{00000000-B497-4F35-A02E-D76EEA8EB852}"/>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341.05</c:v>
                </c:pt>
                <c:pt idx="1">
                  <c:v>330.62</c:v>
                </c:pt>
                <c:pt idx="2">
                  <c:v>279.67</c:v>
                </c:pt>
                <c:pt idx="3">
                  <c:v>299.77999999999997</c:v>
                </c:pt>
                <c:pt idx="4">
                  <c:v>305.38</c:v>
                </c:pt>
              </c:numCache>
            </c:numRef>
          </c:val>
          <c:smooth val="0"/>
          <c:extLst>
            <c:ext xmlns:c16="http://schemas.microsoft.com/office/drawing/2014/chart" uri="{C3380CC4-5D6E-409C-BE32-E72D297353CC}">
              <c16:uniqueId val="{00000001-B497-4F35-A02E-D76EEA8EB852}"/>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6" zoomScaleNormal="100" workbookViewId="0">
      <selection activeCell="A16" sqref="A1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山梨県　北杜市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2">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D1</v>
      </c>
      <c r="X8" s="73"/>
      <c r="Y8" s="73"/>
      <c r="Z8" s="73"/>
      <c r="AA8" s="73"/>
      <c r="AB8" s="73"/>
      <c r="AC8" s="73"/>
      <c r="AD8" s="73" t="str">
        <f>データ!$M$6</f>
        <v>非設置</v>
      </c>
      <c r="AE8" s="73"/>
      <c r="AF8" s="73"/>
      <c r="AG8" s="73"/>
      <c r="AH8" s="73"/>
      <c r="AI8" s="73"/>
      <c r="AJ8" s="73"/>
      <c r="AK8" s="2"/>
      <c r="AL8" s="67">
        <f>データ!$R$6</f>
        <v>46652</v>
      </c>
      <c r="AM8" s="67"/>
      <c r="AN8" s="67"/>
      <c r="AO8" s="67"/>
      <c r="AP8" s="67"/>
      <c r="AQ8" s="67"/>
      <c r="AR8" s="67"/>
      <c r="AS8" s="67"/>
      <c r="AT8" s="66">
        <f>データ!$S$6</f>
        <v>602.48</v>
      </c>
      <c r="AU8" s="66"/>
      <c r="AV8" s="66"/>
      <c r="AW8" s="66"/>
      <c r="AX8" s="66"/>
      <c r="AY8" s="66"/>
      <c r="AZ8" s="66"/>
      <c r="BA8" s="66"/>
      <c r="BB8" s="66">
        <f>データ!$T$6</f>
        <v>77.430000000000007</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2">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2">
      <c r="A10" s="2"/>
      <c r="B10" s="66" t="str">
        <f>データ!$N$6</f>
        <v>-</v>
      </c>
      <c r="C10" s="66"/>
      <c r="D10" s="66"/>
      <c r="E10" s="66"/>
      <c r="F10" s="66"/>
      <c r="G10" s="66"/>
      <c r="H10" s="66"/>
      <c r="I10" s="66" t="str">
        <f>データ!$O$6</f>
        <v>該当数値なし</v>
      </c>
      <c r="J10" s="66"/>
      <c r="K10" s="66"/>
      <c r="L10" s="66"/>
      <c r="M10" s="66"/>
      <c r="N10" s="66"/>
      <c r="O10" s="66"/>
      <c r="P10" s="66">
        <f>データ!$P$6</f>
        <v>96.6</v>
      </c>
      <c r="Q10" s="66"/>
      <c r="R10" s="66"/>
      <c r="S10" s="66"/>
      <c r="T10" s="66"/>
      <c r="U10" s="66"/>
      <c r="V10" s="66"/>
      <c r="W10" s="67">
        <f>データ!$Q$6</f>
        <v>2430</v>
      </c>
      <c r="X10" s="67"/>
      <c r="Y10" s="67"/>
      <c r="Z10" s="67"/>
      <c r="AA10" s="67"/>
      <c r="AB10" s="67"/>
      <c r="AC10" s="67"/>
      <c r="AD10" s="2"/>
      <c r="AE10" s="2"/>
      <c r="AF10" s="2"/>
      <c r="AG10" s="2"/>
      <c r="AH10" s="2"/>
      <c r="AI10" s="2"/>
      <c r="AJ10" s="2"/>
      <c r="AK10" s="2"/>
      <c r="AL10" s="67">
        <f>データ!$U$6</f>
        <v>44904</v>
      </c>
      <c r="AM10" s="67"/>
      <c r="AN10" s="67"/>
      <c r="AO10" s="67"/>
      <c r="AP10" s="67"/>
      <c r="AQ10" s="67"/>
      <c r="AR10" s="67"/>
      <c r="AS10" s="67"/>
      <c r="AT10" s="66">
        <f>データ!$V$6</f>
        <v>223.49</v>
      </c>
      <c r="AU10" s="66"/>
      <c r="AV10" s="66"/>
      <c r="AW10" s="66"/>
      <c r="AX10" s="66"/>
      <c r="AY10" s="66"/>
      <c r="AZ10" s="66"/>
      <c r="BA10" s="66"/>
      <c r="BB10" s="66">
        <f>データ!$W$6</f>
        <v>200.92</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116</v>
      </c>
      <c r="BM16" s="51"/>
      <c r="BN16" s="51"/>
      <c r="BO16" s="51"/>
      <c r="BP16" s="51"/>
      <c r="BQ16" s="51"/>
      <c r="BR16" s="51"/>
      <c r="BS16" s="51"/>
      <c r="BT16" s="51"/>
      <c r="BU16" s="51"/>
      <c r="BV16" s="51"/>
      <c r="BW16" s="51"/>
      <c r="BX16" s="51"/>
      <c r="BY16" s="51"/>
      <c r="BZ16" s="52"/>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117</v>
      </c>
      <c r="BM47" s="51"/>
      <c r="BN47" s="51"/>
      <c r="BO47" s="51"/>
      <c r="BP47" s="51"/>
      <c r="BQ47" s="51"/>
      <c r="BR47" s="51"/>
      <c r="BS47" s="51"/>
      <c r="BT47" s="51"/>
      <c r="BU47" s="51"/>
      <c r="BV47" s="51"/>
      <c r="BW47" s="51"/>
      <c r="BX47" s="51"/>
      <c r="BY47" s="51"/>
      <c r="BZ47" s="52"/>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2">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118</v>
      </c>
      <c r="BM66" s="51"/>
      <c r="BN66" s="51"/>
      <c r="BO66" s="51"/>
      <c r="BP66" s="51"/>
      <c r="BQ66" s="51"/>
      <c r="BR66" s="51"/>
      <c r="BS66" s="51"/>
      <c r="BT66" s="51"/>
      <c r="BU66" s="51"/>
      <c r="BV66" s="51"/>
      <c r="BW66" s="51"/>
      <c r="BX66" s="51"/>
      <c r="BY66" s="51"/>
      <c r="BZ66" s="52"/>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42</v>
      </c>
      <c r="O85" s="27" t="str">
        <f>データ!EN6</f>
        <v>【0.56】</v>
      </c>
    </row>
  </sheetData>
  <sheetProtection algorithmName="SHA-512" hashValue="uezam/hlZx9GeSosf3oVfbUCrcFRdw606BUlYLbx/H9BGcUeh3dhJATi+k9+kkNYo48XAaQRzTdfHSm+Ga/H7Q==" saltValue="lEua9naVwNrxk/2sDawT0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2">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2">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2">
      <c r="A6" s="29" t="s">
        <v>95</v>
      </c>
      <c r="B6" s="34">
        <f>B7</f>
        <v>2019</v>
      </c>
      <c r="C6" s="34">
        <f t="shared" ref="C6:W6" si="3">C7</f>
        <v>192091</v>
      </c>
      <c r="D6" s="34">
        <f t="shared" si="3"/>
        <v>47</v>
      </c>
      <c r="E6" s="34">
        <f t="shared" si="3"/>
        <v>1</v>
      </c>
      <c r="F6" s="34">
        <f t="shared" si="3"/>
        <v>0</v>
      </c>
      <c r="G6" s="34">
        <f t="shared" si="3"/>
        <v>0</v>
      </c>
      <c r="H6" s="34" t="str">
        <f t="shared" si="3"/>
        <v>山梨県　北杜市</v>
      </c>
      <c r="I6" s="34" t="str">
        <f t="shared" si="3"/>
        <v>法非適用</v>
      </c>
      <c r="J6" s="34" t="str">
        <f t="shared" si="3"/>
        <v>水道事業</v>
      </c>
      <c r="K6" s="34" t="str">
        <f t="shared" si="3"/>
        <v>簡易水道事業</v>
      </c>
      <c r="L6" s="34" t="str">
        <f t="shared" si="3"/>
        <v>D1</v>
      </c>
      <c r="M6" s="34" t="str">
        <f t="shared" si="3"/>
        <v>非設置</v>
      </c>
      <c r="N6" s="35" t="str">
        <f t="shared" si="3"/>
        <v>-</v>
      </c>
      <c r="O6" s="35" t="str">
        <f t="shared" si="3"/>
        <v>該当数値なし</v>
      </c>
      <c r="P6" s="35">
        <f t="shared" si="3"/>
        <v>96.6</v>
      </c>
      <c r="Q6" s="35">
        <f t="shared" si="3"/>
        <v>2430</v>
      </c>
      <c r="R6" s="35">
        <f t="shared" si="3"/>
        <v>46652</v>
      </c>
      <c r="S6" s="35">
        <f t="shared" si="3"/>
        <v>602.48</v>
      </c>
      <c r="T6" s="35">
        <f t="shared" si="3"/>
        <v>77.430000000000007</v>
      </c>
      <c r="U6" s="35">
        <f t="shared" si="3"/>
        <v>44904</v>
      </c>
      <c r="V6" s="35">
        <f t="shared" si="3"/>
        <v>223.49</v>
      </c>
      <c r="W6" s="35">
        <f t="shared" si="3"/>
        <v>200.92</v>
      </c>
      <c r="X6" s="36">
        <f>IF(X7="",NA(),X7)</f>
        <v>86.64</v>
      </c>
      <c r="Y6" s="36">
        <f t="shared" ref="Y6:AG6" si="4">IF(Y7="",NA(),Y7)</f>
        <v>84.12</v>
      </c>
      <c r="Z6" s="36">
        <f t="shared" si="4"/>
        <v>82.35</v>
      </c>
      <c r="AA6" s="36">
        <f t="shared" si="4"/>
        <v>82.46</v>
      </c>
      <c r="AB6" s="36">
        <f t="shared" si="4"/>
        <v>85.1</v>
      </c>
      <c r="AC6" s="36">
        <f t="shared" si="4"/>
        <v>76.02</v>
      </c>
      <c r="AD6" s="36">
        <f t="shared" si="4"/>
        <v>77.66</v>
      </c>
      <c r="AE6" s="36">
        <f t="shared" si="4"/>
        <v>74.03</v>
      </c>
      <c r="AF6" s="36">
        <f t="shared" si="4"/>
        <v>73.2</v>
      </c>
      <c r="AG6" s="36">
        <f t="shared" si="4"/>
        <v>73.42</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886.94</v>
      </c>
      <c r="BF6" s="36">
        <f t="shared" ref="BF6:BN6" si="7">IF(BF7="",NA(),BF7)</f>
        <v>901.15</v>
      </c>
      <c r="BG6" s="36">
        <f t="shared" si="7"/>
        <v>848.44</v>
      </c>
      <c r="BH6" s="36">
        <f t="shared" si="7"/>
        <v>812.12</v>
      </c>
      <c r="BI6" s="36">
        <f t="shared" si="7"/>
        <v>784.56</v>
      </c>
      <c r="BJ6" s="36">
        <f t="shared" si="7"/>
        <v>1246.73</v>
      </c>
      <c r="BK6" s="36">
        <f t="shared" si="7"/>
        <v>1281.51</v>
      </c>
      <c r="BL6" s="36">
        <f t="shared" si="7"/>
        <v>1068.53</v>
      </c>
      <c r="BM6" s="36">
        <f t="shared" si="7"/>
        <v>995.48</v>
      </c>
      <c r="BN6" s="36">
        <f t="shared" si="7"/>
        <v>982.31</v>
      </c>
      <c r="BO6" s="35" t="str">
        <f>IF(BO7="","",IF(BO7="-","【-】","【"&amp;SUBSTITUTE(TEXT(BO7,"#,##0.00"),"-","△")&amp;"】"))</f>
        <v>【1,084.05】</v>
      </c>
      <c r="BP6" s="36">
        <f>IF(BP7="",NA(),BP7)</f>
        <v>59.38</v>
      </c>
      <c r="BQ6" s="36">
        <f t="shared" ref="BQ6:BY6" si="8">IF(BQ7="",NA(),BQ7)</f>
        <v>57</v>
      </c>
      <c r="BR6" s="36">
        <f t="shared" si="8"/>
        <v>58.11</v>
      </c>
      <c r="BS6" s="36">
        <f t="shared" si="8"/>
        <v>56.9</v>
      </c>
      <c r="BT6" s="36">
        <f t="shared" si="8"/>
        <v>55.54</v>
      </c>
      <c r="BU6" s="36">
        <f t="shared" si="8"/>
        <v>54.33</v>
      </c>
      <c r="BV6" s="36">
        <f t="shared" si="8"/>
        <v>55.02</v>
      </c>
      <c r="BW6" s="36">
        <f t="shared" si="8"/>
        <v>59.33</v>
      </c>
      <c r="BX6" s="36">
        <f t="shared" si="8"/>
        <v>55.46</v>
      </c>
      <c r="BY6" s="36">
        <f t="shared" si="8"/>
        <v>53.77</v>
      </c>
      <c r="BZ6" s="35" t="str">
        <f>IF(BZ7="","",IF(BZ7="-","【-】","【"&amp;SUBSTITUTE(TEXT(BZ7,"#,##0.00"),"-","△")&amp;"】"))</f>
        <v>【53.46】</v>
      </c>
      <c r="CA6" s="36">
        <f>IF(CA7="",NA(),CA7)</f>
        <v>277.49</v>
      </c>
      <c r="CB6" s="36">
        <f t="shared" ref="CB6:CJ6" si="9">IF(CB7="",NA(),CB7)</f>
        <v>286.70999999999998</v>
      </c>
      <c r="CC6" s="36">
        <f t="shared" si="9"/>
        <v>286.32</v>
      </c>
      <c r="CD6" s="36">
        <f t="shared" si="9"/>
        <v>292.37</v>
      </c>
      <c r="CE6" s="36">
        <f t="shared" si="9"/>
        <v>294.92</v>
      </c>
      <c r="CF6" s="36">
        <f t="shared" si="9"/>
        <v>341.05</v>
      </c>
      <c r="CG6" s="36">
        <f t="shared" si="9"/>
        <v>330.62</v>
      </c>
      <c r="CH6" s="36">
        <f t="shared" si="9"/>
        <v>279.67</v>
      </c>
      <c r="CI6" s="36">
        <f t="shared" si="9"/>
        <v>299.77999999999997</v>
      </c>
      <c r="CJ6" s="36">
        <f t="shared" si="9"/>
        <v>305.38</v>
      </c>
      <c r="CK6" s="35" t="str">
        <f>IF(CK7="","",IF(CK7="-","【-】","【"&amp;SUBSTITUTE(TEXT(CK7,"#,##0.00"),"-","△")&amp;"】"))</f>
        <v>【300.47】</v>
      </c>
      <c r="CL6" s="36">
        <f>IF(CL7="",NA(),CL7)</f>
        <v>53.01</v>
      </c>
      <c r="CM6" s="36">
        <f t="shared" ref="CM6:CU6" si="10">IF(CM7="",NA(),CM7)</f>
        <v>54.26</v>
      </c>
      <c r="CN6" s="36">
        <f t="shared" si="10"/>
        <v>53.77</v>
      </c>
      <c r="CO6" s="36">
        <f t="shared" si="10"/>
        <v>53.19</v>
      </c>
      <c r="CP6" s="36">
        <f t="shared" si="10"/>
        <v>51.99</v>
      </c>
      <c r="CQ6" s="36">
        <f t="shared" si="10"/>
        <v>59.87</v>
      </c>
      <c r="CR6" s="36">
        <f t="shared" si="10"/>
        <v>59.59</v>
      </c>
      <c r="CS6" s="36">
        <f t="shared" si="10"/>
        <v>61.79</v>
      </c>
      <c r="CT6" s="36">
        <f t="shared" si="10"/>
        <v>59.59</v>
      </c>
      <c r="CU6" s="36">
        <f t="shared" si="10"/>
        <v>58.56</v>
      </c>
      <c r="CV6" s="35" t="str">
        <f>IF(CV7="","",IF(CV7="-","【-】","【"&amp;SUBSTITUTE(TEXT(CV7,"#,##0.00"),"-","△")&amp;"】"))</f>
        <v>【54.90】</v>
      </c>
      <c r="CW6" s="36">
        <f>IF(CW7="",NA(),CW7)</f>
        <v>69.040000000000006</v>
      </c>
      <c r="CX6" s="36">
        <f t="shared" ref="CX6:DF6" si="11">IF(CX7="",NA(),CX7)</f>
        <v>65.58</v>
      </c>
      <c r="CY6" s="36">
        <f t="shared" si="11"/>
        <v>66.06</v>
      </c>
      <c r="CZ6" s="36">
        <f t="shared" si="11"/>
        <v>65.819999999999993</v>
      </c>
      <c r="DA6" s="36">
        <f t="shared" si="11"/>
        <v>65.95</v>
      </c>
      <c r="DB6" s="36">
        <f t="shared" si="11"/>
        <v>75.48</v>
      </c>
      <c r="DC6" s="36">
        <f t="shared" si="11"/>
        <v>74.64</v>
      </c>
      <c r="DD6" s="36">
        <f t="shared" si="11"/>
        <v>74.98</v>
      </c>
      <c r="DE6" s="36">
        <f t="shared" si="11"/>
        <v>74.19</v>
      </c>
      <c r="DF6" s="36">
        <f t="shared" si="11"/>
        <v>73.680000000000007</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0.06</v>
      </c>
      <c r="EE6" s="36">
        <f t="shared" ref="EE6:EM6" si="14">IF(EE7="",NA(),EE7)</f>
        <v>0.02</v>
      </c>
      <c r="EF6" s="36">
        <f t="shared" si="14"/>
        <v>0.19</v>
      </c>
      <c r="EG6" s="36">
        <f t="shared" si="14"/>
        <v>0.05</v>
      </c>
      <c r="EH6" s="36">
        <f t="shared" si="14"/>
        <v>0.02</v>
      </c>
      <c r="EI6" s="36">
        <f t="shared" si="14"/>
        <v>0.54</v>
      </c>
      <c r="EJ6" s="36">
        <f t="shared" si="14"/>
        <v>0.43</v>
      </c>
      <c r="EK6" s="36">
        <f t="shared" si="14"/>
        <v>0.56000000000000005</v>
      </c>
      <c r="EL6" s="36">
        <f t="shared" si="14"/>
        <v>0.31</v>
      </c>
      <c r="EM6" s="36">
        <f t="shared" si="14"/>
        <v>0.42</v>
      </c>
      <c r="EN6" s="35" t="str">
        <f>IF(EN7="","",IF(EN7="-","【-】","【"&amp;SUBSTITUTE(TEXT(EN7,"#,##0.00"),"-","△")&amp;"】"))</f>
        <v>【0.56】</v>
      </c>
    </row>
    <row r="7" spans="1:144" s="37" customFormat="1" x14ac:dyDescent="0.2">
      <c r="A7" s="29"/>
      <c r="B7" s="38">
        <v>2019</v>
      </c>
      <c r="C7" s="38">
        <v>192091</v>
      </c>
      <c r="D7" s="38">
        <v>47</v>
      </c>
      <c r="E7" s="38">
        <v>1</v>
      </c>
      <c r="F7" s="38">
        <v>0</v>
      </c>
      <c r="G7" s="38">
        <v>0</v>
      </c>
      <c r="H7" s="38" t="s">
        <v>96</v>
      </c>
      <c r="I7" s="38" t="s">
        <v>97</v>
      </c>
      <c r="J7" s="38" t="s">
        <v>98</v>
      </c>
      <c r="K7" s="38" t="s">
        <v>99</v>
      </c>
      <c r="L7" s="38" t="s">
        <v>100</v>
      </c>
      <c r="M7" s="38" t="s">
        <v>101</v>
      </c>
      <c r="N7" s="39" t="s">
        <v>102</v>
      </c>
      <c r="O7" s="39" t="s">
        <v>103</v>
      </c>
      <c r="P7" s="39">
        <v>96.6</v>
      </c>
      <c r="Q7" s="39">
        <v>2430</v>
      </c>
      <c r="R7" s="39">
        <v>46652</v>
      </c>
      <c r="S7" s="39">
        <v>602.48</v>
      </c>
      <c r="T7" s="39">
        <v>77.430000000000007</v>
      </c>
      <c r="U7" s="39">
        <v>44904</v>
      </c>
      <c r="V7" s="39">
        <v>223.49</v>
      </c>
      <c r="W7" s="39">
        <v>200.92</v>
      </c>
      <c r="X7" s="39">
        <v>86.64</v>
      </c>
      <c r="Y7" s="39">
        <v>84.12</v>
      </c>
      <c r="Z7" s="39">
        <v>82.35</v>
      </c>
      <c r="AA7" s="39">
        <v>82.46</v>
      </c>
      <c r="AB7" s="39">
        <v>85.1</v>
      </c>
      <c r="AC7" s="39">
        <v>76.02</v>
      </c>
      <c r="AD7" s="39">
        <v>77.66</v>
      </c>
      <c r="AE7" s="39">
        <v>74.03</v>
      </c>
      <c r="AF7" s="39">
        <v>73.2</v>
      </c>
      <c r="AG7" s="39">
        <v>73.42</v>
      </c>
      <c r="AH7" s="39">
        <v>76.03</v>
      </c>
      <c r="AI7" s="39"/>
      <c r="AJ7" s="39"/>
      <c r="AK7" s="39"/>
      <c r="AL7" s="39"/>
      <c r="AM7" s="39"/>
      <c r="AN7" s="39"/>
      <c r="AO7" s="39"/>
      <c r="AP7" s="39"/>
      <c r="AQ7" s="39"/>
      <c r="AR7" s="39"/>
      <c r="AS7" s="39"/>
      <c r="AT7" s="39"/>
      <c r="AU7" s="39"/>
      <c r="AV7" s="39"/>
      <c r="AW7" s="39"/>
      <c r="AX7" s="39"/>
      <c r="AY7" s="39"/>
      <c r="AZ7" s="39"/>
      <c r="BA7" s="39"/>
      <c r="BB7" s="39"/>
      <c r="BC7" s="39"/>
      <c r="BD7" s="39"/>
      <c r="BE7" s="39">
        <v>886.94</v>
      </c>
      <c r="BF7" s="39">
        <v>901.15</v>
      </c>
      <c r="BG7" s="39">
        <v>848.44</v>
      </c>
      <c r="BH7" s="39">
        <v>812.12</v>
      </c>
      <c r="BI7" s="39">
        <v>784.56</v>
      </c>
      <c r="BJ7" s="39">
        <v>1246.73</v>
      </c>
      <c r="BK7" s="39">
        <v>1281.51</v>
      </c>
      <c r="BL7" s="39">
        <v>1068.53</v>
      </c>
      <c r="BM7" s="39">
        <v>995.48</v>
      </c>
      <c r="BN7" s="39">
        <v>982.31</v>
      </c>
      <c r="BO7" s="39">
        <v>1084.05</v>
      </c>
      <c r="BP7" s="39">
        <v>59.38</v>
      </c>
      <c r="BQ7" s="39">
        <v>57</v>
      </c>
      <c r="BR7" s="39">
        <v>58.11</v>
      </c>
      <c r="BS7" s="39">
        <v>56.9</v>
      </c>
      <c r="BT7" s="39">
        <v>55.54</v>
      </c>
      <c r="BU7" s="39">
        <v>54.33</v>
      </c>
      <c r="BV7" s="39">
        <v>55.02</v>
      </c>
      <c r="BW7" s="39">
        <v>59.33</v>
      </c>
      <c r="BX7" s="39">
        <v>55.46</v>
      </c>
      <c r="BY7" s="39">
        <v>53.77</v>
      </c>
      <c r="BZ7" s="39">
        <v>53.46</v>
      </c>
      <c r="CA7" s="39">
        <v>277.49</v>
      </c>
      <c r="CB7" s="39">
        <v>286.70999999999998</v>
      </c>
      <c r="CC7" s="39">
        <v>286.32</v>
      </c>
      <c r="CD7" s="39">
        <v>292.37</v>
      </c>
      <c r="CE7" s="39">
        <v>294.92</v>
      </c>
      <c r="CF7" s="39">
        <v>341.05</v>
      </c>
      <c r="CG7" s="39">
        <v>330.62</v>
      </c>
      <c r="CH7" s="39">
        <v>279.67</v>
      </c>
      <c r="CI7" s="39">
        <v>299.77999999999997</v>
      </c>
      <c r="CJ7" s="39">
        <v>305.38</v>
      </c>
      <c r="CK7" s="39">
        <v>300.47000000000003</v>
      </c>
      <c r="CL7" s="39">
        <v>53.01</v>
      </c>
      <c r="CM7" s="39">
        <v>54.26</v>
      </c>
      <c r="CN7" s="39">
        <v>53.77</v>
      </c>
      <c r="CO7" s="39">
        <v>53.19</v>
      </c>
      <c r="CP7" s="39">
        <v>51.99</v>
      </c>
      <c r="CQ7" s="39">
        <v>59.87</v>
      </c>
      <c r="CR7" s="39">
        <v>59.59</v>
      </c>
      <c r="CS7" s="39">
        <v>61.79</v>
      </c>
      <c r="CT7" s="39">
        <v>59.59</v>
      </c>
      <c r="CU7" s="39">
        <v>58.56</v>
      </c>
      <c r="CV7" s="39">
        <v>54.9</v>
      </c>
      <c r="CW7" s="39">
        <v>69.040000000000006</v>
      </c>
      <c r="CX7" s="39">
        <v>65.58</v>
      </c>
      <c r="CY7" s="39">
        <v>66.06</v>
      </c>
      <c r="CZ7" s="39">
        <v>65.819999999999993</v>
      </c>
      <c r="DA7" s="39">
        <v>65.95</v>
      </c>
      <c r="DB7" s="39">
        <v>75.48</v>
      </c>
      <c r="DC7" s="39">
        <v>74.64</v>
      </c>
      <c r="DD7" s="39">
        <v>74.98</v>
      </c>
      <c r="DE7" s="39">
        <v>74.19</v>
      </c>
      <c r="DF7" s="39">
        <v>73.680000000000007</v>
      </c>
      <c r="DG7" s="39">
        <v>73.31</v>
      </c>
      <c r="DH7" s="39"/>
      <c r="DI7" s="39"/>
      <c r="DJ7" s="39"/>
      <c r="DK7" s="39"/>
      <c r="DL7" s="39"/>
      <c r="DM7" s="39"/>
      <c r="DN7" s="39"/>
      <c r="DO7" s="39"/>
      <c r="DP7" s="39"/>
      <c r="DQ7" s="39"/>
      <c r="DR7" s="39"/>
      <c r="DS7" s="39"/>
      <c r="DT7" s="39"/>
      <c r="DU7" s="39"/>
      <c r="DV7" s="39"/>
      <c r="DW7" s="39"/>
      <c r="DX7" s="39"/>
      <c r="DY7" s="39"/>
      <c r="DZ7" s="39"/>
      <c r="EA7" s="39"/>
      <c r="EB7" s="39"/>
      <c r="EC7" s="39"/>
      <c r="ED7" s="39">
        <v>0.06</v>
      </c>
      <c r="EE7" s="39">
        <v>0.02</v>
      </c>
      <c r="EF7" s="39">
        <v>0.19</v>
      </c>
      <c r="EG7" s="39">
        <v>0.05</v>
      </c>
      <c r="EH7" s="39">
        <v>0.02</v>
      </c>
      <c r="EI7" s="39">
        <v>0.54</v>
      </c>
      <c r="EJ7" s="39">
        <v>0.43</v>
      </c>
      <c r="EK7" s="39">
        <v>0.56000000000000005</v>
      </c>
      <c r="EL7" s="39">
        <v>0.31</v>
      </c>
      <c r="EM7" s="39">
        <v>0.42</v>
      </c>
      <c r="EN7" s="39">
        <v>0.56000000000000005</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2">
      <c r="B11">
        <v>4</v>
      </c>
      <c r="C11">
        <v>3</v>
      </c>
      <c r="D11">
        <v>2</v>
      </c>
      <c r="E11">
        <v>1</v>
      </c>
      <c r="F11">
        <v>0</v>
      </c>
      <c r="G11" t="s">
        <v>109</v>
      </c>
    </row>
    <row r="12" spans="1:144" x14ac:dyDescent="0.2">
      <c r="B12">
        <v>1</v>
      </c>
      <c r="C12">
        <v>1</v>
      </c>
      <c r="D12">
        <v>1</v>
      </c>
      <c r="E12">
        <v>1</v>
      </c>
      <c r="F12">
        <v>1</v>
      </c>
      <c r="G12" t="s">
        <v>110</v>
      </c>
    </row>
    <row r="13" spans="1:144" x14ac:dyDescent="0.2">
      <c r="B13" t="s">
        <v>111</v>
      </c>
      <c r="C13" t="s">
        <v>112</v>
      </c>
      <c r="D13" t="s">
        <v>113</v>
      </c>
      <c r="E13" t="s">
        <v>111</v>
      </c>
      <c r="F13" t="s">
        <v>114</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2021-01-27T06:26:45Z</cp:lastPrinted>
  <dcterms:created xsi:type="dcterms:W3CDTF">2020-12-04T02:20:12Z</dcterms:created>
  <dcterms:modified xsi:type="dcterms:W3CDTF">2021-02-22T06:38:01Z</dcterms:modified>
  <cp:category/>
</cp:coreProperties>
</file>