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175 農集\"/>
    </mc:Choice>
  </mc:AlternateContent>
  <workbookProtection workbookAlgorithmName="SHA-512" workbookHashValue="s97XxKzJ7HIuTiy2uDNbkQVReKUE0FT0i4kUF8/e/5wPrh6F82wd/1nK+DouJRK8JgE/1x89YjF6a5mLI/jg0g==" workbookSaltValue="8fCw6hF7PPyCjbHZzO3sUA==" workbookSpinCount="100000" lockStructure="1"/>
  <bookViews>
    <workbookView xWindow="-120" yWindow="-120" windowWidth="20736" windowHeight="11316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E86" i="4"/>
  <c r="AL10" i="4"/>
  <c r="P10" i="4"/>
  <c r="I10" i="4"/>
  <c r="AL8" i="4"/>
  <c r="W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<sst xmlns="http://schemas.openxmlformats.org/spreadsheetml/2006/main" count="236" uniqueCount="119">
  <si>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</si>
  <si>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</si>
  <si>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</si>
  <si>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</si>
  <si>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</si>
  <si>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</si>
  <si>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</si>
  <si>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</si>
  <si>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</si>
  <si>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</si>
  <si>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</si>
  <si>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</si>
  <si>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</si>
  <si>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</si>
  <si>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</si>
  <si>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</si>
  <si>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</si>
  <si>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</si>
  <si>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</si>
  <si>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</si>
  <si>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</si>
  <si>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</si>
  <si>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</si>
  <si>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</si>
  <si>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</si>
  <si>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</si>
  <si>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</si>
  <si>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</si>
  <si>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</si>
  <si>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</si>
  <si>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</si>
  <si>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</si>
  <si>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</si>
  <si>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</si>
  <si>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</si>
  <si>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</si>
  <si>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</si>
  <si>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</si>
  <si>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</si>
  <si>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</si>
  <si>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</si>
  <si>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</si>
  <si>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</si>
  <si>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</si>
  <si>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</si>
  <si>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</si>
  <si>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</si>
  <si>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</si>
  <si>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</si>
  <si>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</si>
  <si>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</si>
  <si>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</si>
  <si>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</si>
  <si>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</si>
  <si>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</si>
  <si>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</si>
  <si>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</si>
  <si>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</si>
  <si>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</si>
  <si>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</si>
  <si>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</si>
  <si>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</si>
  <si>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</si>
  <si>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</si>
  <si>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</si>
  <si>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</si>
  <si>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</si>
  <si>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</si>
  <si>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</si>
  <si>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</si>
  <si>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</si>
  <si>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</si>
  <si>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</si>
  <si>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</si>
  <si>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</si>
  <si>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</si>
  <si>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</si>
  <si>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</si>
  <si>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</si>
  <si>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</si>
  <si>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</si>
  <si>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</si>
  <si>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</si>
  <si>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</si>
  <si>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</si>
  <si>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</si>
  <si>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</si>
  <si>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</si>
  <si>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</si>
  <si>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</si>
  <si>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</si>
  <si>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</si>
  <si>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</si>
  <si>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</si>
  <si>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</si>
  <si>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</si>
  <si>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</si>
  <si>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</si>
  <si>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南アルプス市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</si>
  <si>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</si>
  <si>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</si>
  <si>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</si>
  <si>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</si>
  <si>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</si>
  <si>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</si>
  <si>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</si>
  <si>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</si>
  <si>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</si>
  <si>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</si>
  <si>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</si>
  <si>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</si>
  <si>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</si>
  <si>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</si>
  <si>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</si>
  <si>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</si>
  <si>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</si>
  <si>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収益的収支比率は、65.40％で対前年比で1.74％上回っているが、単年度収支が赤字である。
　企業債残高対事業規模比率は、0％であるが、分析を行い経営改善を図っていく必要がある。
　</t>
    </r>
    <r>
      <rPr>
        <sz val="11"/>
        <rFont val="ＭＳ ゴシック"/>
        <family val="3"/>
        <charset val="128"/>
      </rPr>
      <t>経費回収比率は、26.09％で類似団体の平均値57.31％を大きく下回っており、汚水処理に係る費用が使用料収入で賄えていない。</t>
    </r>
    <r>
      <rPr>
        <sz val="11"/>
        <color theme="1"/>
        <rFont val="ＭＳ ゴシック"/>
        <family val="3"/>
        <charset val="128"/>
      </rPr>
      <t xml:space="preserve">
　汚水処理原価は、194.61円で類似団体の平均値273.52円を下回っているが、年数の経過等により高くなることが予想される。
　施設利用率は、97.77％で類似団体平均値50.14％を上回っており、毎年変わらない利用状況である。
　</t>
    </r>
    <r>
      <rPr>
        <sz val="11"/>
        <rFont val="ＭＳ ゴシック"/>
        <family val="3"/>
        <charset val="128"/>
      </rPr>
      <t>水洗化率は、88.74％で類似団体平均値84.98％を上回っているが、使用料収入を確保するため、イベントや広報活動等、水洗化率向上への更なる取組みが必要である。</t>
    </r>
    <rPh sb="35" eb="36">
      <t>タン</t>
    </rPh>
    <rPh sb="75" eb="77">
      <t>ケイエイ</t>
    </rPh>
    <rPh sb="77" eb="79">
      <t>カイゼン</t>
    </rPh>
    <rPh sb="80" eb="81">
      <t>ハカ</t>
    </rPh>
    <rPh sb="341" eb="342">
      <t>サラコウホウカツドウトウ</t>
    </rPh>
    <phoneticPr fontId="4"/>
  </si>
  <si>
    <r>
      <t>　農業集落排水事業は、農業用用排水の水質汚濁の防止、また、地域に住む人の生活環境を快適にし、水環境を保全することを目的とした事業である。
　地形等の問題により下水道普及が困難な山村地域ではあるが、本市の水源にもあたる重要な地域であることから、一般財源を投入してでも維持すべき事業であると考える。
　このため、健全な経営</t>
    </r>
    <r>
      <rPr>
        <sz val="11"/>
        <rFont val="ＭＳ ゴシック"/>
        <family val="3"/>
        <charset val="128"/>
      </rPr>
      <t>は困難な状況であるが、公営企業会計への適用を踏まえ、適切な使用料の設定、今後の維持管理・老朽化対策等を検証し、経営改善を図る必要がある。</t>
    </r>
    <rPh sb="1" eb="3">
      <t>ノウギョウ</t>
    </rPh>
    <rPh sb="3" eb="5">
      <t>シュウラク</t>
    </rPh>
    <rPh sb="5" eb="7">
      <t>ハイスイ</t>
    </rPh>
    <rPh sb="7" eb="9">
      <t>ジギョウ</t>
    </rPh>
    <rPh sb="11" eb="14">
      <t>ノウギョウヨウ</t>
    </rPh>
    <rPh sb="137" eb="139">
      <t>ジギョウ</t>
    </rPh>
    <rPh sb="143" eb="144">
      <t>カンガ</t>
    </rPh>
    <rPh sb="154" eb="156">
      <t>ケンゼン</t>
    </rPh>
    <rPh sb="157" eb="159">
      <t>ケイエイ</t>
    </rPh>
    <rPh sb="160" eb="162">
      <t>コンナン</t>
    </rPh>
    <rPh sb="163" eb="165">
      <t>ジョウキョウ</t>
    </rPh>
    <rPh sb="170" eb="172">
      <t>コウエイ</t>
    </rPh>
    <rPh sb="172" eb="174">
      <t>キギョウ</t>
    </rPh>
    <rPh sb="174" eb="176">
      <t>カイケイ</t>
    </rPh>
    <rPh sb="178" eb="180">
      <t>テキヨウ</t>
    </rPh>
    <rPh sb="181" eb="182">
      <t>フ</t>
    </rPh>
    <rPh sb="185" eb="187">
      <t>テキセツ</t>
    </rPh>
    <rPh sb="188" eb="190">
      <t>シヨウ</t>
    </rPh>
    <rPh sb="190" eb="191">
      <t>リョウ</t>
    </rPh>
    <rPh sb="192" eb="194">
      <t>セッテイ</t>
    </rPh>
    <rPh sb="195" eb="197">
      <t>コンゴ</t>
    </rPh>
    <rPh sb="198" eb="200">
      <t>イジ</t>
    </rPh>
    <rPh sb="200" eb="202">
      <t>カンリ</t>
    </rPh>
    <rPh sb="203" eb="206">
      <t>ロウキュウカ</t>
    </rPh>
    <rPh sb="206" eb="208">
      <t>タイサク</t>
    </rPh>
    <rPh sb="208" eb="209">
      <t>トウ</t>
    </rPh>
    <rPh sb="210" eb="212">
      <t>ケンショウ</t>
    </rPh>
    <rPh sb="214" eb="216">
      <t>ケイエイ</t>
    </rPh>
    <rPh sb="216" eb="218">
      <t>カイゼン</t>
    </rPh>
    <rPh sb="219" eb="220">
      <t>ハカ</t>
    </rPh>
    <rPh sb="221" eb="223">
      <t>ヒツヨウ</t>
    </rPh>
    <phoneticPr fontId="4"/>
  </si>
  <si>
    <t>　平成8年から供用開始されており、処理場やポンプ施設において、老朽化による修繕等が必要とされる箇所が出てきている。
　今後、平成30年度に策定した最適化整備構想により、施設の機能維持に積極的に努め、長寿命化を図る必要がある。</t>
    <rPh sb="1" eb="3">
      <t>ヘイセイ</t>
    </rPh>
    <rPh sb="4" eb="5">
      <t>ネン</t>
    </rPh>
    <rPh sb="7" eb="9">
      <t>キョウヨウ</t>
    </rPh>
    <rPh sb="9" eb="11">
      <t>カイシ</t>
    </rPh>
    <rPh sb="17" eb="20">
      <t>ショリジョウ</t>
    </rPh>
    <rPh sb="24" eb="26">
      <t>シセツ</t>
    </rPh>
    <rPh sb="31" eb="34">
      <t>ロウキュウカ</t>
    </rPh>
    <rPh sb="37" eb="39">
      <t>シュウゼン</t>
    </rPh>
    <rPh sb="39" eb="40">
      <t>トウ</t>
    </rPh>
    <rPh sb="41" eb="43">
      <t>ヒツヨウ</t>
    </rPh>
    <rPh sb="47" eb="49">
      <t>カショ</t>
    </rPh>
    <rPh sb="50" eb="51">
      <t>デ</t>
    </rPh>
    <rPh sb="59" eb="61">
      <t>コンゴ</t>
    </rPh>
    <rPh sb="62" eb="64">
      <t>ヘイセイ</t>
    </rPh>
    <rPh sb="66" eb="68">
      <t>ネンド</t>
    </rPh>
    <rPh sb="69" eb="71">
      <t>サクテイ</t>
    </rPh>
    <rPh sb="73" eb="75">
      <t>サイテキ</t>
    </rPh>
    <rPh sb="75" eb="76">
      <t>カ</t>
    </rPh>
    <rPh sb="76" eb="78">
      <t>セイビ</t>
    </rPh>
    <rPh sb="78" eb="80">
      <t>コウソウ</t>
    </rPh>
    <rPh sb="84" eb="86">
      <t>シセツ</t>
    </rPh>
    <rPh sb="87" eb="89">
      <t>キノウ</t>
    </rPh>
    <rPh sb="89" eb="91">
      <t>イジ</t>
    </rPh>
    <rPh sb="92" eb="95">
      <t>セッキョクテキ</t>
    </rPh>
    <rPh sb="96" eb="97">
      <t>ツト</t>
    </rPh>
    <rPh sb="99" eb="103">
      <t>チョウジュミョウカ</t>
    </rPh>
    <rPh sb="104" eb="105">
      <t>ハカ</t>
    </rPh>
    <rPh sb="106" eb="10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</si>
</sst>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6-4879-863C-76231326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6-4879-863C-76231326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97.77</c:v>
                </c:pt>
                <c:pt idx="2">
                  <c:v>97.77</c:v>
                </c:pt>
                <c:pt idx="3">
                  <c:v>97.77</c:v>
                </c:pt>
                <c:pt idx="4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4-4583-BE59-3522B88E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4-4583-BE59-3522B88E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87.71</c:v>
                </c:pt>
                <c:pt idx="1">
                  <c:v>85.92</c:v>
                </c:pt>
                <c:pt idx="2">
                  <c:v>85.39</c:v>
                </c:pt>
                <c:pt idx="3">
                  <c:v>87.3</c:v>
                </c:pt>
                <c:pt idx="4">
                  <c:v>88.74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2-43DF-BFEE-22AE15C0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2-43DF-BFEE-22AE15C0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67.03</c:v>
                </c:pt>
                <c:pt idx="1">
                  <c:v>68.91</c:v>
                </c:pt>
                <c:pt idx="2">
                  <c:v>63.63</c:v>
                </c:pt>
                <c:pt idx="3">
                  <c:v>63.66</c:v>
                </c:pt>
                <c:pt idx="4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4DA-BAC8-458D78D0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1-44DA-BAC8-458D78D0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1-4401-B765-D71F5EB9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1-4401-B765-D71F5EB9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8-49D4-B2E4-9811635A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8-49D4-B2E4-9811635A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5-4AC2-9C73-86D17EC9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5-4AC2-9C73-86D17EC9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D-4EE1-AC01-DC59CF3F2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D-4EE1-AC01-DC59CF3F2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1208.76</c:v>
                </c:pt>
                <c:pt idx="1">
                  <c:v>1188.54</c:v>
                </c:pt>
                <c:pt idx="2">
                  <c:v>343.06</c:v>
                </c:pt>
                <c:pt idx="3">
                  <c:v>193.57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D89-A856-5705B8F4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0-4D89-A856-5705B8F4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27.35</c:v>
                </c:pt>
                <c:pt idx="1">
                  <c:v>23.6</c:v>
                </c:pt>
                <c:pt idx="2">
                  <c:v>26.69</c:v>
                </c:pt>
                <c:pt idx="3">
                  <c:v>26.95</c:v>
                </c:pt>
                <c:pt idx="4">
                  <c:v>26.09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7-4C64-B877-9CB9C1C32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7-4C64-B877-9CB9C1C32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210.73</c:v>
                </c:pt>
                <c:pt idx="1">
                  <c:v>226.19</c:v>
                </c:pt>
                <c:pt idx="2">
                  <c:v>188.66</c:v>
                </c:pt>
                <c:pt idx="3">
                  <c:v>186.22</c:v>
                </c:pt>
                <c:pt idx="4">
                  <c:v>194.61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B-4DE4-A4EB-5FCEECF4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B-4DE4-A4EB-5FCEECF4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依田 涼" id="{CB74B553-7468-4662-A2DA-8E03EB76C3D3}" userId="S::changmang@city.minami-alps.lg.jp::c8daeb49-cd68-426e-8f4b-10751a55b152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16" sqref="A1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山梨県　南アルプス市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71612</v>
      </c>
      <c r="AM8" s="51"/>
      <c r="AN8" s="51"/>
      <c r="AO8" s="51"/>
      <c r="AP8" s="51"/>
      <c r="AQ8" s="51"/>
      <c r="AR8" s="51"/>
      <c r="AS8" s="51"/>
      <c r="AT8" s="46">
        <f>データ!T6</f>
        <v>264.14</v>
      </c>
      <c r="AU8" s="46"/>
      <c r="AV8" s="46"/>
      <c r="AW8" s="46"/>
      <c r="AX8" s="46"/>
      <c r="AY8" s="46"/>
      <c r="AZ8" s="46"/>
      <c r="BA8" s="46"/>
      <c r="BB8" s="46">
        <f>データ!U6</f>
        <v>271.11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0.32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231</v>
      </c>
      <c r="AM10" s="51"/>
      <c r="AN10" s="51"/>
      <c r="AO10" s="51"/>
      <c r="AP10" s="51"/>
      <c r="AQ10" s="51"/>
      <c r="AR10" s="51"/>
      <c r="AS10" s="51"/>
      <c r="AT10" s="46">
        <f>データ!W6</f>
        <v>0.14000000000000001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1650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5DpvYMLiHcOQbB3gJOROagZhHR2ZjnTJzaXqsMKM10nury8zEfzwJe1una77FKMYLOGM6sQWwtJWqUf3h8MS0Q==" saltValue="koKkCEJYGUzJGi0vFMa4+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192082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山梨県　南アルプス市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0.32</v>
      </c>
      <c r="Q6" s="34">
        <f t="shared" si="3"/>
        <v>100</v>
      </c>
      <c r="R6" s="34">
        <f t="shared" si="3"/>
        <v>2750</v>
      </c>
      <c r="S6" s="34">
        <f t="shared" si="3"/>
        <v>71612</v>
      </c>
      <c r="T6" s="34">
        <f t="shared" si="3"/>
        <v>264.14</v>
      </c>
      <c r="U6" s="34">
        <f t="shared" si="3"/>
        <v>271.11</v>
      </c>
      <c r="V6" s="34">
        <f t="shared" si="3"/>
        <v>231</v>
      </c>
      <c r="W6" s="34">
        <f t="shared" si="3"/>
        <v>0.14000000000000001</v>
      </c>
      <c r="X6" s="34">
        <f t="shared" si="3"/>
        <v>1650</v>
      </c>
      <c r="Y6" s="35">
        <f>IF(Y7="",NA(),Y7)</f>
        <v>67.03</v>
      </c>
      <c r="Z6" s="35">
        <f t="shared" ref="Z6:AH6" si="4">IF(Z7="",NA(),Z7)</f>
        <v>68.91</v>
      </c>
      <c r="AA6" s="35">
        <f t="shared" si="4"/>
        <v>63.63</v>
      </c>
      <c r="AB6" s="35">
        <f t="shared" si="4"/>
        <v>63.66</v>
      </c>
      <c r="AC6" s="35">
        <f t="shared" si="4"/>
        <v>65.400000000000006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1208.76</v>
      </c>
      <c r="BG6" s="35">
        <f t="shared" ref="BG6:BO6" si="7">IF(BG7="",NA(),BG7)</f>
        <v>1188.54</v>
      </c>
      <c r="BH6" s="35">
        <f t="shared" si="7"/>
        <v>343.06</v>
      </c>
      <c r="BI6" s="35">
        <f t="shared" si="7"/>
        <v>193.57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27.35</v>
      </c>
      <c r="BR6" s="35">
        <f t="shared" ref="BR6:BZ6" si="8">IF(BR7="",NA(),BR7)</f>
        <v>23.6</v>
      </c>
      <c r="BS6" s="35">
        <f t="shared" si="8"/>
        <v>26.69</v>
      </c>
      <c r="BT6" s="35">
        <f t="shared" si="8"/>
        <v>26.95</v>
      </c>
      <c r="BU6" s="35">
        <f t="shared" si="8"/>
        <v>26.09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210.73</v>
      </c>
      <c r="CC6" s="35">
        <f t="shared" ref="CC6:CK6" si="9">IF(CC7="",NA(),CC7)</f>
        <v>226.19</v>
      </c>
      <c r="CD6" s="35">
        <f t="shared" si="9"/>
        <v>188.66</v>
      </c>
      <c r="CE6" s="35">
        <f t="shared" si="9"/>
        <v>186.22</v>
      </c>
      <c r="CF6" s="35">
        <f t="shared" si="9"/>
        <v>194.61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97.77</v>
      </c>
      <c r="CN6" s="35">
        <f t="shared" ref="CN6:CV6" si="10">IF(CN7="",NA(),CN7)</f>
        <v>97.77</v>
      </c>
      <c r="CO6" s="35">
        <f t="shared" si="10"/>
        <v>97.77</v>
      </c>
      <c r="CP6" s="35">
        <f t="shared" si="10"/>
        <v>97.77</v>
      </c>
      <c r="CQ6" s="35">
        <f t="shared" si="10"/>
        <v>97.77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87.71</v>
      </c>
      <c r="CY6" s="35">
        <f t="shared" ref="CY6:DG6" si="11">IF(CY7="",NA(),CY7)</f>
        <v>85.92</v>
      </c>
      <c r="CZ6" s="35">
        <f t="shared" si="11"/>
        <v>85.39</v>
      </c>
      <c r="DA6" s="35">
        <f t="shared" si="11"/>
        <v>87.3</v>
      </c>
      <c r="DB6" s="35">
        <f t="shared" si="11"/>
        <v>88.74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2">
      <c r="A7" s="28"/>
      <c r="B7" s="37">
        <v>2019</v>
      </c>
      <c r="C7" s="37">
        <v>192082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0.32</v>
      </c>
      <c r="Q7" s="38">
        <v>100</v>
      </c>
      <c r="R7" s="38">
        <v>2750</v>
      </c>
      <c r="S7" s="38">
        <v>71612</v>
      </c>
      <c r="T7" s="38">
        <v>264.14</v>
      </c>
      <c r="U7" s="38">
        <v>271.11</v>
      </c>
      <c r="V7" s="38">
        <v>231</v>
      </c>
      <c r="W7" s="38">
        <v>0.14000000000000001</v>
      </c>
      <c r="X7" s="38">
        <v>1650</v>
      </c>
      <c r="Y7" s="38">
        <v>67.03</v>
      </c>
      <c r="Z7" s="38">
        <v>68.91</v>
      </c>
      <c r="AA7" s="38">
        <v>63.63</v>
      </c>
      <c r="AB7" s="38">
        <v>63.66</v>
      </c>
      <c r="AC7" s="38">
        <v>65.400000000000006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1208.76</v>
      </c>
      <c r="BG7" s="38">
        <v>1188.54</v>
      </c>
      <c r="BH7" s="38">
        <v>343.06</v>
      </c>
      <c r="BI7" s="38">
        <v>193.57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27.35</v>
      </c>
      <c r="BR7" s="38">
        <v>23.6</v>
      </c>
      <c r="BS7" s="38">
        <v>26.69</v>
      </c>
      <c r="BT7" s="38">
        <v>26.95</v>
      </c>
      <c r="BU7" s="38">
        <v>26.09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210.73</v>
      </c>
      <c r="CC7" s="38">
        <v>226.19</v>
      </c>
      <c r="CD7" s="38">
        <v>188.66</v>
      </c>
      <c r="CE7" s="38">
        <v>186.22</v>
      </c>
      <c r="CF7" s="38">
        <v>194.61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97.77</v>
      </c>
      <c r="CN7" s="38">
        <v>97.77</v>
      </c>
      <c r="CO7" s="38">
        <v>97.77</v>
      </c>
      <c r="CP7" s="38">
        <v>97.77</v>
      </c>
      <c r="CQ7" s="38">
        <v>97.77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87.71</v>
      </c>
      <c r="CY7" s="38">
        <v>85.92</v>
      </c>
      <c r="CZ7" s="38">
        <v>85.39</v>
      </c>
      <c r="DA7" s="38">
        <v>87.3</v>
      </c>
      <c r="DB7" s="38">
        <v>88.74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2021-01-29T04:03:18Z</cp:lastPrinted>
  <dcterms:created xsi:type="dcterms:W3CDTF">2020-12-04T03:03:52Z</dcterms:created>
  <dcterms:modified xsi:type="dcterms:W3CDTF">2021-02-22T01:22:31Z</dcterms:modified>
  <cp:category/>
</cp:coreProperties>
</file>