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yq8RJI9/YONO3liQDRt4oSIVw3MrF54hnq7WqC8TH/X2Uw+ULsb20X8TYU+FcDRn4ZiiYdTgYajG1nuvr4GYww==" workbookSaltValue="Wnl0Q4BcaNKDxTpGzkTySg==" workbookSpinCount="100000" lockStructure="1"/>
  <bookViews>
    <workbookView xWindow="20376" yWindow="-120" windowWidth="19440" windowHeight="15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<sst xmlns="http://schemas.openxmlformats.org/spreadsheetml/2006/main" count="320" uniqueCount="116">
  <si>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</si>
  <si>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</si>
  <si>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</si>
  <si>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</si>
  <si>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</si>
  <si>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</si>
  <si>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</si>
  <si>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</si>
  <si>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</si>
  <si>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</si>
  <si>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</si>
  <si>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</si>
  <si>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</si>
  <si>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</si>
  <si>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</si>
  <si>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</si>
  <si>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</si>
  <si>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</si>
  <si>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</si>
  <si>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</si>
  <si>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</si>
  <si>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</si>
  <si>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</si>
  <si>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</si>
  <si>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</si>
  <si>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</si>
  <si>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</si>
  <si>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</si>
  <si>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</si>
  <si>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</si>
  <si>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</si>
  <si>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</si>
  <si>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</si>
  <si>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</si>
  <si>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</si>
  <si>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</si>
  <si>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</si>
  <si>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</si>
  <si>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</si>
  <si>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</si>
  <si>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</si>
  <si>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</si>
  <si>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</si>
  <si>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</si>
  <si>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</si>
  <si>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</si>
  <si>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</si>
  <si>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</si>
  <si>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</si>
  <si>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</si>
  <si>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</si>
  <si>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</si>
  <si>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</si>
  <si>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</si>
  <si>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</si>
  <si>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</si>
  <si>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</si>
  <si>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</si>
  <si>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</si>
  <si>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</si>
  <si>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</si>
  <si>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</si>
  <si>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</si>
  <si>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</si>
  <si>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</si>
  <si>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</si>
  <si>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</si>
  <si>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</si>
  <si>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</si>
  <si>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</si>
  <si>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</si>
  <si>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</si>
  <si>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</si>
  <si>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</si>
  <si>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</si>
  <si>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</si>
  <si>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</si>
  <si>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</si>
  <si>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</si>
  <si>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</si>
  <si>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</si>
  <si>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</si>
  <si>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</si>
  <si>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</si>
  <si>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</si>
  <si>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</si>
  <si>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</si>
  <si>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</si>
  <si>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</si>
  <si>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</si>
  <si>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</si>
  <si>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</si>
  <si>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</si>
  <si>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</si>
  <si>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</si>
  <si>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</si>
  <si>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</si>
  <si>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</si>
  <si>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</si>
  <si>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</si>
  <si>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</si>
  <si>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</si>
  <si>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</si>
  <si>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</si>
  <si>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</si>
  <si>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</si>
  <si>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</si>
  <si>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</si>
  <si>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</si>
  <si>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</si>
  <si>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</si>
  <si>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</si>
  <si>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</si>
  <si>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本市の下水道普及率は、令和元年度末で49.94％と50％に満たない状況であり、普及率の向上に向けての一層の努力と経営の効率化、健全化が当面の課題である。
　また、令和元年度に公営企業会計に移行され、地方公営企業法適用による初めての決算であるため前年度と比較するデータがない。
　経常収支比率については、63.17％で類似団体の平均値107.15％を大きく下回っており、単年度収支が赤字である。
　累積欠損金比率については、166.40％で類似団体の平均値15.68％を大きく上回っており、多くの累積欠損金が生じている。
　流動比率については、32.05％で類似団体の平均値46.82を下回っており、1年以内に支払うべき債務に対し支払うことができる現金等が不足している。
　企業債残高対事業規模比率についは、4,346.63％で類似団体の平均値1,028.05％を大きく上回っており、使用料収入に対する企業債残高の割合が高い。
　経費回収率については、54.48％で類似団体の平均値94.73％を大きく下回っており、汚水処理に係る費用が使用料収入で賄えていない。
　汚水処理原価については、158.42円で類似団体の平均値160.91円をやや下回っており、汚水処理に係るコストが高い状況である。
　</t>
    </r>
    <r>
      <rPr>
        <sz val="10"/>
        <rFont val="ＭＳ ゴシック"/>
        <family val="3"/>
        <charset val="128"/>
      </rPr>
      <t>水洗化率については、88.76％で類似団体の平均値86.28をやや上回っている。この数値は、下水道を整備した区域の人口に対し、実際に下水道に接続した人口の割合である。</t>
    </r>
    <r>
      <rPr>
        <sz val="10"/>
        <color rgb="FFFF0000"/>
        <rFont val="ＭＳ ゴシック"/>
        <family val="3"/>
        <charset val="128"/>
      </rPr>
      <t xml:space="preserve">
　</t>
    </r>
    <r>
      <rPr>
        <sz val="10"/>
        <rFont val="ＭＳ ゴシック"/>
        <family val="3"/>
        <charset val="128"/>
      </rPr>
      <t>以上、改善を要する数値項目については、経営の健全化及び効率化を目指し、下水道使用料の料金見直しを検討するとともに水洗化率の向上に向けたイベントや広報活動等、更なる取組みが必要である。
　</t>
    </r>
    <r>
      <rPr>
        <sz val="10"/>
        <color theme="1"/>
        <rFont val="ＭＳ ゴシック"/>
        <family val="3"/>
        <charset val="128"/>
      </rPr>
      <t xml:space="preserve">
　</t>
    </r>
    <rPh sb="82" eb="84">
      <t>レイワ</t>
    </rPh>
    <rPh sb="84" eb="86">
      <t>ガンネン</t>
    </rPh>
    <rPh sb="86" eb="87">
      <t>ド</t>
    </rPh>
    <rPh sb="88" eb="90">
      <t>コウエイ</t>
    </rPh>
    <rPh sb="90" eb="92">
      <t>キギョウ</t>
    </rPh>
    <rPh sb="92" eb="94">
      <t>カイケイ</t>
    </rPh>
    <rPh sb="95" eb="97">
      <t>イコウ</t>
    </rPh>
    <rPh sb="100" eb="102">
      <t>チホウ</t>
    </rPh>
    <rPh sb="102" eb="104">
      <t>コウエイ</t>
    </rPh>
    <rPh sb="104" eb="106">
      <t>キギョウ</t>
    </rPh>
    <rPh sb="106" eb="107">
      <t>ホウ</t>
    </rPh>
    <rPh sb="107" eb="109">
      <t>テキヨウ</t>
    </rPh>
    <rPh sb="112" eb="113">
      <t>ハジ</t>
    </rPh>
    <rPh sb="116" eb="118">
      <t>ケッサン</t>
    </rPh>
    <rPh sb="123" eb="126">
      <t>ゼンネンド</t>
    </rPh>
    <rPh sb="127" eb="129">
      <t>ヒカク</t>
    </rPh>
    <rPh sb="140" eb="142">
      <t>ケイジョウ</t>
    </rPh>
    <rPh sb="142" eb="144">
      <t>シュウシ</t>
    </rPh>
    <rPh sb="144" eb="146">
      <t>ヒリツ</t>
    </rPh>
    <rPh sb="159" eb="161">
      <t>ルイジ</t>
    </rPh>
    <rPh sb="161" eb="163">
      <t>ダンタイ</t>
    </rPh>
    <rPh sb="164" eb="166">
      <t>ヘイキン</t>
    </rPh>
    <rPh sb="166" eb="167">
      <t>チ</t>
    </rPh>
    <rPh sb="175" eb="176">
      <t>オオ</t>
    </rPh>
    <rPh sb="178" eb="180">
      <t>シタマワ</t>
    </rPh>
    <rPh sb="185" eb="188">
      <t>タンネンド</t>
    </rPh>
    <rPh sb="188" eb="190">
      <t>シュウシ</t>
    </rPh>
    <rPh sb="191" eb="193">
      <t>アカジ</t>
    </rPh>
    <rPh sb="199" eb="201">
      <t>ルイセキ</t>
    </rPh>
    <rPh sb="201" eb="203">
      <t>ケッソン</t>
    </rPh>
    <rPh sb="203" eb="204">
      <t>キン</t>
    </rPh>
    <rPh sb="204" eb="206">
      <t>ヒリツ</t>
    </rPh>
    <rPh sb="220" eb="222">
      <t>ルイジ</t>
    </rPh>
    <rPh sb="222" eb="224">
      <t>ダンタイ</t>
    </rPh>
    <rPh sb="225" eb="228">
      <t>ヘイキンチ</t>
    </rPh>
    <rPh sb="235" eb="236">
      <t>オオ</t>
    </rPh>
    <rPh sb="238" eb="240">
      <t>ウワマワ</t>
    </rPh>
    <rPh sb="245" eb="246">
      <t>オオ</t>
    </rPh>
    <rPh sb="248" eb="250">
      <t>ルイセキ</t>
    </rPh>
    <rPh sb="250" eb="252">
      <t>ケッソン</t>
    </rPh>
    <rPh sb="252" eb="253">
      <t>キン</t>
    </rPh>
    <rPh sb="254" eb="255">
      <t>ショウ</t>
    </rPh>
    <rPh sb="262" eb="264">
      <t>リュウドウ</t>
    </rPh>
    <rPh sb="264" eb="266">
      <t>ヒリツ</t>
    </rPh>
    <rPh sb="279" eb="281">
      <t>ルイジ</t>
    </rPh>
    <rPh sb="281" eb="283">
      <t>ダンタイ</t>
    </rPh>
    <rPh sb="284" eb="287">
      <t>ヘイキンチ</t>
    </rPh>
    <rPh sb="293" eb="295">
      <t>シタマワ</t>
    </rPh>
    <rPh sb="301" eb="302">
      <t>ネン</t>
    </rPh>
    <rPh sb="302" eb="304">
      <t>イナイ</t>
    </rPh>
    <rPh sb="305" eb="307">
      <t>シハラ</t>
    </rPh>
    <rPh sb="310" eb="312">
      <t>サイム</t>
    </rPh>
    <rPh sb="313" eb="314">
      <t>タイ</t>
    </rPh>
    <rPh sb="315" eb="317">
      <t>シハラ</t>
    </rPh>
    <rPh sb="324" eb="326">
      <t>ゲンキン</t>
    </rPh>
    <rPh sb="326" eb="327">
      <t>トウ</t>
    </rPh>
    <rPh sb="328" eb="330">
      <t>フソク</t>
    </rPh>
    <rPh sb="336" eb="338">
      <t>ルイジ</t>
    </rPh>
    <rPh sb="338" eb="340">
      <t>ダンタイ</t>
    </rPh>
    <rPh sb="341" eb="344">
      <t>ヘイキンチ</t>
    </rPh>
    <rPh sb="354" eb="355">
      <t>オオ</t>
    </rPh>
    <rPh sb="357" eb="359">
      <t>ウワマワ</t>
    </rPh>
    <rPh sb="364" eb="365">
      <t>リョウ</t>
    </rPh>
    <rPh sb="365" eb="367">
      <t>シュウニュウ</t>
    </rPh>
    <rPh sb="368" eb="369">
      <t>タイ</t>
    </rPh>
    <rPh sb="371" eb="373">
      <t>キギョウ</t>
    </rPh>
    <rPh sb="373" eb="374">
      <t>サイ</t>
    </rPh>
    <rPh sb="374" eb="376">
      <t>ザンダカ</t>
    </rPh>
    <rPh sb="377" eb="379">
      <t>ワリアイ</t>
    </rPh>
    <rPh sb="380" eb="381">
      <t>タカ</t>
    </rPh>
    <rPh sb="385" eb="386">
      <t>シメ</t>
    </rPh>
    <rPh sb="393" eb="395">
      <t>ケイヒ</t>
    </rPh>
    <rPh sb="395" eb="397">
      <t>カイシュウ</t>
    </rPh>
    <rPh sb="397" eb="398">
      <t>リツ</t>
    </rPh>
    <rPh sb="412" eb="413">
      <t>チ</t>
    </rPh>
    <rPh sb="420" eb="421">
      <t>オオ</t>
    </rPh>
    <rPh sb="423" eb="425">
      <t>シタマワ</t>
    </rPh>
    <rPh sb="430" eb="432">
      <t>オスイ</t>
    </rPh>
    <rPh sb="433" eb="434">
      <t>カカ</t>
    </rPh>
    <rPh sb="435" eb="437">
      <t>ヒヨウ</t>
    </rPh>
    <rPh sb="438" eb="440">
      <t>シヨウ</t>
    </rPh>
    <rPh sb="440" eb="441">
      <t>リョウ</t>
    </rPh>
    <rPh sb="441" eb="443">
      <t>シュウニュウ</t>
    </rPh>
    <rPh sb="444" eb="445">
      <t>マカナ</t>
    </rPh>
    <rPh sb="453" eb="455">
      <t>テキセイ</t>
    </rPh>
    <rPh sb="458" eb="459">
      <t>リョウ</t>
    </rPh>
    <rPh sb="460" eb="462">
      <t>カクホ</t>
    </rPh>
    <rPh sb="462" eb="463">
      <t>オヨ</t>
    </rPh>
    <rPh sb="464" eb="466">
      <t>オスイ</t>
    </rPh>
    <rPh sb="466" eb="468">
      <t>ショリ</t>
    </rPh>
    <rPh sb="468" eb="469">
      <t>ヒ</t>
    </rPh>
    <rPh sb="470" eb="472">
      <t>サクゲン</t>
    </rPh>
    <rPh sb="473" eb="475">
      <t>ヒツヨウ</t>
    </rPh>
    <rPh sb="480" eb="483">
      <t>ヘイキンチ</t>
    </rPh>
    <rPh sb="489" eb="490">
      <t>エン</t>
    </rPh>
    <rPh sb="493" eb="495">
      <t>シタマワ</t>
    </rPh>
    <rPh sb="503" eb="504">
      <t>リツ</t>
    </rPh>
    <rPh sb="519" eb="521">
      <t>ルイジ</t>
    </rPh>
    <rPh sb="521" eb="523">
      <t>ダンタイ</t>
    </rPh>
    <rPh sb="554" eb="556">
      <t>ウワマワ</t>
    </rPh>
    <rPh sb="563" eb="565">
      <t>イジョウ</t>
    </rPh>
    <rPh sb="567" eb="568">
      <t>ヨウ</t>
    </rPh>
    <rPh sb="570" eb="572">
      <t>スウチ</t>
    </rPh>
    <rPh sb="572" eb="574">
      <t>コウモク</t>
    </rPh>
    <rPh sb="580" eb="582">
      <t>ケイエイ</t>
    </rPh>
    <rPh sb="583" eb="586">
      <t>ケンゼンカ</t>
    </rPh>
    <rPh sb="591" eb="593">
      <t>スウチ</t>
    </rPh>
    <rPh sb="595" eb="598">
      <t>ゲスイドウ</t>
    </rPh>
    <rPh sb="599" eb="601">
      <t>セイビ</t>
    </rPh>
    <rPh sb="603" eb="605">
      <t>クイキ</t>
    </rPh>
    <rPh sb="606" eb="608">
      <t>ジンコウ</t>
    </rPh>
    <rPh sb="609" eb="610">
      <t>タイ</t>
    </rPh>
    <rPh sb="612" eb="614">
      <t>ジッサイ</t>
    </rPh>
    <rPh sb="615" eb="618">
      <t>ゲスイドウ</t>
    </rPh>
    <rPh sb="619" eb="621">
      <t>セツゾク</t>
    </rPh>
    <rPh sb="623" eb="625">
      <t>ジンコウ</t>
    </rPh>
    <rPh sb="626" eb="628">
      <t>ワリアイ</t>
    </rPh>
    <rPh sb="635" eb="638">
      <t>ゲスイドウ</t>
    </rPh>
    <rPh sb="638" eb="641">
      <t>シヨウリョウ</t>
    </rPh>
    <rPh sb="642" eb="644">
      <t>リョウキン</t>
    </rPh>
    <rPh sb="644" eb="646">
      <t>ミナオ</t>
    </rPh>
    <rPh sb="648" eb="650">
      <t>ケントウ</t>
    </rPh>
    <rPh sb="656" eb="658">
      <t>スイセン</t>
    </rPh>
    <rPh sb="658" eb="659">
      <t>カ</t>
    </rPh>
    <rPh sb="659" eb="660">
      <t>オヨ</t>
    </rPh>
    <rPh sb="661" eb="664">
      <t>コウリツカ</t>
    </rPh>
    <rPh sb="664" eb="665">
      <t>リツ</t>
    </rPh>
    <rPh sb="665" eb="667">
      <t>メザ</t>
    </rPh>
    <rPh sb="668" eb="669">
      <t>ム</t>
    </rPh>
    <rPh sb="676" eb="678">
      <t>コウホウ</t>
    </rPh>
    <rPh sb="678" eb="680">
      <t>カツドウ</t>
    </rPh>
    <rPh sb="680" eb="681">
      <t>トウ</t>
    </rPh>
    <rPh sb="682" eb="683">
      <t>サラ</t>
    </rPh>
    <rPh sb="685" eb="687">
      <t>トリクミ</t>
    </rPh>
    <rPh sb="689" eb="691">
      <t>ヒツヨウ</t>
    </rPh>
    <phoneticPr fontId="4"/>
  </si>
  <si>
    <t>　本市の下水道事業は、平成5年の供用開始から28年が経過しており、下水道施設や管渠の耐用年数は概ね50年であるため、耐用年数を経過した施設や管渠は存在していない。
　有形固定資産減価償却率は、30.32％で類似団体の平均値17.24％を上回っており、資産の老朽化度合いが類似団体より高い。
　管渠改善率については、2.16％で類似団体の平均値0.12％を上回っており、管渠の老朽化度合いが類似団体より高い。
　特にマンホールポンプ施設において、老朽化等により修繕の必要性が生じてきている。
　今後、これまで整備してきた多くの施設について、管渠の保守、点検、補修などが必要となることを見込んで、財源を確保することにより、経営の負担を極力少なくする必要がある。</t>
    <rPh sb="1" eb="2">
      <t>ホン</t>
    </rPh>
    <rPh sb="2" eb="3">
      <t>シ</t>
    </rPh>
    <rPh sb="4" eb="7">
      <t>ゲスイドウ</t>
    </rPh>
    <rPh sb="7" eb="9">
      <t>ジギョウ</t>
    </rPh>
    <rPh sb="11" eb="13">
      <t>ヘイセイ</t>
    </rPh>
    <rPh sb="14" eb="15">
      <t>ネン</t>
    </rPh>
    <rPh sb="16" eb="18">
      <t>キョウヨウ</t>
    </rPh>
    <rPh sb="18" eb="20">
      <t>カイシ</t>
    </rPh>
    <rPh sb="24" eb="25">
      <t>ネン</t>
    </rPh>
    <rPh sb="26" eb="28">
      <t>ケイカ</t>
    </rPh>
    <rPh sb="33" eb="36">
      <t>ゲスイドウ</t>
    </rPh>
    <rPh sb="36" eb="38">
      <t>シセツ</t>
    </rPh>
    <rPh sb="39" eb="41">
      <t>カンキョ</t>
    </rPh>
    <rPh sb="42" eb="44">
      <t>タイヨウ</t>
    </rPh>
    <rPh sb="44" eb="46">
      <t>ネンスウ</t>
    </rPh>
    <rPh sb="47" eb="48">
      <t>オオム</t>
    </rPh>
    <rPh sb="51" eb="52">
      <t>ネン</t>
    </rPh>
    <rPh sb="58" eb="60">
      <t>タイヨウ</t>
    </rPh>
    <rPh sb="60" eb="62">
      <t>ネンスウ</t>
    </rPh>
    <rPh sb="63" eb="65">
      <t>ケイカ</t>
    </rPh>
    <rPh sb="67" eb="69">
      <t>シセツ</t>
    </rPh>
    <rPh sb="70" eb="72">
      <t>カンキョ</t>
    </rPh>
    <rPh sb="73" eb="75">
      <t>ソンザイ</t>
    </rPh>
    <rPh sb="83" eb="85">
      <t>ユウケイ</t>
    </rPh>
    <rPh sb="85" eb="87">
      <t>コテイ</t>
    </rPh>
    <rPh sb="87" eb="89">
      <t>シサン</t>
    </rPh>
    <rPh sb="89" eb="91">
      <t>ゲンカ</t>
    </rPh>
    <rPh sb="91" eb="93">
      <t>ショウキャク</t>
    </rPh>
    <rPh sb="93" eb="94">
      <t>リツ</t>
    </rPh>
    <rPh sb="103" eb="105">
      <t>ルイジ</t>
    </rPh>
    <rPh sb="105" eb="107">
      <t>ダンタイ</t>
    </rPh>
    <rPh sb="108" eb="111">
      <t>ヘイキンチ</t>
    </rPh>
    <rPh sb="118" eb="120">
      <t>ウワマワ</t>
    </rPh>
    <rPh sb="125" eb="127">
      <t>シサン</t>
    </rPh>
    <rPh sb="128" eb="131">
      <t>ロウキュウカ</t>
    </rPh>
    <rPh sb="131" eb="133">
      <t>ドア</t>
    </rPh>
    <rPh sb="135" eb="137">
      <t>ルイジ</t>
    </rPh>
    <rPh sb="137" eb="139">
      <t>ダンタイ</t>
    </rPh>
    <rPh sb="141" eb="142">
      <t>タカ</t>
    </rPh>
    <rPh sb="146" eb="148">
      <t>カンキョ</t>
    </rPh>
    <rPh sb="148" eb="150">
      <t>カイゼン</t>
    </rPh>
    <rPh sb="150" eb="151">
      <t>リツ</t>
    </rPh>
    <rPh sb="163" eb="165">
      <t>ルイジ</t>
    </rPh>
    <rPh sb="165" eb="167">
      <t>ダンタイ</t>
    </rPh>
    <rPh sb="168" eb="171">
      <t>ヘイキンチ</t>
    </rPh>
    <rPh sb="177" eb="179">
      <t>ウワマワ</t>
    </rPh>
    <rPh sb="184" eb="186">
      <t>カンキョ</t>
    </rPh>
    <rPh sb="187" eb="190">
      <t>ロウキュウカ</t>
    </rPh>
    <rPh sb="190" eb="192">
      <t>ドア</t>
    </rPh>
    <rPh sb="194" eb="196">
      <t>ルイジ</t>
    </rPh>
    <rPh sb="196" eb="198">
      <t>ダンタイ</t>
    </rPh>
    <rPh sb="200" eb="201">
      <t>タカ</t>
    </rPh>
    <rPh sb="205" eb="206">
      <t>トク</t>
    </rPh>
    <rPh sb="215" eb="217">
      <t>シセツ</t>
    </rPh>
    <rPh sb="222" eb="225">
      <t>ロウキュウカ</t>
    </rPh>
    <rPh sb="225" eb="226">
      <t>トウ</t>
    </rPh>
    <rPh sb="229" eb="231">
      <t>シュウゼン</t>
    </rPh>
    <rPh sb="232" eb="234">
      <t>ヒツヨウ</t>
    </rPh>
    <rPh sb="234" eb="235">
      <t>セイ</t>
    </rPh>
    <rPh sb="236" eb="237">
      <t>ショウ</t>
    </rPh>
    <rPh sb="246" eb="248">
      <t>コンゴ</t>
    </rPh>
    <rPh sb="253" eb="255">
      <t>セイビ</t>
    </rPh>
    <rPh sb="259" eb="260">
      <t>オオ</t>
    </rPh>
    <rPh sb="262" eb="264">
      <t>シセツ</t>
    </rPh>
    <rPh sb="269" eb="271">
      <t>カンキョ</t>
    </rPh>
    <rPh sb="272" eb="274">
      <t>ホシュ</t>
    </rPh>
    <rPh sb="275" eb="277">
      <t>テンケン</t>
    </rPh>
    <rPh sb="278" eb="280">
      <t>ホシュウ</t>
    </rPh>
    <rPh sb="291" eb="293">
      <t>ミコ</t>
    </rPh>
    <rPh sb="296" eb="298">
      <t>ザイゲン</t>
    </rPh>
    <rPh sb="299" eb="301">
      <t>カクホ</t>
    </rPh>
    <rPh sb="309" eb="311">
      <t>ケイエイ</t>
    </rPh>
    <rPh sb="312" eb="314">
      <t>フタン</t>
    </rPh>
    <rPh sb="315" eb="317">
      <t>キョクリョク</t>
    </rPh>
    <rPh sb="317" eb="318">
      <t>スク</t>
    </rPh>
    <rPh sb="322" eb="324">
      <t>ヒツヨウ</t>
    </rPh>
    <phoneticPr fontId="4"/>
  </si>
  <si>
    <t>　環境意識の向上や少子高齢化による安全で暮らしやすい社会へ向けて、下水道に対する期待が寄せられている。限られた財源のなかで、市民の理解を得ながら事業を進めるためには、事業の目標や効果、優先度を具体的に示していく必要がある。
　本市の普及率は未だ50％に満たない状況であり、整備を進めていかなければならないのが現状である。
　今後は、本市が平成28年度に策定したアクションプランに基づいて整備を進めていく。
　また、公営企業会計方式を導入したことで、経営や資産の状況を正確に把握し、経営基盤の計画的な強化と財政マネジメントの向上（適正な下水道使用料の検討）に取組み、下水道事業の適正運営に向けて経営改善を図る必要がある。</t>
    <rPh sb="29" eb="30">
      <t>ム</t>
    </rPh>
    <rPh sb="130" eb="132">
      <t>ジョウキョウ</t>
    </rPh>
    <rPh sb="169" eb="171">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</si>
</sst>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2.16</c:v>
                </c:pt>
              </c:numCache>
            </c:numRef>
          </c:val>
          <c:extLst>
            <c:ext xmlns:c16="http://schemas.microsoft.com/office/drawing/2014/chart" uri="{C3380CC4-5D6E-409C-BE32-E72D297353CC}">
              <c16:uniqueId val="{00000000-33D9-4FBD-B0E9-96CEE53E84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33D9-4FBD-B0E9-96CEE53E84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DC-4957-97A1-AAC4D1965A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61.4</c:v>
                </c:pt>
              </c:numCache>
            </c:numRef>
          </c:val>
          <c:smooth val="0"/>
          <c:extLst>
            <c:ext xmlns:c16="http://schemas.microsoft.com/office/drawing/2014/chart" uri="{C3380CC4-5D6E-409C-BE32-E72D297353CC}">
              <c16:uniqueId val="{00000001-0CDC-4957-97A1-AAC4D1965A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88.76</c:v>
                </c:pt>
              </c:numCache>
            </c:numRef>
          </c:val>
          <c:extLst>
            <c:ext xmlns:c16="http://schemas.microsoft.com/office/drawing/2014/chart" uri="{C3380CC4-5D6E-409C-BE32-E72D297353CC}">
              <c16:uniqueId val="{00000000-0809-4348-9BA5-6D65301AF5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86.28</c:v>
                </c:pt>
              </c:numCache>
            </c:numRef>
          </c:val>
          <c:smooth val="0"/>
          <c:extLst>
            <c:ext xmlns:c16="http://schemas.microsoft.com/office/drawing/2014/chart" uri="{C3380CC4-5D6E-409C-BE32-E72D297353CC}">
              <c16:uniqueId val="{00000001-0809-4348-9BA5-6D65301AF5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63.17</c:v>
                </c:pt>
              </c:numCache>
            </c:numRef>
          </c:val>
          <c:extLst>
            <c:ext xmlns:c16="http://schemas.microsoft.com/office/drawing/2014/chart" uri="{C3380CC4-5D6E-409C-BE32-E72D297353CC}">
              <c16:uniqueId val="{00000000-C5FC-47F5-97C0-0F22A4EFE2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107.15</c:v>
                </c:pt>
              </c:numCache>
            </c:numRef>
          </c:val>
          <c:smooth val="0"/>
          <c:extLst>
            <c:ext xmlns:c16="http://schemas.microsoft.com/office/drawing/2014/chart" uri="{C3380CC4-5D6E-409C-BE32-E72D297353CC}">
              <c16:uniqueId val="{00000001-C5FC-47F5-97C0-0F22A4EFE2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30.32</c:v>
                </c:pt>
              </c:numCache>
            </c:numRef>
          </c:val>
          <c:extLst>
            <c:ext xmlns:c16="http://schemas.microsoft.com/office/drawing/2014/chart" uri="{C3380CC4-5D6E-409C-BE32-E72D297353CC}">
              <c16:uniqueId val="{00000000-CED7-4E85-8A78-A090EDFD64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17.239999999999998</c:v>
                </c:pt>
              </c:numCache>
            </c:numRef>
          </c:val>
          <c:smooth val="0"/>
          <c:extLst>
            <c:ext xmlns:c16="http://schemas.microsoft.com/office/drawing/2014/chart" uri="{C3380CC4-5D6E-409C-BE32-E72D297353CC}">
              <c16:uniqueId val="{00000001-CED7-4E85-8A78-A090EDFD64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F8B-4D5F-A691-6D5816640A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CF8B-4D5F-A691-6D5816640A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166.4</c:v>
                </c:pt>
              </c:numCache>
            </c:numRef>
          </c:val>
          <c:extLst>
            <c:ext xmlns:c16="http://schemas.microsoft.com/office/drawing/2014/chart" uri="{C3380CC4-5D6E-409C-BE32-E72D297353CC}">
              <c16:uniqueId val="{00000000-6512-44CF-AA35-AEB656549A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15.68</c:v>
                </c:pt>
              </c:numCache>
            </c:numRef>
          </c:val>
          <c:smooth val="0"/>
          <c:extLst>
            <c:ext xmlns:c16="http://schemas.microsoft.com/office/drawing/2014/chart" uri="{C3380CC4-5D6E-409C-BE32-E72D297353CC}">
              <c16:uniqueId val="{00000001-6512-44CF-AA35-AEB656549A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32.049999999999997</c:v>
                </c:pt>
              </c:numCache>
            </c:numRef>
          </c:val>
          <c:extLst>
            <c:ext xmlns:c16="http://schemas.microsoft.com/office/drawing/2014/chart" uri="{C3380CC4-5D6E-409C-BE32-E72D297353CC}">
              <c16:uniqueId val="{00000000-7A9F-406F-BC54-02D25DE205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46.82</c:v>
                </c:pt>
              </c:numCache>
            </c:numRef>
          </c:val>
          <c:smooth val="0"/>
          <c:extLst>
            <c:ext xmlns:c16="http://schemas.microsoft.com/office/drawing/2014/chart" uri="{C3380CC4-5D6E-409C-BE32-E72D297353CC}">
              <c16:uniqueId val="{00000001-7A9F-406F-BC54-02D25DE205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4346.63</c:v>
                </c:pt>
              </c:numCache>
            </c:numRef>
          </c:val>
          <c:extLst>
            <c:ext xmlns:c16="http://schemas.microsoft.com/office/drawing/2014/chart" uri="{C3380CC4-5D6E-409C-BE32-E72D297353CC}">
              <c16:uniqueId val="{00000000-D49A-435A-B920-A6A7EC00E9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1028.05</c:v>
                </c:pt>
              </c:numCache>
            </c:numRef>
          </c:val>
          <c:smooth val="0"/>
          <c:extLst>
            <c:ext xmlns:c16="http://schemas.microsoft.com/office/drawing/2014/chart" uri="{C3380CC4-5D6E-409C-BE32-E72D297353CC}">
              <c16:uniqueId val="{00000001-D49A-435A-B920-A6A7EC00E9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54.48</c:v>
                </c:pt>
              </c:numCache>
            </c:numRef>
          </c:val>
          <c:extLst>
            <c:ext xmlns:c16="http://schemas.microsoft.com/office/drawing/2014/chart" uri="{C3380CC4-5D6E-409C-BE32-E72D297353CC}">
              <c16:uniqueId val="{00000000-C4EE-4F42-B1F6-C27773DF1C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94.73</c:v>
                </c:pt>
              </c:numCache>
            </c:numRef>
          </c:val>
          <c:smooth val="0"/>
          <c:extLst>
            <c:ext xmlns:c16="http://schemas.microsoft.com/office/drawing/2014/chart" uri="{C3380CC4-5D6E-409C-BE32-E72D297353CC}">
              <c16:uniqueId val="{00000001-C4EE-4F42-B1F6-C27773DF1C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158.41999999999999</c:v>
                </c:pt>
              </c:numCache>
            </c:numRef>
          </c:val>
          <c:extLst>
            <c:ext xmlns:c16="http://schemas.microsoft.com/office/drawing/2014/chart" uri="{C3380CC4-5D6E-409C-BE32-E72D297353CC}">
              <c16:uniqueId val="{00000000-4B26-4A2B-9407-DC8819D9AB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160.91</c:v>
                </c:pt>
              </c:numCache>
            </c:numRef>
          </c:val>
          <c:smooth val="0"/>
          <c:extLst>
            <c:ext xmlns:c16="http://schemas.microsoft.com/office/drawing/2014/chart" uri="{C3380CC4-5D6E-409C-BE32-E72D297353CC}">
              <c16:uniqueId val="{00000001-4B26-4A2B-9407-DC8819D9AB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依田 涼" id="{CAB4BA07-2CE0-4742-9529-AEC8745E3770}" userId="S::changmang@city.minami-alps.lg.jp::c8daeb49-cd68-426e-8f4b-10751a55b152"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山梨県　南アルプス市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Bd2</v>
      </c>
      <c r="X8" s="78"/>
      <c r="Y8" s="78"/>
      <c r="Z8" s="78"/>
      <c r="AA8" s="78"/>
      <c r="AB8" s="78"/>
      <c r="AC8" s="78"/>
      <c r="AD8" s="79" t="str">
        <f>データ!$M$6</f>
        <v>非設置</v>
      </c>
      <c r="AE8" s="79"/>
      <c r="AF8" s="79"/>
      <c r="AG8" s="79"/>
      <c r="AH8" s="79"/>
      <c r="AI8" s="79"/>
      <c r="AJ8" s="79"/>
      <c r="AK8" s="3"/>
      <c r="AL8" s="75">
        <f>データ!S6</f>
        <v>71612</v>
      </c>
      <c r="AM8" s="75"/>
      <c r="AN8" s="75"/>
      <c r="AO8" s="75"/>
      <c r="AP8" s="75"/>
      <c r="AQ8" s="75"/>
      <c r="AR8" s="75"/>
      <c r="AS8" s="75"/>
      <c r="AT8" s="74">
        <f>データ!T6</f>
        <v>264.14</v>
      </c>
      <c r="AU8" s="74"/>
      <c r="AV8" s="74"/>
      <c r="AW8" s="74"/>
      <c r="AX8" s="74"/>
      <c r="AY8" s="74"/>
      <c r="AZ8" s="74"/>
      <c r="BA8" s="74"/>
      <c r="BB8" s="74">
        <f>データ!U6</f>
        <v>271.11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50.97</v>
      </c>
      <c r="J10" s="74"/>
      <c r="K10" s="74"/>
      <c r="L10" s="74"/>
      <c r="M10" s="74"/>
      <c r="N10" s="74"/>
      <c r="O10" s="74"/>
      <c r="P10" s="74">
        <f>データ!P6</f>
        <v>49.94</v>
      </c>
      <c r="Q10" s="74"/>
      <c r="R10" s="74"/>
      <c r="S10" s="74"/>
      <c r="T10" s="74"/>
      <c r="U10" s="74"/>
      <c r="V10" s="74"/>
      <c r="W10" s="74">
        <f>データ!Q6</f>
        <v>94.77</v>
      </c>
      <c r="X10" s="74"/>
      <c r="Y10" s="74"/>
      <c r="Z10" s="74"/>
      <c r="AA10" s="74"/>
      <c r="AB10" s="74"/>
      <c r="AC10" s="74"/>
      <c r="AD10" s="75">
        <f>データ!R6</f>
        <v>1670</v>
      </c>
      <c r="AE10" s="75"/>
      <c r="AF10" s="75"/>
      <c r="AG10" s="75"/>
      <c r="AH10" s="75"/>
      <c r="AI10" s="75"/>
      <c r="AJ10" s="75"/>
      <c r="AK10" s="2"/>
      <c r="AL10" s="75">
        <f>データ!V6</f>
        <v>35639</v>
      </c>
      <c r="AM10" s="75"/>
      <c r="AN10" s="75"/>
      <c r="AO10" s="75"/>
      <c r="AP10" s="75"/>
      <c r="AQ10" s="75"/>
      <c r="AR10" s="75"/>
      <c r="AS10" s="75"/>
      <c r="AT10" s="74">
        <f>データ!W6</f>
        <v>13.3</v>
      </c>
      <c r="AU10" s="74"/>
      <c r="AV10" s="74"/>
      <c r="AW10" s="74"/>
      <c r="AX10" s="74"/>
      <c r="AY10" s="74"/>
      <c r="AZ10" s="74"/>
      <c r="BA10" s="74"/>
      <c r="BB10" s="74">
        <f>データ!X6</f>
        <v>2679.62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113</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JCE2KkApVlHKF3hZFLSmkkY+w5zdLAEKDid2Dx+a0J7LP0YdpybnISat/lexlv2zhCkXzd5/7r+MTRKF5tYRA==" saltValue="arTSTSyoiYrIGIPrTTQe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cellComments="atEnd"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192082</v>
      </c>
      <c r="D6" s="33">
        <f t="shared" si="3"/>
        <v>46</v>
      </c>
      <c r="E6" s="33">
        <f t="shared" si="3"/>
        <v>17</v>
      </c>
      <c r="F6" s="33">
        <f t="shared" si="3"/>
        <v>1</v>
      </c>
      <c r="G6" s="33">
        <f t="shared" si="3"/>
        <v>0</v>
      </c>
      <c r="H6" s="33" t="str">
        <f t="shared" si="3"/>
        <v>山梨県　南アルプス市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50.97</v>
      </c>
      <c r="P6" s="34">
        <f t="shared" si="3"/>
        <v>49.94</v>
      </c>
      <c r="Q6" s="34">
        <f t="shared" si="3"/>
        <v>94.77</v>
      </c>
      <c r="R6" s="34">
        <f t="shared" si="3"/>
        <v>1670</v>
      </c>
      <c r="S6" s="34">
        <f t="shared" si="3"/>
        <v>71612</v>
      </c>
      <c r="T6" s="34">
        <f t="shared" si="3"/>
        <v>264.14</v>
      </c>
      <c r="U6" s="34">
        <f t="shared" si="3"/>
        <v>271.11</v>
      </c>
      <c r="V6" s="34">
        <f t="shared" si="3"/>
        <v>35639</v>
      </c>
      <c r="W6" s="34">
        <f t="shared" si="3"/>
        <v>13.3</v>
      </c>
      <c r="X6" s="34">
        <f t="shared" si="3"/>
        <v>2679.62</v>
      </c>
      <c r="Y6" s="35" t="str">
        <f>IF(Y7="",NA(),Y7)</f>
        <v>-</v>
      </c>
      <c r="Z6" s="35" t="str">
        <f t="shared" ref="Z6:AH6" si="4">IF(Z7="",NA(),Z7)</f>
        <v>-</v>
      </c>
      <c r="AA6" s="35" t="str">
        <f t="shared" si="4"/>
        <v>-</v>
      </c>
      <c r="AB6" s="35" t="str">
        <f t="shared" si="4"/>
        <v>-</v>
      </c>
      <c r="AC6" s="35">
        <f t="shared" si="4"/>
        <v>63.17</v>
      </c>
      <c r="AD6" s="35" t="str">
        <f t="shared" si="4"/>
        <v>-</v>
      </c>
      <c r="AE6" s="35" t="str">
        <f t="shared" si="4"/>
        <v>-</v>
      </c>
      <c r="AF6" s="35" t="str">
        <f t="shared" si="4"/>
        <v>-</v>
      </c>
      <c r="AG6" s="35" t="str">
        <f t="shared" si="4"/>
        <v>-</v>
      </c>
      <c r="AH6" s="35">
        <f t="shared" si="4"/>
        <v>107.15</v>
      </c>
      <c r="AI6" s="34" t="str">
        <f>IF(AI7="","",IF(AI7="-","【-】","【"&amp;SUBSTITUTE(TEXT(AI7,"#,##0.00"),"-","△")&amp;"】"))</f>
        <v>【108.07】</v>
      </c>
      <c r="AJ6" s="35" t="str">
        <f>IF(AJ7="",NA(),AJ7)</f>
        <v>-</v>
      </c>
      <c r="AK6" s="35" t="str">
        <f t="shared" ref="AK6:AS6" si="5">IF(AK7="",NA(),AK7)</f>
        <v>-</v>
      </c>
      <c r="AL6" s="35" t="str">
        <f t="shared" si="5"/>
        <v>-</v>
      </c>
      <c r="AM6" s="35" t="str">
        <f t="shared" si="5"/>
        <v>-</v>
      </c>
      <c r="AN6" s="35">
        <f t="shared" si="5"/>
        <v>166.4</v>
      </c>
      <c r="AO6" s="35" t="str">
        <f t="shared" si="5"/>
        <v>-</v>
      </c>
      <c r="AP6" s="35" t="str">
        <f t="shared" si="5"/>
        <v>-</v>
      </c>
      <c r="AQ6" s="35" t="str">
        <f t="shared" si="5"/>
        <v>-</v>
      </c>
      <c r="AR6" s="35" t="str">
        <f t="shared" si="5"/>
        <v>-</v>
      </c>
      <c r="AS6" s="35">
        <f t="shared" si="5"/>
        <v>15.68</v>
      </c>
      <c r="AT6" s="34" t="str">
        <f>IF(AT7="","",IF(AT7="-","【-】","【"&amp;SUBSTITUTE(TEXT(AT7,"#,##0.00"),"-","△")&amp;"】"))</f>
        <v>【3.09】</v>
      </c>
      <c r="AU6" s="35" t="str">
        <f>IF(AU7="",NA(),AU7)</f>
        <v>-</v>
      </c>
      <c r="AV6" s="35" t="str">
        <f t="shared" ref="AV6:BD6" si="6">IF(AV7="",NA(),AV7)</f>
        <v>-</v>
      </c>
      <c r="AW6" s="35" t="str">
        <f t="shared" si="6"/>
        <v>-</v>
      </c>
      <c r="AX6" s="35" t="str">
        <f t="shared" si="6"/>
        <v>-</v>
      </c>
      <c r="AY6" s="35">
        <f t="shared" si="6"/>
        <v>32.049999999999997</v>
      </c>
      <c r="AZ6" s="35" t="str">
        <f t="shared" si="6"/>
        <v>-</v>
      </c>
      <c r="BA6" s="35" t="str">
        <f t="shared" si="6"/>
        <v>-</v>
      </c>
      <c r="BB6" s="35" t="str">
        <f t="shared" si="6"/>
        <v>-</v>
      </c>
      <c r="BC6" s="35" t="str">
        <f t="shared" si="6"/>
        <v>-</v>
      </c>
      <c r="BD6" s="35">
        <f t="shared" si="6"/>
        <v>46.82</v>
      </c>
      <c r="BE6" s="34" t="str">
        <f>IF(BE7="","",IF(BE7="-","【-】","【"&amp;SUBSTITUTE(TEXT(BE7,"#,##0.00"),"-","△")&amp;"】"))</f>
        <v>【69.54】</v>
      </c>
      <c r="BF6" s="35" t="str">
        <f>IF(BF7="",NA(),BF7)</f>
        <v>-</v>
      </c>
      <c r="BG6" s="35" t="str">
        <f t="shared" ref="BG6:BO6" si="7">IF(BG7="",NA(),BG7)</f>
        <v>-</v>
      </c>
      <c r="BH6" s="35" t="str">
        <f t="shared" si="7"/>
        <v>-</v>
      </c>
      <c r="BI6" s="35" t="str">
        <f t="shared" si="7"/>
        <v>-</v>
      </c>
      <c r="BJ6" s="35">
        <f t="shared" si="7"/>
        <v>4346.63</v>
      </c>
      <c r="BK6" s="35" t="str">
        <f t="shared" si="7"/>
        <v>-</v>
      </c>
      <c r="BL6" s="35" t="str">
        <f t="shared" si="7"/>
        <v>-</v>
      </c>
      <c r="BM6" s="35" t="str">
        <f t="shared" si="7"/>
        <v>-</v>
      </c>
      <c r="BN6" s="35" t="str">
        <f t="shared" si="7"/>
        <v>-</v>
      </c>
      <c r="BO6" s="35">
        <f t="shared" si="7"/>
        <v>1028.05</v>
      </c>
      <c r="BP6" s="34" t="str">
        <f>IF(BP7="","",IF(BP7="-","【-】","【"&amp;SUBSTITUTE(TEXT(BP7,"#,##0.00"),"-","△")&amp;"】"))</f>
        <v>【682.51】</v>
      </c>
      <c r="BQ6" s="35" t="str">
        <f>IF(BQ7="",NA(),BQ7)</f>
        <v>-</v>
      </c>
      <c r="BR6" s="35" t="str">
        <f t="shared" ref="BR6:BZ6" si="8">IF(BR7="",NA(),BR7)</f>
        <v>-</v>
      </c>
      <c r="BS6" s="35" t="str">
        <f t="shared" si="8"/>
        <v>-</v>
      </c>
      <c r="BT6" s="35" t="str">
        <f t="shared" si="8"/>
        <v>-</v>
      </c>
      <c r="BU6" s="35">
        <f t="shared" si="8"/>
        <v>54.48</v>
      </c>
      <c r="BV6" s="35" t="str">
        <f t="shared" si="8"/>
        <v>-</v>
      </c>
      <c r="BW6" s="35" t="str">
        <f t="shared" si="8"/>
        <v>-</v>
      </c>
      <c r="BX6" s="35" t="str">
        <f t="shared" si="8"/>
        <v>-</v>
      </c>
      <c r="BY6" s="35" t="str">
        <f t="shared" si="8"/>
        <v>-</v>
      </c>
      <c r="BZ6" s="35">
        <f t="shared" si="8"/>
        <v>94.73</v>
      </c>
      <c r="CA6" s="34" t="str">
        <f>IF(CA7="","",IF(CA7="-","【-】","【"&amp;SUBSTITUTE(TEXT(CA7,"#,##0.00"),"-","△")&amp;"】"))</f>
        <v>【100.34】</v>
      </c>
      <c r="CB6" s="35" t="str">
        <f>IF(CB7="",NA(),CB7)</f>
        <v>-</v>
      </c>
      <c r="CC6" s="35" t="str">
        <f t="shared" ref="CC6:CK6" si="9">IF(CC7="",NA(),CC7)</f>
        <v>-</v>
      </c>
      <c r="CD6" s="35" t="str">
        <f t="shared" si="9"/>
        <v>-</v>
      </c>
      <c r="CE6" s="35" t="str">
        <f t="shared" si="9"/>
        <v>-</v>
      </c>
      <c r="CF6" s="35">
        <f t="shared" si="9"/>
        <v>158.41999999999999</v>
      </c>
      <c r="CG6" s="35" t="str">
        <f t="shared" si="9"/>
        <v>-</v>
      </c>
      <c r="CH6" s="35" t="str">
        <f t="shared" si="9"/>
        <v>-</v>
      </c>
      <c r="CI6" s="35" t="str">
        <f t="shared" si="9"/>
        <v>-</v>
      </c>
      <c r="CJ6" s="35" t="str">
        <f t="shared" si="9"/>
        <v>-</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61.4</v>
      </c>
      <c r="CW6" s="34" t="str">
        <f>IF(CW7="","",IF(CW7="-","【-】","【"&amp;SUBSTITUTE(TEXT(CW7,"#,##0.00"),"-","△")&amp;"】"))</f>
        <v>【59.64】</v>
      </c>
      <c r="CX6" s="35" t="str">
        <f>IF(CX7="",NA(),CX7)</f>
        <v>-</v>
      </c>
      <c r="CY6" s="35" t="str">
        <f t="shared" ref="CY6:DG6" si="11">IF(CY7="",NA(),CY7)</f>
        <v>-</v>
      </c>
      <c r="CZ6" s="35" t="str">
        <f t="shared" si="11"/>
        <v>-</v>
      </c>
      <c r="DA6" s="35" t="str">
        <f t="shared" si="11"/>
        <v>-</v>
      </c>
      <c r="DB6" s="35">
        <f t="shared" si="11"/>
        <v>88.76</v>
      </c>
      <c r="DC6" s="35" t="str">
        <f t="shared" si="11"/>
        <v>-</v>
      </c>
      <c r="DD6" s="35" t="str">
        <f t="shared" si="11"/>
        <v>-</v>
      </c>
      <c r="DE6" s="35" t="str">
        <f t="shared" si="11"/>
        <v>-</v>
      </c>
      <c r="DF6" s="35" t="str">
        <f t="shared" si="11"/>
        <v>-</v>
      </c>
      <c r="DG6" s="35">
        <f t="shared" si="11"/>
        <v>86.28</v>
      </c>
      <c r="DH6" s="34" t="str">
        <f>IF(DH7="","",IF(DH7="-","【-】","【"&amp;SUBSTITUTE(TEXT(DH7,"#,##0.00"),"-","△")&amp;"】"))</f>
        <v>【95.35】</v>
      </c>
      <c r="DI6" s="35" t="str">
        <f>IF(DI7="",NA(),DI7)</f>
        <v>-</v>
      </c>
      <c r="DJ6" s="35" t="str">
        <f t="shared" ref="DJ6:DR6" si="12">IF(DJ7="",NA(),DJ7)</f>
        <v>-</v>
      </c>
      <c r="DK6" s="35" t="str">
        <f t="shared" si="12"/>
        <v>-</v>
      </c>
      <c r="DL6" s="35" t="str">
        <f t="shared" si="12"/>
        <v>-</v>
      </c>
      <c r="DM6" s="35">
        <f t="shared" si="12"/>
        <v>30.32</v>
      </c>
      <c r="DN6" s="35" t="str">
        <f t="shared" si="12"/>
        <v>-</v>
      </c>
      <c r="DO6" s="35" t="str">
        <f t="shared" si="12"/>
        <v>-</v>
      </c>
      <c r="DP6" s="35" t="str">
        <f t="shared" si="12"/>
        <v>-</v>
      </c>
      <c r="DQ6" s="35" t="str">
        <f t="shared" si="12"/>
        <v>-</v>
      </c>
      <c r="DR6" s="35">
        <f t="shared" si="12"/>
        <v>17.239999999999998</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【5.90】</v>
      </c>
      <c r="EE6" s="35" t="str">
        <f>IF(EE7="",NA(),EE7)</f>
        <v>-</v>
      </c>
      <c r="EF6" s="35" t="str">
        <f t="shared" ref="EF6:EN6" si="14">IF(EF7="",NA(),EF7)</f>
        <v>-</v>
      </c>
      <c r="EG6" s="35" t="str">
        <f t="shared" si="14"/>
        <v>-</v>
      </c>
      <c r="EH6" s="35" t="str">
        <f t="shared" si="14"/>
        <v>-</v>
      </c>
      <c r="EI6" s="35">
        <f t="shared" si="14"/>
        <v>2.16</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2">
      <c r="A7" s="28"/>
      <c r="B7" s="37">
        <v>2019</v>
      </c>
      <c r="C7" s="37">
        <v>192082</v>
      </c>
      <c r="D7" s="37">
        <v>46</v>
      </c>
      <c r="E7" s="37">
        <v>17</v>
      </c>
      <c r="F7" s="37">
        <v>1</v>
      </c>
      <c r="G7" s="37">
        <v>0</v>
      </c>
      <c r="H7" s="37" t="s">
        <v>96</v>
      </c>
      <c r="I7" s="37" t="s">
        <v>97</v>
      </c>
      <c r="J7" s="37" t="s">
        <v>98</v>
      </c>
      <c r="K7" s="37" t="s">
        <v>99</v>
      </c>
      <c r="L7" s="37" t="s">
        <v>100</v>
      </c>
      <c r="M7" s="37" t="s">
        <v>101</v>
      </c>
      <c r="N7" s="38" t="s">
        <v>102</v>
      </c>
      <c r="O7" s="38">
        <v>50.97</v>
      </c>
      <c r="P7" s="38">
        <v>49.94</v>
      </c>
      <c r="Q7" s="38">
        <v>94.77</v>
      </c>
      <c r="R7" s="38">
        <v>1670</v>
      </c>
      <c r="S7" s="38">
        <v>71612</v>
      </c>
      <c r="T7" s="38">
        <v>264.14</v>
      </c>
      <c r="U7" s="38">
        <v>271.11</v>
      </c>
      <c r="V7" s="38">
        <v>35639</v>
      </c>
      <c r="W7" s="38">
        <v>13.3</v>
      </c>
      <c r="X7" s="38">
        <v>2679.62</v>
      </c>
      <c r="Y7" s="38" t="s">
        <v>102</v>
      </c>
      <c r="Z7" s="38" t="s">
        <v>102</v>
      </c>
      <c r="AA7" s="38" t="s">
        <v>102</v>
      </c>
      <c r="AB7" s="38" t="s">
        <v>102</v>
      </c>
      <c r="AC7" s="38">
        <v>63.17</v>
      </c>
      <c r="AD7" s="38" t="s">
        <v>102</v>
      </c>
      <c r="AE7" s="38" t="s">
        <v>102</v>
      </c>
      <c r="AF7" s="38" t="s">
        <v>102</v>
      </c>
      <c r="AG7" s="38" t="s">
        <v>102</v>
      </c>
      <c r="AH7" s="38">
        <v>107.15</v>
      </c>
      <c r="AI7" s="38">
        <v>108.07</v>
      </c>
      <c r="AJ7" s="38" t="s">
        <v>102</v>
      </c>
      <c r="AK7" s="38" t="s">
        <v>102</v>
      </c>
      <c r="AL7" s="38" t="s">
        <v>102</v>
      </c>
      <c r="AM7" s="38" t="s">
        <v>102</v>
      </c>
      <c r="AN7" s="38">
        <v>166.4</v>
      </c>
      <c r="AO7" s="38" t="s">
        <v>102</v>
      </c>
      <c r="AP7" s="38" t="s">
        <v>102</v>
      </c>
      <c r="AQ7" s="38" t="s">
        <v>102</v>
      </c>
      <c r="AR7" s="38" t="s">
        <v>102</v>
      </c>
      <c r="AS7" s="38">
        <v>15.68</v>
      </c>
      <c r="AT7" s="38">
        <v>3.09</v>
      </c>
      <c r="AU7" s="38" t="s">
        <v>102</v>
      </c>
      <c r="AV7" s="38" t="s">
        <v>102</v>
      </c>
      <c r="AW7" s="38" t="s">
        <v>102</v>
      </c>
      <c r="AX7" s="38" t="s">
        <v>102</v>
      </c>
      <c r="AY7" s="38">
        <v>32.049999999999997</v>
      </c>
      <c r="AZ7" s="38" t="s">
        <v>102</v>
      </c>
      <c r="BA7" s="38" t="s">
        <v>102</v>
      </c>
      <c r="BB7" s="38" t="s">
        <v>102</v>
      </c>
      <c r="BC7" s="38" t="s">
        <v>102</v>
      </c>
      <c r="BD7" s="38">
        <v>46.82</v>
      </c>
      <c r="BE7" s="38">
        <v>69.540000000000006</v>
      </c>
      <c r="BF7" s="38" t="s">
        <v>102</v>
      </c>
      <c r="BG7" s="38" t="s">
        <v>102</v>
      </c>
      <c r="BH7" s="38" t="s">
        <v>102</v>
      </c>
      <c r="BI7" s="38" t="s">
        <v>102</v>
      </c>
      <c r="BJ7" s="38">
        <v>4346.63</v>
      </c>
      <c r="BK7" s="38" t="s">
        <v>102</v>
      </c>
      <c r="BL7" s="38" t="s">
        <v>102</v>
      </c>
      <c r="BM7" s="38" t="s">
        <v>102</v>
      </c>
      <c r="BN7" s="38" t="s">
        <v>102</v>
      </c>
      <c r="BO7" s="38">
        <v>1028.05</v>
      </c>
      <c r="BP7" s="38">
        <v>682.51</v>
      </c>
      <c r="BQ7" s="38" t="s">
        <v>102</v>
      </c>
      <c r="BR7" s="38" t="s">
        <v>102</v>
      </c>
      <c r="BS7" s="38" t="s">
        <v>102</v>
      </c>
      <c r="BT7" s="38" t="s">
        <v>102</v>
      </c>
      <c r="BU7" s="38">
        <v>54.48</v>
      </c>
      <c r="BV7" s="38" t="s">
        <v>102</v>
      </c>
      <c r="BW7" s="38" t="s">
        <v>102</v>
      </c>
      <c r="BX7" s="38" t="s">
        <v>102</v>
      </c>
      <c r="BY7" s="38" t="s">
        <v>102</v>
      </c>
      <c r="BZ7" s="38">
        <v>94.73</v>
      </c>
      <c r="CA7" s="38">
        <v>100.34</v>
      </c>
      <c r="CB7" s="38" t="s">
        <v>102</v>
      </c>
      <c r="CC7" s="38" t="s">
        <v>102</v>
      </c>
      <c r="CD7" s="38" t="s">
        <v>102</v>
      </c>
      <c r="CE7" s="38" t="s">
        <v>102</v>
      </c>
      <c r="CF7" s="38">
        <v>158.41999999999999</v>
      </c>
      <c r="CG7" s="38" t="s">
        <v>102</v>
      </c>
      <c r="CH7" s="38" t="s">
        <v>102</v>
      </c>
      <c r="CI7" s="38" t="s">
        <v>102</v>
      </c>
      <c r="CJ7" s="38" t="s">
        <v>102</v>
      </c>
      <c r="CK7" s="38">
        <v>160.91</v>
      </c>
      <c r="CL7" s="38">
        <v>136.15</v>
      </c>
      <c r="CM7" s="38" t="s">
        <v>102</v>
      </c>
      <c r="CN7" s="38" t="s">
        <v>102</v>
      </c>
      <c r="CO7" s="38" t="s">
        <v>102</v>
      </c>
      <c r="CP7" s="38" t="s">
        <v>102</v>
      </c>
      <c r="CQ7" s="38" t="s">
        <v>102</v>
      </c>
      <c r="CR7" s="38" t="s">
        <v>102</v>
      </c>
      <c r="CS7" s="38" t="s">
        <v>102</v>
      </c>
      <c r="CT7" s="38" t="s">
        <v>102</v>
      </c>
      <c r="CU7" s="38" t="s">
        <v>102</v>
      </c>
      <c r="CV7" s="38">
        <v>61.4</v>
      </c>
      <c r="CW7" s="38">
        <v>59.64</v>
      </c>
      <c r="CX7" s="38" t="s">
        <v>102</v>
      </c>
      <c r="CY7" s="38" t="s">
        <v>102</v>
      </c>
      <c r="CZ7" s="38" t="s">
        <v>102</v>
      </c>
      <c r="DA7" s="38" t="s">
        <v>102</v>
      </c>
      <c r="DB7" s="38">
        <v>88.76</v>
      </c>
      <c r="DC7" s="38" t="s">
        <v>102</v>
      </c>
      <c r="DD7" s="38" t="s">
        <v>102</v>
      </c>
      <c r="DE7" s="38" t="s">
        <v>102</v>
      </c>
      <c r="DF7" s="38" t="s">
        <v>102</v>
      </c>
      <c r="DG7" s="38">
        <v>86.28</v>
      </c>
      <c r="DH7" s="38">
        <v>95.35</v>
      </c>
      <c r="DI7" s="38" t="s">
        <v>102</v>
      </c>
      <c r="DJ7" s="38" t="s">
        <v>102</v>
      </c>
      <c r="DK7" s="38" t="s">
        <v>102</v>
      </c>
      <c r="DL7" s="38" t="s">
        <v>102</v>
      </c>
      <c r="DM7" s="38">
        <v>30.32</v>
      </c>
      <c r="DN7" s="38" t="s">
        <v>102</v>
      </c>
      <c r="DO7" s="38" t="s">
        <v>102</v>
      </c>
      <c r="DP7" s="38" t="s">
        <v>102</v>
      </c>
      <c r="DQ7" s="38" t="s">
        <v>102</v>
      </c>
      <c r="DR7" s="38">
        <v>17.239999999999998</v>
      </c>
      <c r="DS7" s="38">
        <v>38.57</v>
      </c>
      <c r="DT7" s="38" t="s">
        <v>102</v>
      </c>
      <c r="DU7" s="38" t="s">
        <v>102</v>
      </c>
      <c r="DV7" s="38" t="s">
        <v>102</v>
      </c>
      <c r="DW7" s="38" t="s">
        <v>102</v>
      </c>
      <c r="DX7" s="38">
        <v>0</v>
      </c>
      <c r="DY7" s="38" t="s">
        <v>102</v>
      </c>
      <c r="DZ7" s="38" t="s">
        <v>102</v>
      </c>
      <c r="EA7" s="38" t="s">
        <v>102</v>
      </c>
      <c r="EB7" s="38" t="s">
        <v>102</v>
      </c>
      <c r="EC7" s="38">
        <v>0.11</v>
      </c>
      <c r="ED7" s="38">
        <v>5.9</v>
      </c>
      <c r="EE7" s="38" t="s">
        <v>102</v>
      </c>
      <c r="EF7" s="38" t="s">
        <v>102</v>
      </c>
      <c r="EG7" s="38" t="s">
        <v>102</v>
      </c>
      <c r="EH7" s="38" t="s">
        <v>102</v>
      </c>
      <c r="EI7" s="38">
        <v>2.16</v>
      </c>
      <c r="EJ7" s="38" t="s">
        <v>102</v>
      </c>
      <c r="EK7" s="38" t="s">
        <v>102</v>
      </c>
      <c r="EL7" s="38" t="s">
        <v>102</v>
      </c>
      <c r="EM7" s="38" t="s">
        <v>102</v>
      </c>
      <c r="EN7" s="38">
        <v>0.12</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DATEVALUE($B7+12-B11&amp;"/1/"&amp;B12)</f>
        <v>46388</v>
      </c>
      <c r="C10" s="41">
        <f>DATEVALUE($B7+12-C11&amp;"/1/"&amp;C12)</f>
        <v>46753</v>
      </c>
      <c r="D10" s="41">
        <f>DATEVALUE($B7+12-D11&amp;"/1/"&amp;D12)</f>
        <v>47119</v>
      </c>
      <c r="E10" s="41">
        <f>DATEVALUE($B7+12-E11&amp;"/1/"&amp;E12)</f>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2021-01-29T05:11:52Z</cp:lastPrinted>
  <dcterms:created xsi:type="dcterms:W3CDTF">2020-12-04T02:26:35Z</dcterms:created>
  <dcterms:modified xsi:type="dcterms:W3CDTF">2021-02-22T02:12:14Z</dcterms:modified>
  <cp:category/>
</cp:coreProperties>
</file>