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M:\2020年度\総務課共通\調査関係\経営比較分析表・補足調査\経営比較分析表\R01年度決算分\02上水【経営比較分析表】2019_192082_46_010\"/>
    </mc:Choice>
  </mc:AlternateContent>
  <xr:revisionPtr revIDLastSave="0" documentId="13_ncr:1_{CF813AF9-601B-4EF9-8BA0-EE06929DC93C}" xr6:coauthVersionLast="43" xr6:coauthVersionMax="43" xr10:uidLastSave="{00000000-0000-0000-0000-000000000000}"/>
  <workbookProtection workbookAlgorithmName="SHA-512" workbookHashValue="Np8GErj0cBLwPVoEgkq1F9/QtmL19Tlm77n4PyalYUW1eDf9rJENAKdKmCnzInu6fFXsdfNtpKdD/Pwh5SEFLA==" workbookSaltValue="FllM0YLFLpOtX62iRjYncA=="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I10" i="4" s="1"/>
  <c r="N6" i="5"/>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F85" i="4"/>
  <c r="E85" i="4"/>
  <c r="BB10" i="4"/>
  <c r="AT10" i="4"/>
  <c r="AL10" i="4"/>
  <c r="B10" i="4"/>
  <c r="BB8" i="4"/>
  <c r="AT8" i="4"/>
  <c r="AL8" i="4"/>
  <c r="W8" i="4"/>
  <c r="P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<sst xmlns="http://schemas.openxmlformats.org/spreadsheetml/2006/main" count="228" uniqueCount="115">
  <si>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</si>
  <si>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</si>
  <si>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</si>
  <si>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</si>
  <si>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</si>
  <si>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</si>
  <si>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</si>
  <si>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</si>
  <si>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</si>
  <si>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</si>
  <si>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</si>
  <si>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</si>
  <si>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</si>
  <si>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</si>
  <si>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</si>
  <si>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</si>
  <si>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</si>
  <si>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</si>
  <si>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</si>
  <si>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</si>
  <si>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</si>
  <si>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</si>
  <si>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</si>
  <si>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</si>
  <si>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</si>
  <si>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</si>
  <si>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</si>
  <si>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</si>
  <si>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</si>
  <si>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</si>
  <si>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</si>
  <si>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</si>
  <si>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</si>
  <si>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</si>
  <si>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</si>
  <si>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</si>
  <si>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</si>
  <si>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</si>
  <si>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</si>
  <si>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</si>
  <si>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</si>
  <si>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</si>
  <si>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</si>
  <si>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</si>
  <si>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</si>
  <si>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</si>
  <si>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</si>
  <si>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</si>
  <si>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</si>
  <si>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</si>
  <si>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</si>
  <si>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</si>
  <si>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</si>
  <si>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</si>
  <si>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</si>
  <si>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</si>
  <si>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</si>
  <si>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</si>
  <si>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</si>
  <si>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</si>
  <si>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</si>
  <si>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</si>
  <si>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</si>
  <si>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</si>
  <si>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</si>
  <si>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</si>
  <si>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</si>
  <si>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</si>
  <si>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</si>
  <si>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</si>
  <si>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</si>
  <si>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</si>
  <si>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</si>
  <si>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</si>
  <si>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</si>
  <si>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</si>
  <si>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</si>
  <si>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</si>
  <si>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</si>
  <si>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</si>
  <si>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</si>
  <si>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</si>
  <si>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</si>
  <si>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</si>
  <si>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</si>
  <si>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</si>
  <si>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</si>
  <si>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</si>
  <si>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</si>
  <si>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</si>
  <si>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</si>
  <si>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</si>
  <si>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</si>
  <si>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南アルプス市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</si>
  <si>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</si>
  <si>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</si>
  <si>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</si>
  <si>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</si>
  <si>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</si>
  <si>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</si>
  <si>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</si>
  <si>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</si>
  <si>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</si>
  <si>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</si>
  <si>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</si>
  <si>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</si>
  <si>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</si>
  <si>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</si>
  <si>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</si>
  <si>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</si>
  <si>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</si>
  <si>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</si>
  <si>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①経常収支比率
　　費用の微増により下降傾向にあった（決算では黒字を確保している）が、平成28年度の水道料金改定（値上げ）による給水収益の増加により、類似団体の平均値を上回るまでに上昇している。
②累積欠損金比率
　欠損金は生じてはいないが、適切な収益の確保及び経費の削減を引き続き図っていく必要がある。
③流動比率
　決算時の未払金額によって比率が変動するため、一概に各年度との経年比較をすることはできないところもあるが、近年の経過では債務に対する支払い能力は確保できていると言える。
④企業債残高対給水収益比率
　減少傾向にあるが、類似団体平均値より3割弱程度上回る値となっている。企業債借入について、今後も引き続き収支のバランスを考慮しつつ健全性を維持しながら、適正範囲での有効活用を図っていく必要がある。
⑤料金回収率
　近年100％を下回る状況にあったが、平成28年度の水道料金改定（値上げ）により給水収益が増加となり、類似団体平均値をやや上回るまでに上昇した。今後も適切な料金収入を確保するとともに、経費節減を行うことが必須の課題である。
⑥給水原価
　類似団体平均値以下を持続しており、経年比較では安定傾向が見られる。給水原価の上昇は、経費の増加が原因であることから、今後の維持管理費の削減を検討していく必要がある。
⑦施設利用率
　平成27年度までは類似団体平均値を上回っていたが、一日平均配水量の減少により、現在はほぼ同等の数値となっている。適正な施設規模の構築が図られていると評価できる。
⑧有収率
　近年は減少傾向にある。類似団体平均と比較すると低い数値であり、漏水調査及び更新・耐震化計画に基づいた施設・設備・管路の更新・耐震化を推進し、有収率の向上を図る。</t>
    <phoneticPr fontId="4"/>
  </si>
  <si>
    <t>①有形固定資産減価償却率
　近年は微増傾向にある。類似団体平均と比較すると低い状況であるが、老朽化が進行している状況が読み取れる。
②管路経年化率
　管路経年化率は微減の方向にあり、管路の更新が進んでいることを示している。今後も布設年度不明管を精査し、正確な数値に見直していく。
③管路更新率
　浄水施設・設備の更新や施設統廃合に伴う管路の新設等を優先した影響により、類似団体平均より低い傾向にある。老朽化の状況としては、類似団体と比較すると管路経年化率が高く、管路の老朽化が進んでいることが推察される。今後は、更新・耐震化計画に基づき施設・設備・管路の更新・耐震化を進めていく。</t>
    <phoneticPr fontId="4"/>
  </si>
  <si>
    <t>　経営の健全性・効率性については、平成26年度に策定したアセットマネジメントによる中長期計画について、より現実性の高い更新計画や財政計画に見直すため、平成28年度に実施計画を策定した。
　さらに、経営基盤を強化し、健全な事業運営を維持していくため、平成29年度に経営戦略を策定した。
　平成28年度の料金改定により給水収益が増加となり、料金回収率が100％を上回る結果となった。しかし、有収率は類似団体平均と比較すると低い状況が続いている。
　有収率の向上のため、漏水調査及び更新・耐震化計画に基づいた施設・設備・管路の更新・耐震化を推進し、無効水量の減少を図る。
　経費・維持管理費の削減についても、引き続き推進していく。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</si>
</sst>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
      <sz val="10"/>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7" fillId="0" borderId="9"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18" fillId="0" borderId="9" xfId="2" applyFont="1" applyBorder="1" applyAlignment="1" applyProtection="1">
      <alignment horizontal="left" vertical="top" wrapText="1"/>
      <protection locked="0"/>
    </xf>
    <xf numFmtId="0" fontId="18" fillId="0" borderId="0" xfId="2" applyFont="1" applyBorder="1" applyAlignment="1" applyProtection="1">
      <alignment horizontal="left" vertical="top" wrapText="1"/>
      <protection locked="0"/>
    </xf>
    <xf numFmtId="0" fontId="18" fillId="0" borderId="10" xfId="2" applyFont="1" applyBorder="1" applyAlignment="1" applyProtection="1">
      <alignment horizontal="left" vertical="top" wrapText="1"/>
      <protection locked="0"/>
    </xf>
    <xf numFmtId="0" fontId="18" fillId="0" borderId="11" xfId="2" applyFont="1" applyBorder="1" applyAlignment="1" applyProtection="1">
      <alignment horizontal="left" vertical="top" wrapText="1"/>
      <protection locked="0"/>
    </xf>
    <xf numFmtId="0" fontId="18" fillId="0" borderId="1" xfId="2" applyFont="1" applyBorder="1" applyAlignment="1" applyProtection="1">
      <alignment horizontal="left" vertical="top" wrapText="1"/>
      <protection locked="0"/>
    </xf>
    <xf numFmtId="0" fontId="18"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xr:uid="{EAABA4CC-FEA0-42BB-9894-A06121BF5C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0.42</c:v>
                </c:pt>
                <c:pt idx="1">
                  <c:v>0.68</c:v>
                </c:pt>
                <c:pt idx="2">
                  <c:v>0.51</c:v>
                </c:pt>
                <c:pt idx="3">
                  <c:v>0.7</c:v>
                </c:pt>
                <c:pt idx="4">
                  <c:v>0.9</c:v>
                </c:pt>
              </c:numCache>
            </c:numRef>
          </c:val>
          <c:extLst>
            <c:ext xmlns:c16="http://schemas.microsoft.com/office/drawing/2014/chart" uri="{C3380CC4-5D6E-409C-BE32-E72D297353CC}">
              <c16:uniqueId val="{00000000-F319-4958-946F-4856D84350E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F319-4958-946F-4856D84350E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76.72</c:v>
                </c:pt>
                <c:pt idx="1">
                  <c:v>58.27</c:v>
                </c:pt>
                <c:pt idx="2">
                  <c:v>61.59</c:v>
                </c:pt>
                <c:pt idx="3">
                  <c:v>60.33</c:v>
                </c:pt>
                <c:pt idx="4">
                  <c:v>61.08</c:v>
                </c:pt>
              </c:numCache>
            </c:numRef>
          </c:val>
          <c:extLst>
            <c:ext xmlns:c16="http://schemas.microsoft.com/office/drawing/2014/chart" uri="{C3380CC4-5D6E-409C-BE32-E72D297353CC}">
              <c16:uniqueId val="{00000000-98DD-4B43-9B03-4174D63C94B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98DD-4B43-9B03-4174D63C94B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79.11</c:v>
                </c:pt>
                <c:pt idx="1">
                  <c:v>79.2</c:v>
                </c:pt>
                <c:pt idx="2">
                  <c:v>78.02</c:v>
                </c:pt>
                <c:pt idx="3">
                  <c:v>76.61</c:v>
                </c:pt>
                <c:pt idx="4">
                  <c:v>77.81</c:v>
                </c:pt>
              </c:numCache>
            </c:numRef>
          </c:val>
          <c:extLst>
            <c:ext xmlns:c16="http://schemas.microsoft.com/office/drawing/2014/chart" uri="{C3380CC4-5D6E-409C-BE32-E72D297353CC}">
              <c16:uniqueId val="{00000000-9ECA-433A-B0A7-7E7141C7896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9ECA-433A-B0A7-7E7141C7896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102.27</c:v>
                </c:pt>
                <c:pt idx="1">
                  <c:v>109.61</c:v>
                </c:pt>
                <c:pt idx="2">
                  <c:v>115.48</c:v>
                </c:pt>
                <c:pt idx="3">
                  <c:v>114.12</c:v>
                </c:pt>
                <c:pt idx="4">
                  <c:v>116.26</c:v>
                </c:pt>
              </c:numCache>
            </c:numRef>
          </c:val>
          <c:extLst>
            <c:ext xmlns:c16="http://schemas.microsoft.com/office/drawing/2014/chart" uri="{C3380CC4-5D6E-409C-BE32-E72D297353CC}">
              <c16:uniqueId val="{00000000-A828-40D3-BB56-0FA8A0C12F6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A828-40D3-BB56-0FA8A0C12F6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37.76</c:v>
                </c:pt>
                <c:pt idx="1">
                  <c:v>39.47</c:v>
                </c:pt>
                <c:pt idx="2">
                  <c:v>40.909999999999997</c:v>
                </c:pt>
                <c:pt idx="3">
                  <c:v>41.31</c:v>
                </c:pt>
                <c:pt idx="4">
                  <c:v>42.89</c:v>
                </c:pt>
              </c:numCache>
            </c:numRef>
          </c:val>
          <c:extLst>
            <c:ext xmlns:c16="http://schemas.microsoft.com/office/drawing/2014/chart" uri="{C3380CC4-5D6E-409C-BE32-E72D297353CC}">
              <c16:uniqueId val="{00000000-962A-4E77-B5FD-A2756AA671A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962A-4E77-B5FD-A2756AA671A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28.95</c:v>
                </c:pt>
                <c:pt idx="1">
                  <c:v>27.47</c:v>
                </c:pt>
                <c:pt idx="2">
                  <c:v>26.53</c:v>
                </c:pt>
                <c:pt idx="3">
                  <c:v>25.87</c:v>
                </c:pt>
                <c:pt idx="4">
                  <c:v>25.25</c:v>
                </c:pt>
              </c:numCache>
            </c:numRef>
          </c:val>
          <c:extLst>
            <c:ext xmlns:c16="http://schemas.microsoft.com/office/drawing/2014/chart" uri="{C3380CC4-5D6E-409C-BE32-E72D297353CC}">
              <c16:uniqueId val="{00000000-95F3-4598-BEA5-23A52901CB6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95F3-4598-BEA5-23A52901CB6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B8-4E80-AFD9-9B99C952FA0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ABB8-4E80-AFD9-9B99C952FA0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450.65</c:v>
                </c:pt>
                <c:pt idx="1">
                  <c:v>506.79</c:v>
                </c:pt>
                <c:pt idx="2">
                  <c:v>450.05</c:v>
                </c:pt>
                <c:pt idx="3">
                  <c:v>437.29</c:v>
                </c:pt>
                <c:pt idx="4">
                  <c:v>307.10000000000002</c:v>
                </c:pt>
              </c:numCache>
            </c:numRef>
          </c:val>
          <c:extLst>
            <c:ext xmlns:c16="http://schemas.microsoft.com/office/drawing/2014/chart" uri="{C3380CC4-5D6E-409C-BE32-E72D297353CC}">
              <c16:uniqueId val="{00000000-50AA-4E4F-9B76-283B14D4BE5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50AA-4E4F-9B76-283B14D4BE5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463.09</c:v>
                </c:pt>
                <c:pt idx="1">
                  <c:v>439.43</c:v>
                </c:pt>
                <c:pt idx="2">
                  <c:v>414.6</c:v>
                </c:pt>
                <c:pt idx="3">
                  <c:v>412.94</c:v>
                </c:pt>
                <c:pt idx="4">
                  <c:v>393.95</c:v>
                </c:pt>
              </c:numCache>
            </c:numRef>
          </c:val>
          <c:extLst>
            <c:ext xmlns:c16="http://schemas.microsoft.com/office/drawing/2014/chart" uri="{C3380CC4-5D6E-409C-BE32-E72D297353CC}">
              <c16:uniqueId val="{00000000-4FE4-4C12-9F59-24BC7A39A16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4FE4-4C12-9F59-24BC7A39A16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98.36</c:v>
                </c:pt>
                <c:pt idx="1">
                  <c:v>97.84</c:v>
                </c:pt>
                <c:pt idx="2">
                  <c:v>105.34</c:v>
                </c:pt>
                <c:pt idx="3">
                  <c:v>104.54</c:v>
                </c:pt>
                <c:pt idx="4">
                  <c:v>107</c:v>
                </c:pt>
              </c:numCache>
            </c:numRef>
          </c:val>
          <c:extLst>
            <c:ext xmlns:c16="http://schemas.microsoft.com/office/drawing/2014/chart" uri="{C3380CC4-5D6E-409C-BE32-E72D297353CC}">
              <c16:uniqueId val="{00000000-8291-45DB-A03B-9BB488B6BE1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8291-45DB-A03B-9BB488B6BE1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122.06</c:v>
                </c:pt>
                <c:pt idx="1">
                  <c:v>131.74</c:v>
                </c:pt>
                <c:pt idx="2">
                  <c:v>131.16</c:v>
                </c:pt>
                <c:pt idx="3">
                  <c:v>133.21</c:v>
                </c:pt>
                <c:pt idx="4">
                  <c:v>132.66</c:v>
                </c:pt>
              </c:numCache>
            </c:numRef>
          </c:val>
          <c:extLst>
            <c:ext xmlns:c16="http://schemas.microsoft.com/office/drawing/2014/chart" uri="{C3380CC4-5D6E-409C-BE32-E72D297353CC}">
              <c16:uniqueId val="{00000000-662A-47D1-A4E4-0266CB8E57F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662A-47D1-A4E4-0266CB8E57F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9" t="str">
        <f>データ!H6</f>
        <v>山梨県　南アルプス市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80"/>
      <c r="AE6" s="80"/>
      <c r="AF6" s="80"/>
      <c r="AG6" s="80"/>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1"/>
      <c r="D7" s="71"/>
      <c r="E7" s="71"/>
      <c r="F7" s="71"/>
      <c r="G7" s="71"/>
      <c r="H7" s="71"/>
      <c r="I7" s="70" t="s">
        <v>2</v>
      </c>
      <c r="J7" s="71"/>
      <c r="K7" s="71"/>
      <c r="L7" s="71"/>
      <c r="M7" s="71"/>
      <c r="N7" s="71"/>
      <c r="O7" s="72"/>
      <c r="P7" s="73" t="s">
        <v>3</v>
      </c>
      <c r="Q7" s="73"/>
      <c r="R7" s="73"/>
      <c r="S7" s="73"/>
      <c r="T7" s="73"/>
      <c r="U7" s="73"/>
      <c r="V7" s="73"/>
      <c r="W7" s="73" t="s">
        <v>4</v>
      </c>
      <c r="X7" s="73"/>
      <c r="Y7" s="73"/>
      <c r="Z7" s="73"/>
      <c r="AA7" s="73"/>
      <c r="AB7" s="73"/>
      <c r="AC7" s="73"/>
      <c r="AD7" s="73" t="s">
        <v>5</v>
      </c>
      <c r="AE7" s="73"/>
      <c r="AF7" s="73"/>
      <c r="AG7" s="73"/>
      <c r="AH7" s="73"/>
      <c r="AI7" s="73"/>
      <c r="AJ7" s="73"/>
      <c r="AK7" s="4"/>
      <c r="AL7" s="73" t="s">
        <v>6</v>
      </c>
      <c r="AM7" s="73"/>
      <c r="AN7" s="73"/>
      <c r="AO7" s="73"/>
      <c r="AP7" s="73"/>
      <c r="AQ7" s="73"/>
      <c r="AR7" s="73"/>
      <c r="AS7" s="73"/>
      <c r="AT7" s="70" t="s">
        <v>7</v>
      </c>
      <c r="AU7" s="71"/>
      <c r="AV7" s="71"/>
      <c r="AW7" s="71"/>
      <c r="AX7" s="71"/>
      <c r="AY7" s="71"/>
      <c r="AZ7" s="71"/>
      <c r="BA7" s="71"/>
      <c r="BB7" s="73" t="s">
        <v>8</v>
      </c>
      <c r="BC7" s="73"/>
      <c r="BD7" s="73"/>
      <c r="BE7" s="73"/>
      <c r="BF7" s="73"/>
      <c r="BG7" s="73"/>
      <c r="BH7" s="73"/>
      <c r="BI7" s="73"/>
      <c r="BJ7" s="3"/>
      <c r="BK7" s="3"/>
      <c r="BL7" s="5" t="s">
        <v>9</v>
      </c>
      <c r="BM7" s="6"/>
      <c r="BN7" s="6"/>
      <c r="BO7" s="6"/>
      <c r="BP7" s="6"/>
      <c r="BQ7" s="6"/>
      <c r="BR7" s="6"/>
      <c r="BS7" s="6"/>
      <c r="BT7" s="6"/>
      <c r="BU7" s="6"/>
      <c r="BV7" s="6"/>
      <c r="BW7" s="6"/>
      <c r="BX7" s="6"/>
      <c r="BY7" s="7"/>
    </row>
    <row r="8" spans="1:78" ht="18.75" customHeight="1" x14ac:dyDescent="0.15">
      <c r="A8" s="2"/>
      <c r="B8" s="74" t="str">
        <f>データ!$I$6</f>
        <v>法適用</v>
      </c>
      <c r="C8" s="75"/>
      <c r="D8" s="75"/>
      <c r="E8" s="75"/>
      <c r="F8" s="75"/>
      <c r="G8" s="75"/>
      <c r="H8" s="75"/>
      <c r="I8" s="74" t="str">
        <f>データ!$J$6</f>
        <v>水道事業</v>
      </c>
      <c r="J8" s="75"/>
      <c r="K8" s="75"/>
      <c r="L8" s="75"/>
      <c r="M8" s="75"/>
      <c r="N8" s="75"/>
      <c r="O8" s="76"/>
      <c r="P8" s="77" t="str">
        <f>データ!$K$6</f>
        <v>末端給水事業</v>
      </c>
      <c r="Q8" s="77"/>
      <c r="R8" s="77"/>
      <c r="S8" s="77"/>
      <c r="T8" s="77"/>
      <c r="U8" s="77"/>
      <c r="V8" s="77"/>
      <c r="W8" s="77" t="str">
        <f>データ!$L$6</f>
        <v>A4</v>
      </c>
      <c r="X8" s="77"/>
      <c r="Y8" s="77"/>
      <c r="Z8" s="77"/>
      <c r="AA8" s="77"/>
      <c r="AB8" s="77"/>
      <c r="AC8" s="77"/>
      <c r="AD8" s="77" t="str">
        <f>データ!$M$6</f>
        <v>非設置</v>
      </c>
      <c r="AE8" s="77"/>
      <c r="AF8" s="77"/>
      <c r="AG8" s="77"/>
      <c r="AH8" s="77"/>
      <c r="AI8" s="77"/>
      <c r="AJ8" s="77"/>
      <c r="AK8" s="4"/>
      <c r="AL8" s="65">
        <f>データ!$R$6</f>
        <v>71612</v>
      </c>
      <c r="AM8" s="65"/>
      <c r="AN8" s="65"/>
      <c r="AO8" s="65"/>
      <c r="AP8" s="65"/>
      <c r="AQ8" s="65"/>
      <c r="AR8" s="65"/>
      <c r="AS8" s="65"/>
      <c r="AT8" s="61">
        <f>データ!$S$6</f>
        <v>264.14</v>
      </c>
      <c r="AU8" s="62"/>
      <c r="AV8" s="62"/>
      <c r="AW8" s="62"/>
      <c r="AX8" s="62"/>
      <c r="AY8" s="62"/>
      <c r="AZ8" s="62"/>
      <c r="BA8" s="62"/>
      <c r="BB8" s="64">
        <f>データ!$T$6</f>
        <v>271.11</v>
      </c>
      <c r="BC8" s="64"/>
      <c r="BD8" s="64"/>
      <c r="BE8" s="64"/>
      <c r="BF8" s="64"/>
      <c r="BG8" s="64"/>
      <c r="BH8" s="64"/>
      <c r="BI8" s="64"/>
      <c r="BJ8" s="3"/>
      <c r="BK8" s="3"/>
      <c r="BL8" s="68" t="s">
        <v>10</v>
      </c>
      <c r="BM8" s="69"/>
      <c r="BN8" s="8" t="s">
        <v>11</v>
      </c>
      <c r="BO8" s="9"/>
      <c r="BP8" s="9"/>
      <c r="BQ8" s="9"/>
      <c r="BR8" s="9"/>
      <c r="BS8" s="9"/>
      <c r="BT8" s="9"/>
      <c r="BU8" s="9"/>
      <c r="BV8" s="9"/>
      <c r="BW8" s="9"/>
      <c r="BX8" s="9"/>
      <c r="BY8" s="10"/>
    </row>
    <row r="9" spans="1:78" ht="18.75" customHeight="1" x14ac:dyDescent="0.15">
      <c r="A9" s="2"/>
      <c r="B9" s="70" t="s">
        <v>12</v>
      </c>
      <c r="C9" s="71"/>
      <c r="D9" s="71"/>
      <c r="E9" s="71"/>
      <c r="F9" s="71"/>
      <c r="G9" s="71"/>
      <c r="H9" s="71"/>
      <c r="I9" s="70" t="s">
        <v>13</v>
      </c>
      <c r="J9" s="71"/>
      <c r="K9" s="71"/>
      <c r="L9" s="71"/>
      <c r="M9" s="71"/>
      <c r="N9" s="71"/>
      <c r="O9" s="72"/>
      <c r="P9" s="73" t="s">
        <v>14</v>
      </c>
      <c r="Q9" s="73"/>
      <c r="R9" s="73"/>
      <c r="S9" s="73"/>
      <c r="T9" s="73"/>
      <c r="U9" s="73"/>
      <c r="V9" s="73"/>
      <c r="W9" s="73" t="s">
        <v>15</v>
      </c>
      <c r="X9" s="73"/>
      <c r="Y9" s="73"/>
      <c r="Z9" s="73"/>
      <c r="AA9" s="73"/>
      <c r="AB9" s="73"/>
      <c r="AC9" s="73"/>
      <c r="AD9" s="2"/>
      <c r="AE9" s="2"/>
      <c r="AF9" s="2"/>
      <c r="AG9" s="2"/>
      <c r="AH9" s="4"/>
      <c r="AI9" s="4"/>
      <c r="AJ9" s="4"/>
      <c r="AK9" s="4"/>
      <c r="AL9" s="73" t="s">
        <v>16</v>
      </c>
      <c r="AM9" s="73"/>
      <c r="AN9" s="73"/>
      <c r="AO9" s="73"/>
      <c r="AP9" s="73"/>
      <c r="AQ9" s="73"/>
      <c r="AR9" s="73"/>
      <c r="AS9" s="73"/>
      <c r="AT9" s="70" t="s">
        <v>17</v>
      </c>
      <c r="AU9" s="71"/>
      <c r="AV9" s="71"/>
      <c r="AW9" s="71"/>
      <c r="AX9" s="71"/>
      <c r="AY9" s="71"/>
      <c r="AZ9" s="71"/>
      <c r="BA9" s="71"/>
      <c r="BB9" s="73" t="s">
        <v>18</v>
      </c>
      <c r="BC9" s="73"/>
      <c r="BD9" s="73"/>
      <c r="BE9" s="73"/>
      <c r="BF9" s="73"/>
      <c r="BG9" s="73"/>
      <c r="BH9" s="73"/>
      <c r="BI9" s="73"/>
      <c r="BJ9" s="3"/>
      <c r="BK9" s="3"/>
      <c r="BL9" s="59" t="s">
        <v>19</v>
      </c>
      <c r="BM9" s="60"/>
      <c r="BN9" s="11" t="s">
        <v>20</v>
      </c>
      <c r="BO9" s="12"/>
      <c r="BP9" s="12"/>
      <c r="BQ9" s="12"/>
      <c r="BR9" s="12"/>
      <c r="BS9" s="12"/>
      <c r="BT9" s="12"/>
      <c r="BU9" s="12"/>
      <c r="BV9" s="12"/>
      <c r="BW9" s="12"/>
      <c r="BX9" s="12"/>
      <c r="BY9" s="13"/>
    </row>
    <row r="10" spans="1:78" ht="18.75" customHeight="1" x14ac:dyDescent="0.15">
      <c r="A10" s="2"/>
      <c r="B10" s="61" t="str">
        <f>データ!$N$6</f>
        <v>-</v>
      </c>
      <c r="C10" s="62"/>
      <c r="D10" s="62"/>
      <c r="E10" s="62"/>
      <c r="F10" s="62"/>
      <c r="G10" s="62"/>
      <c r="H10" s="62"/>
      <c r="I10" s="61">
        <f>データ!$O$6</f>
        <v>68.28</v>
      </c>
      <c r="J10" s="62"/>
      <c r="K10" s="62"/>
      <c r="L10" s="62"/>
      <c r="M10" s="62"/>
      <c r="N10" s="62"/>
      <c r="O10" s="63"/>
      <c r="P10" s="64">
        <f>データ!$P$6</f>
        <v>99.19</v>
      </c>
      <c r="Q10" s="64"/>
      <c r="R10" s="64"/>
      <c r="S10" s="64"/>
      <c r="T10" s="64"/>
      <c r="U10" s="64"/>
      <c r="V10" s="64"/>
      <c r="W10" s="65">
        <f>データ!$Q$6</f>
        <v>2508</v>
      </c>
      <c r="X10" s="65"/>
      <c r="Y10" s="65"/>
      <c r="Z10" s="65"/>
      <c r="AA10" s="65"/>
      <c r="AB10" s="65"/>
      <c r="AC10" s="65"/>
      <c r="AD10" s="2"/>
      <c r="AE10" s="2"/>
      <c r="AF10" s="2"/>
      <c r="AG10" s="2"/>
      <c r="AH10" s="4"/>
      <c r="AI10" s="4"/>
      <c r="AJ10" s="4"/>
      <c r="AK10" s="4"/>
      <c r="AL10" s="65">
        <f>データ!$U$6</f>
        <v>70793</v>
      </c>
      <c r="AM10" s="65"/>
      <c r="AN10" s="65"/>
      <c r="AO10" s="65"/>
      <c r="AP10" s="65"/>
      <c r="AQ10" s="65"/>
      <c r="AR10" s="65"/>
      <c r="AS10" s="65"/>
      <c r="AT10" s="61">
        <f>データ!$V$6</f>
        <v>96.47</v>
      </c>
      <c r="AU10" s="62"/>
      <c r="AV10" s="62"/>
      <c r="AW10" s="62"/>
      <c r="AX10" s="62"/>
      <c r="AY10" s="62"/>
      <c r="AZ10" s="62"/>
      <c r="BA10" s="62"/>
      <c r="BB10" s="64">
        <f>データ!$W$6</f>
        <v>733.83</v>
      </c>
      <c r="BC10" s="64"/>
      <c r="BD10" s="64"/>
      <c r="BE10" s="64"/>
      <c r="BF10" s="64"/>
      <c r="BG10" s="64"/>
      <c r="BH10" s="64"/>
      <c r="BI10" s="64"/>
      <c r="BJ10" s="2"/>
      <c r="BK10" s="2"/>
      <c r="BL10" s="66" t="s">
        <v>21</v>
      </c>
      <c r="BM10" s="67"/>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5" t="s">
        <v>25</v>
      </c>
      <c r="BM14" s="46"/>
      <c r="BN14" s="46"/>
      <c r="BO14" s="46"/>
      <c r="BP14" s="46"/>
      <c r="BQ14" s="46"/>
      <c r="BR14" s="46"/>
      <c r="BS14" s="46"/>
      <c r="BT14" s="46"/>
      <c r="BU14" s="46"/>
      <c r="BV14" s="46"/>
      <c r="BW14" s="46"/>
      <c r="BX14" s="46"/>
      <c r="BY14" s="46"/>
      <c r="BZ14" s="47"/>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112</v>
      </c>
      <c r="BM16" s="90"/>
      <c r="BN16" s="90"/>
      <c r="BO16" s="90"/>
      <c r="BP16" s="90"/>
      <c r="BQ16" s="90"/>
      <c r="BR16" s="90"/>
      <c r="BS16" s="90"/>
      <c r="BT16" s="90"/>
      <c r="BU16" s="90"/>
      <c r="BV16" s="90"/>
      <c r="BW16" s="90"/>
      <c r="BX16" s="90"/>
      <c r="BY16" s="90"/>
      <c r="BZ16" s="9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2" t="s">
        <v>113</v>
      </c>
      <c r="BM47" s="93"/>
      <c r="BN47" s="93"/>
      <c r="BO47" s="93"/>
      <c r="BP47" s="93"/>
      <c r="BQ47" s="93"/>
      <c r="BR47" s="93"/>
      <c r="BS47" s="93"/>
      <c r="BT47" s="93"/>
      <c r="BU47" s="93"/>
      <c r="BV47" s="93"/>
      <c r="BW47" s="93"/>
      <c r="BX47" s="93"/>
      <c r="BY47" s="93"/>
      <c r="BZ47" s="9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2"/>
      <c r="BM48" s="93"/>
      <c r="BN48" s="93"/>
      <c r="BO48" s="93"/>
      <c r="BP48" s="93"/>
      <c r="BQ48" s="93"/>
      <c r="BR48" s="93"/>
      <c r="BS48" s="93"/>
      <c r="BT48" s="93"/>
      <c r="BU48" s="93"/>
      <c r="BV48" s="93"/>
      <c r="BW48" s="93"/>
      <c r="BX48" s="93"/>
      <c r="BY48" s="93"/>
      <c r="BZ48" s="9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2"/>
      <c r="BM49" s="93"/>
      <c r="BN49" s="93"/>
      <c r="BO49" s="93"/>
      <c r="BP49" s="93"/>
      <c r="BQ49" s="93"/>
      <c r="BR49" s="93"/>
      <c r="BS49" s="93"/>
      <c r="BT49" s="93"/>
      <c r="BU49" s="93"/>
      <c r="BV49" s="93"/>
      <c r="BW49" s="93"/>
      <c r="BX49" s="93"/>
      <c r="BY49" s="93"/>
      <c r="BZ49" s="9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2"/>
      <c r="BM50" s="93"/>
      <c r="BN50" s="93"/>
      <c r="BO50" s="93"/>
      <c r="BP50" s="93"/>
      <c r="BQ50" s="93"/>
      <c r="BR50" s="93"/>
      <c r="BS50" s="93"/>
      <c r="BT50" s="93"/>
      <c r="BU50" s="93"/>
      <c r="BV50" s="93"/>
      <c r="BW50" s="93"/>
      <c r="BX50" s="93"/>
      <c r="BY50" s="93"/>
      <c r="BZ50" s="9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2"/>
      <c r="BM51" s="93"/>
      <c r="BN51" s="93"/>
      <c r="BO51" s="93"/>
      <c r="BP51" s="93"/>
      <c r="BQ51" s="93"/>
      <c r="BR51" s="93"/>
      <c r="BS51" s="93"/>
      <c r="BT51" s="93"/>
      <c r="BU51" s="93"/>
      <c r="BV51" s="93"/>
      <c r="BW51" s="93"/>
      <c r="BX51" s="93"/>
      <c r="BY51" s="93"/>
      <c r="BZ51" s="9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2"/>
      <c r="BM52" s="93"/>
      <c r="BN52" s="93"/>
      <c r="BO52" s="93"/>
      <c r="BP52" s="93"/>
      <c r="BQ52" s="93"/>
      <c r="BR52" s="93"/>
      <c r="BS52" s="93"/>
      <c r="BT52" s="93"/>
      <c r="BU52" s="93"/>
      <c r="BV52" s="93"/>
      <c r="BW52" s="93"/>
      <c r="BX52" s="93"/>
      <c r="BY52" s="93"/>
      <c r="BZ52" s="9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2"/>
      <c r="BM53" s="93"/>
      <c r="BN53" s="93"/>
      <c r="BO53" s="93"/>
      <c r="BP53" s="93"/>
      <c r="BQ53" s="93"/>
      <c r="BR53" s="93"/>
      <c r="BS53" s="93"/>
      <c r="BT53" s="93"/>
      <c r="BU53" s="93"/>
      <c r="BV53" s="93"/>
      <c r="BW53" s="93"/>
      <c r="BX53" s="93"/>
      <c r="BY53" s="93"/>
      <c r="BZ53" s="9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2"/>
      <c r="BM54" s="93"/>
      <c r="BN54" s="93"/>
      <c r="BO54" s="93"/>
      <c r="BP54" s="93"/>
      <c r="BQ54" s="93"/>
      <c r="BR54" s="93"/>
      <c r="BS54" s="93"/>
      <c r="BT54" s="93"/>
      <c r="BU54" s="93"/>
      <c r="BV54" s="93"/>
      <c r="BW54" s="93"/>
      <c r="BX54" s="93"/>
      <c r="BY54" s="93"/>
      <c r="BZ54" s="9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2"/>
      <c r="BM55" s="93"/>
      <c r="BN55" s="93"/>
      <c r="BO55" s="93"/>
      <c r="BP55" s="93"/>
      <c r="BQ55" s="93"/>
      <c r="BR55" s="93"/>
      <c r="BS55" s="93"/>
      <c r="BT55" s="93"/>
      <c r="BU55" s="93"/>
      <c r="BV55" s="93"/>
      <c r="BW55" s="93"/>
      <c r="BX55" s="93"/>
      <c r="BY55" s="93"/>
      <c r="BZ55" s="9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2"/>
      <c r="BM56" s="93"/>
      <c r="BN56" s="93"/>
      <c r="BO56" s="93"/>
      <c r="BP56" s="93"/>
      <c r="BQ56" s="93"/>
      <c r="BR56" s="93"/>
      <c r="BS56" s="93"/>
      <c r="BT56" s="93"/>
      <c r="BU56" s="93"/>
      <c r="BV56" s="93"/>
      <c r="BW56" s="93"/>
      <c r="BX56" s="93"/>
      <c r="BY56" s="93"/>
      <c r="BZ56" s="9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2"/>
      <c r="BM57" s="93"/>
      <c r="BN57" s="93"/>
      <c r="BO57" s="93"/>
      <c r="BP57" s="93"/>
      <c r="BQ57" s="93"/>
      <c r="BR57" s="93"/>
      <c r="BS57" s="93"/>
      <c r="BT57" s="93"/>
      <c r="BU57" s="93"/>
      <c r="BV57" s="93"/>
      <c r="BW57" s="93"/>
      <c r="BX57" s="93"/>
      <c r="BY57" s="93"/>
      <c r="BZ57" s="9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2"/>
      <c r="BM58" s="93"/>
      <c r="BN58" s="93"/>
      <c r="BO58" s="93"/>
      <c r="BP58" s="93"/>
      <c r="BQ58" s="93"/>
      <c r="BR58" s="93"/>
      <c r="BS58" s="93"/>
      <c r="BT58" s="93"/>
      <c r="BU58" s="93"/>
      <c r="BV58" s="93"/>
      <c r="BW58" s="93"/>
      <c r="BX58" s="93"/>
      <c r="BY58" s="93"/>
      <c r="BZ58" s="9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2"/>
      <c r="BM59" s="93"/>
      <c r="BN59" s="93"/>
      <c r="BO59" s="93"/>
      <c r="BP59" s="93"/>
      <c r="BQ59" s="93"/>
      <c r="BR59" s="93"/>
      <c r="BS59" s="93"/>
      <c r="BT59" s="93"/>
      <c r="BU59" s="93"/>
      <c r="BV59" s="93"/>
      <c r="BW59" s="93"/>
      <c r="BX59" s="93"/>
      <c r="BY59" s="93"/>
      <c r="BZ59" s="94"/>
    </row>
    <row r="60" spans="1:78" ht="13.5" customHeight="1" x14ac:dyDescent="0.15">
      <c r="A60" s="2"/>
      <c r="B60" s="56" t="s">
        <v>27</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92"/>
      <c r="BM60" s="93"/>
      <c r="BN60" s="93"/>
      <c r="BO60" s="93"/>
      <c r="BP60" s="93"/>
      <c r="BQ60" s="93"/>
      <c r="BR60" s="93"/>
      <c r="BS60" s="93"/>
      <c r="BT60" s="93"/>
      <c r="BU60" s="93"/>
      <c r="BV60" s="93"/>
      <c r="BW60" s="93"/>
      <c r="BX60" s="93"/>
      <c r="BY60" s="93"/>
      <c r="BZ60" s="94"/>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92"/>
      <c r="BM61" s="93"/>
      <c r="BN61" s="93"/>
      <c r="BO61" s="93"/>
      <c r="BP61" s="93"/>
      <c r="BQ61" s="93"/>
      <c r="BR61" s="93"/>
      <c r="BS61" s="93"/>
      <c r="BT61" s="93"/>
      <c r="BU61" s="93"/>
      <c r="BV61" s="93"/>
      <c r="BW61" s="93"/>
      <c r="BX61" s="93"/>
      <c r="BY61" s="93"/>
      <c r="BZ61" s="9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2"/>
      <c r="BM62" s="93"/>
      <c r="BN62" s="93"/>
      <c r="BO62" s="93"/>
      <c r="BP62" s="93"/>
      <c r="BQ62" s="93"/>
      <c r="BR62" s="93"/>
      <c r="BS62" s="93"/>
      <c r="BT62" s="93"/>
      <c r="BU62" s="93"/>
      <c r="BV62" s="93"/>
      <c r="BW62" s="93"/>
      <c r="BX62" s="93"/>
      <c r="BY62" s="93"/>
      <c r="BZ62" s="9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2"/>
      <c r="BM63" s="93"/>
      <c r="BN63" s="93"/>
      <c r="BO63" s="93"/>
      <c r="BP63" s="93"/>
      <c r="BQ63" s="93"/>
      <c r="BR63" s="93"/>
      <c r="BS63" s="93"/>
      <c r="BT63" s="93"/>
      <c r="BU63" s="93"/>
      <c r="BV63" s="93"/>
      <c r="BW63" s="93"/>
      <c r="BX63" s="93"/>
      <c r="BY63" s="93"/>
      <c r="BZ63" s="9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5" t="s">
        <v>114</v>
      </c>
      <c r="BM66" s="96"/>
      <c r="BN66" s="96"/>
      <c r="BO66" s="96"/>
      <c r="BP66" s="96"/>
      <c r="BQ66" s="96"/>
      <c r="BR66" s="96"/>
      <c r="BS66" s="96"/>
      <c r="BT66" s="96"/>
      <c r="BU66" s="96"/>
      <c r="BV66" s="96"/>
      <c r="BW66" s="96"/>
      <c r="BX66" s="96"/>
      <c r="BY66" s="96"/>
      <c r="BZ66" s="97"/>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5"/>
      <c r="BM67" s="96"/>
      <c r="BN67" s="96"/>
      <c r="BO67" s="96"/>
      <c r="BP67" s="96"/>
      <c r="BQ67" s="96"/>
      <c r="BR67" s="96"/>
      <c r="BS67" s="96"/>
      <c r="BT67" s="96"/>
      <c r="BU67" s="96"/>
      <c r="BV67" s="96"/>
      <c r="BW67" s="96"/>
      <c r="BX67" s="96"/>
      <c r="BY67" s="96"/>
      <c r="BZ67" s="97"/>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5"/>
      <c r="BM68" s="96"/>
      <c r="BN68" s="96"/>
      <c r="BO68" s="96"/>
      <c r="BP68" s="96"/>
      <c r="BQ68" s="96"/>
      <c r="BR68" s="96"/>
      <c r="BS68" s="96"/>
      <c r="BT68" s="96"/>
      <c r="BU68" s="96"/>
      <c r="BV68" s="96"/>
      <c r="BW68" s="96"/>
      <c r="BX68" s="96"/>
      <c r="BY68" s="96"/>
      <c r="BZ68" s="97"/>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5"/>
      <c r="BM69" s="96"/>
      <c r="BN69" s="96"/>
      <c r="BO69" s="96"/>
      <c r="BP69" s="96"/>
      <c r="BQ69" s="96"/>
      <c r="BR69" s="96"/>
      <c r="BS69" s="96"/>
      <c r="BT69" s="96"/>
      <c r="BU69" s="96"/>
      <c r="BV69" s="96"/>
      <c r="BW69" s="96"/>
      <c r="BX69" s="96"/>
      <c r="BY69" s="96"/>
      <c r="BZ69" s="97"/>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5"/>
      <c r="BM70" s="96"/>
      <c r="BN70" s="96"/>
      <c r="BO70" s="96"/>
      <c r="BP70" s="96"/>
      <c r="BQ70" s="96"/>
      <c r="BR70" s="96"/>
      <c r="BS70" s="96"/>
      <c r="BT70" s="96"/>
      <c r="BU70" s="96"/>
      <c r="BV70" s="96"/>
      <c r="BW70" s="96"/>
      <c r="BX70" s="96"/>
      <c r="BY70" s="96"/>
      <c r="BZ70" s="97"/>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5"/>
      <c r="BM71" s="96"/>
      <c r="BN71" s="96"/>
      <c r="BO71" s="96"/>
      <c r="BP71" s="96"/>
      <c r="BQ71" s="96"/>
      <c r="BR71" s="96"/>
      <c r="BS71" s="96"/>
      <c r="BT71" s="96"/>
      <c r="BU71" s="96"/>
      <c r="BV71" s="96"/>
      <c r="BW71" s="96"/>
      <c r="BX71" s="96"/>
      <c r="BY71" s="96"/>
      <c r="BZ71" s="97"/>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5"/>
      <c r="BM72" s="96"/>
      <c r="BN72" s="96"/>
      <c r="BO72" s="96"/>
      <c r="BP72" s="96"/>
      <c r="BQ72" s="96"/>
      <c r="BR72" s="96"/>
      <c r="BS72" s="96"/>
      <c r="BT72" s="96"/>
      <c r="BU72" s="96"/>
      <c r="BV72" s="96"/>
      <c r="BW72" s="96"/>
      <c r="BX72" s="96"/>
      <c r="BY72" s="96"/>
      <c r="BZ72" s="97"/>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5"/>
      <c r="BM73" s="96"/>
      <c r="BN73" s="96"/>
      <c r="BO73" s="96"/>
      <c r="BP73" s="96"/>
      <c r="BQ73" s="96"/>
      <c r="BR73" s="96"/>
      <c r="BS73" s="96"/>
      <c r="BT73" s="96"/>
      <c r="BU73" s="96"/>
      <c r="BV73" s="96"/>
      <c r="BW73" s="96"/>
      <c r="BX73" s="96"/>
      <c r="BY73" s="96"/>
      <c r="BZ73" s="97"/>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5"/>
      <c r="BM74" s="96"/>
      <c r="BN74" s="96"/>
      <c r="BO74" s="96"/>
      <c r="BP74" s="96"/>
      <c r="BQ74" s="96"/>
      <c r="BR74" s="96"/>
      <c r="BS74" s="96"/>
      <c r="BT74" s="96"/>
      <c r="BU74" s="96"/>
      <c r="BV74" s="96"/>
      <c r="BW74" s="96"/>
      <c r="BX74" s="96"/>
      <c r="BY74" s="96"/>
      <c r="BZ74" s="97"/>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5"/>
      <c r="BM75" s="96"/>
      <c r="BN75" s="96"/>
      <c r="BO75" s="96"/>
      <c r="BP75" s="96"/>
      <c r="BQ75" s="96"/>
      <c r="BR75" s="96"/>
      <c r="BS75" s="96"/>
      <c r="BT75" s="96"/>
      <c r="BU75" s="96"/>
      <c r="BV75" s="96"/>
      <c r="BW75" s="96"/>
      <c r="BX75" s="96"/>
      <c r="BY75" s="96"/>
      <c r="BZ75" s="97"/>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5"/>
      <c r="BM76" s="96"/>
      <c r="BN76" s="96"/>
      <c r="BO76" s="96"/>
      <c r="BP76" s="96"/>
      <c r="BQ76" s="96"/>
      <c r="BR76" s="96"/>
      <c r="BS76" s="96"/>
      <c r="BT76" s="96"/>
      <c r="BU76" s="96"/>
      <c r="BV76" s="96"/>
      <c r="BW76" s="96"/>
      <c r="BX76" s="96"/>
      <c r="BY76" s="96"/>
      <c r="BZ76" s="97"/>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5"/>
      <c r="BM77" s="96"/>
      <c r="BN77" s="96"/>
      <c r="BO77" s="96"/>
      <c r="BP77" s="96"/>
      <c r="BQ77" s="96"/>
      <c r="BR77" s="96"/>
      <c r="BS77" s="96"/>
      <c r="BT77" s="96"/>
      <c r="BU77" s="96"/>
      <c r="BV77" s="96"/>
      <c r="BW77" s="96"/>
      <c r="BX77" s="96"/>
      <c r="BY77" s="96"/>
      <c r="BZ77" s="97"/>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5"/>
      <c r="BM78" s="96"/>
      <c r="BN78" s="96"/>
      <c r="BO78" s="96"/>
      <c r="BP78" s="96"/>
      <c r="BQ78" s="96"/>
      <c r="BR78" s="96"/>
      <c r="BS78" s="96"/>
      <c r="BT78" s="96"/>
      <c r="BU78" s="96"/>
      <c r="BV78" s="96"/>
      <c r="BW78" s="96"/>
      <c r="BX78" s="96"/>
      <c r="BY78" s="96"/>
      <c r="BZ78" s="97"/>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5"/>
      <c r="BM79" s="96"/>
      <c r="BN79" s="96"/>
      <c r="BO79" s="96"/>
      <c r="BP79" s="96"/>
      <c r="BQ79" s="96"/>
      <c r="BR79" s="96"/>
      <c r="BS79" s="96"/>
      <c r="BT79" s="96"/>
      <c r="BU79" s="96"/>
      <c r="BV79" s="96"/>
      <c r="BW79" s="96"/>
      <c r="BX79" s="96"/>
      <c r="BY79" s="96"/>
      <c r="BZ79" s="97"/>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5"/>
      <c r="BM80" s="96"/>
      <c r="BN80" s="96"/>
      <c r="BO80" s="96"/>
      <c r="BP80" s="96"/>
      <c r="BQ80" s="96"/>
      <c r="BR80" s="96"/>
      <c r="BS80" s="96"/>
      <c r="BT80" s="96"/>
      <c r="BU80" s="96"/>
      <c r="BV80" s="96"/>
      <c r="BW80" s="96"/>
      <c r="BX80" s="96"/>
      <c r="BY80" s="96"/>
      <c r="BZ80" s="97"/>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5"/>
      <c r="BM81" s="96"/>
      <c r="BN81" s="96"/>
      <c r="BO81" s="96"/>
      <c r="BP81" s="96"/>
      <c r="BQ81" s="96"/>
      <c r="BR81" s="96"/>
      <c r="BS81" s="96"/>
      <c r="BT81" s="96"/>
      <c r="BU81" s="96"/>
      <c r="BV81" s="96"/>
      <c r="BW81" s="96"/>
      <c r="BX81" s="96"/>
      <c r="BY81" s="96"/>
      <c r="BZ81" s="9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8"/>
      <c r="BM82" s="99"/>
      <c r="BN82" s="99"/>
      <c r="BO82" s="99"/>
      <c r="BP82" s="99"/>
      <c r="BQ82" s="99"/>
      <c r="BR82" s="99"/>
      <c r="BS82" s="99"/>
      <c r="BT82" s="99"/>
      <c r="BU82" s="99"/>
      <c r="BV82" s="99"/>
      <c r="BW82" s="99"/>
      <c r="BX82" s="99"/>
      <c r="BY82" s="99"/>
      <c r="BZ82" s="100"/>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33koWPHsrJPUOqky6GXg66vPD5TFBjMJb6gHU+if0o4vpiTmfAQLoz4n+1rxKxTK+A3QDZ7JCYjZUezuC+dXgg==" saltValue="QV4uWLx2n+KTiLI2jgCnz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53</v>
      </c>
      <c r="B4" s="31"/>
      <c r="C4" s="31"/>
      <c r="D4" s="31"/>
      <c r="E4" s="31"/>
      <c r="F4" s="31"/>
      <c r="G4" s="31"/>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192082</v>
      </c>
      <c r="D6" s="34">
        <f t="shared" si="3"/>
        <v>46</v>
      </c>
      <c r="E6" s="34">
        <f t="shared" si="3"/>
        <v>1</v>
      </c>
      <c r="F6" s="34">
        <f t="shared" si="3"/>
        <v>0</v>
      </c>
      <c r="G6" s="34">
        <f t="shared" si="3"/>
        <v>1</v>
      </c>
      <c r="H6" s="34" t="str">
        <f t="shared" si="3"/>
        <v>山梨県　南アルプス市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68.28</v>
      </c>
      <c r="P6" s="35">
        <f t="shared" si="3"/>
        <v>99.19</v>
      </c>
      <c r="Q6" s="35">
        <f t="shared" si="3"/>
        <v>2508</v>
      </c>
      <c r="R6" s="35">
        <f t="shared" si="3"/>
        <v>71612</v>
      </c>
      <c r="S6" s="35">
        <f t="shared" si="3"/>
        <v>264.14</v>
      </c>
      <c r="T6" s="35">
        <f t="shared" si="3"/>
        <v>271.11</v>
      </c>
      <c r="U6" s="35">
        <f t="shared" si="3"/>
        <v>70793</v>
      </c>
      <c r="V6" s="35">
        <f t="shared" si="3"/>
        <v>96.47</v>
      </c>
      <c r="W6" s="35">
        <f t="shared" si="3"/>
        <v>733.83</v>
      </c>
      <c r="X6" s="36">
        <f>IF(X7="",NA(),X7)</f>
        <v>102.27</v>
      </c>
      <c r="Y6" s="36">
        <f t="shared" ref="Y6:AG6" si="4">IF(Y7="",NA(),Y7)</f>
        <v>109.61</v>
      </c>
      <c r="Z6" s="36">
        <f t="shared" si="4"/>
        <v>115.48</v>
      </c>
      <c r="AA6" s="36">
        <f t="shared" si="4"/>
        <v>114.12</v>
      </c>
      <c r="AB6" s="36">
        <f t="shared" si="4"/>
        <v>116.26</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450.65</v>
      </c>
      <c r="AU6" s="36">
        <f t="shared" ref="AU6:BC6" si="6">IF(AU7="",NA(),AU7)</f>
        <v>506.79</v>
      </c>
      <c r="AV6" s="36">
        <f t="shared" si="6"/>
        <v>450.05</v>
      </c>
      <c r="AW6" s="36">
        <f t="shared" si="6"/>
        <v>437.29</v>
      </c>
      <c r="AX6" s="36">
        <f t="shared" si="6"/>
        <v>307.10000000000002</v>
      </c>
      <c r="AY6" s="36">
        <f t="shared" si="6"/>
        <v>346.59</v>
      </c>
      <c r="AZ6" s="36">
        <f t="shared" si="6"/>
        <v>357.82</v>
      </c>
      <c r="BA6" s="36">
        <f t="shared" si="6"/>
        <v>355.5</v>
      </c>
      <c r="BB6" s="36">
        <f t="shared" si="6"/>
        <v>349.83</v>
      </c>
      <c r="BC6" s="36">
        <f t="shared" si="6"/>
        <v>360.86</v>
      </c>
      <c r="BD6" s="35" t="str">
        <f>IF(BD7="","",IF(BD7="-","【-】","【"&amp;SUBSTITUTE(TEXT(BD7,"#,##0.00"),"-","△")&amp;"】"))</f>
        <v>【264.97】</v>
      </c>
      <c r="BE6" s="36">
        <f>IF(BE7="",NA(),BE7)</f>
        <v>463.09</v>
      </c>
      <c r="BF6" s="36">
        <f t="shared" ref="BF6:BN6" si="7">IF(BF7="",NA(),BF7)</f>
        <v>439.43</v>
      </c>
      <c r="BG6" s="36">
        <f t="shared" si="7"/>
        <v>414.6</v>
      </c>
      <c r="BH6" s="36">
        <f t="shared" si="7"/>
        <v>412.94</v>
      </c>
      <c r="BI6" s="36">
        <f t="shared" si="7"/>
        <v>393.95</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98.36</v>
      </c>
      <c r="BQ6" s="36">
        <f t="shared" ref="BQ6:BY6" si="8">IF(BQ7="",NA(),BQ7)</f>
        <v>97.84</v>
      </c>
      <c r="BR6" s="36">
        <f t="shared" si="8"/>
        <v>105.34</v>
      </c>
      <c r="BS6" s="36">
        <f t="shared" si="8"/>
        <v>104.54</v>
      </c>
      <c r="BT6" s="36">
        <f t="shared" si="8"/>
        <v>107</v>
      </c>
      <c r="BU6" s="36">
        <f t="shared" si="8"/>
        <v>105.71</v>
      </c>
      <c r="BV6" s="36">
        <f t="shared" si="8"/>
        <v>106.01</v>
      </c>
      <c r="BW6" s="36">
        <f t="shared" si="8"/>
        <v>104.57</v>
      </c>
      <c r="BX6" s="36">
        <f t="shared" si="8"/>
        <v>103.54</v>
      </c>
      <c r="BY6" s="36">
        <f t="shared" si="8"/>
        <v>103.32</v>
      </c>
      <c r="BZ6" s="35" t="str">
        <f>IF(BZ7="","",IF(BZ7="-","【-】","【"&amp;SUBSTITUTE(TEXT(BZ7,"#,##0.00"),"-","△")&amp;"】"))</f>
        <v>【103.24】</v>
      </c>
      <c r="CA6" s="36">
        <f>IF(CA7="",NA(),CA7)</f>
        <v>122.06</v>
      </c>
      <c r="CB6" s="36">
        <f t="shared" ref="CB6:CJ6" si="9">IF(CB7="",NA(),CB7)</f>
        <v>131.74</v>
      </c>
      <c r="CC6" s="36">
        <f t="shared" si="9"/>
        <v>131.16</v>
      </c>
      <c r="CD6" s="36">
        <f t="shared" si="9"/>
        <v>133.21</v>
      </c>
      <c r="CE6" s="36">
        <f t="shared" si="9"/>
        <v>132.66</v>
      </c>
      <c r="CF6" s="36">
        <f t="shared" si="9"/>
        <v>162.15</v>
      </c>
      <c r="CG6" s="36">
        <f t="shared" si="9"/>
        <v>162.24</v>
      </c>
      <c r="CH6" s="36">
        <f t="shared" si="9"/>
        <v>165.47</v>
      </c>
      <c r="CI6" s="36">
        <f t="shared" si="9"/>
        <v>167.46</v>
      </c>
      <c r="CJ6" s="36">
        <f t="shared" si="9"/>
        <v>168.56</v>
      </c>
      <c r="CK6" s="35" t="str">
        <f>IF(CK7="","",IF(CK7="-","【-】","【"&amp;SUBSTITUTE(TEXT(CK7,"#,##0.00"),"-","△")&amp;"】"))</f>
        <v>【168.38】</v>
      </c>
      <c r="CL6" s="36">
        <f>IF(CL7="",NA(),CL7)</f>
        <v>76.72</v>
      </c>
      <c r="CM6" s="36">
        <f t="shared" ref="CM6:CU6" si="10">IF(CM7="",NA(),CM7)</f>
        <v>58.27</v>
      </c>
      <c r="CN6" s="36">
        <f t="shared" si="10"/>
        <v>61.59</v>
      </c>
      <c r="CO6" s="36">
        <f t="shared" si="10"/>
        <v>60.33</v>
      </c>
      <c r="CP6" s="36">
        <f t="shared" si="10"/>
        <v>61.08</v>
      </c>
      <c r="CQ6" s="36">
        <f t="shared" si="10"/>
        <v>59.34</v>
      </c>
      <c r="CR6" s="36">
        <f t="shared" si="10"/>
        <v>59.11</v>
      </c>
      <c r="CS6" s="36">
        <f t="shared" si="10"/>
        <v>59.74</v>
      </c>
      <c r="CT6" s="36">
        <f t="shared" si="10"/>
        <v>59.46</v>
      </c>
      <c r="CU6" s="36">
        <f t="shared" si="10"/>
        <v>59.51</v>
      </c>
      <c r="CV6" s="35" t="str">
        <f>IF(CV7="","",IF(CV7="-","【-】","【"&amp;SUBSTITUTE(TEXT(CV7,"#,##0.00"),"-","△")&amp;"】"))</f>
        <v>【60.00】</v>
      </c>
      <c r="CW6" s="36">
        <f>IF(CW7="",NA(),CW7)</f>
        <v>79.11</v>
      </c>
      <c r="CX6" s="36">
        <f t="shared" ref="CX6:DF6" si="11">IF(CX7="",NA(),CX7)</f>
        <v>79.2</v>
      </c>
      <c r="CY6" s="36">
        <f t="shared" si="11"/>
        <v>78.02</v>
      </c>
      <c r="CZ6" s="36">
        <f t="shared" si="11"/>
        <v>76.61</v>
      </c>
      <c r="DA6" s="36">
        <f t="shared" si="11"/>
        <v>77.81</v>
      </c>
      <c r="DB6" s="36">
        <f t="shared" si="11"/>
        <v>87.74</v>
      </c>
      <c r="DC6" s="36">
        <f t="shared" si="11"/>
        <v>87.91</v>
      </c>
      <c r="DD6" s="36">
        <f t="shared" si="11"/>
        <v>87.28</v>
      </c>
      <c r="DE6" s="36">
        <f t="shared" si="11"/>
        <v>87.41</v>
      </c>
      <c r="DF6" s="36">
        <f t="shared" si="11"/>
        <v>87.08</v>
      </c>
      <c r="DG6" s="35" t="str">
        <f>IF(DG7="","",IF(DG7="-","【-】","【"&amp;SUBSTITUTE(TEXT(DG7,"#,##0.00"),"-","△")&amp;"】"))</f>
        <v>【89.80】</v>
      </c>
      <c r="DH6" s="36">
        <f>IF(DH7="",NA(),DH7)</f>
        <v>37.76</v>
      </c>
      <c r="DI6" s="36">
        <f t="shared" ref="DI6:DQ6" si="12">IF(DI7="",NA(),DI7)</f>
        <v>39.47</v>
      </c>
      <c r="DJ6" s="36">
        <f t="shared" si="12"/>
        <v>40.909999999999997</v>
      </c>
      <c r="DK6" s="36">
        <f t="shared" si="12"/>
        <v>41.31</v>
      </c>
      <c r="DL6" s="36">
        <f t="shared" si="12"/>
        <v>42.89</v>
      </c>
      <c r="DM6" s="36">
        <f t="shared" si="12"/>
        <v>46.27</v>
      </c>
      <c r="DN6" s="36">
        <f t="shared" si="12"/>
        <v>46.88</v>
      </c>
      <c r="DO6" s="36">
        <f t="shared" si="12"/>
        <v>46.94</v>
      </c>
      <c r="DP6" s="36">
        <f t="shared" si="12"/>
        <v>47.62</v>
      </c>
      <c r="DQ6" s="36">
        <f t="shared" si="12"/>
        <v>48.55</v>
      </c>
      <c r="DR6" s="35" t="str">
        <f>IF(DR7="","",IF(DR7="-","【-】","【"&amp;SUBSTITUTE(TEXT(DR7,"#,##0.00"),"-","△")&amp;"】"))</f>
        <v>【49.59】</v>
      </c>
      <c r="DS6" s="36">
        <f>IF(DS7="",NA(),DS7)</f>
        <v>28.95</v>
      </c>
      <c r="DT6" s="36">
        <f t="shared" ref="DT6:EB6" si="13">IF(DT7="",NA(),DT7)</f>
        <v>27.47</v>
      </c>
      <c r="DU6" s="36">
        <f t="shared" si="13"/>
        <v>26.53</v>
      </c>
      <c r="DV6" s="36">
        <f t="shared" si="13"/>
        <v>25.87</v>
      </c>
      <c r="DW6" s="36">
        <f t="shared" si="13"/>
        <v>25.25</v>
      </c>
      <c r="DX6" s="36">
        <f t="shared" si="13"/>
        <v>10.93</v>
      </c>
      <c r="DY6" s="36">
        <f t="shared" si="13"/>
        <v>13.39</v>
      </c>
      <c r="DZ6" s="36">
        <f t="shared" si="13"/>
        <v>14.48</v>
      </c>
      <c r="EA6" s="36">
        <f t="shared" si="13"/>
        <v>16.27</v>
      </c>
      <c r="EB6" s="36">
        <f t="shared" si="13"/>
        <v>17.11</v>
      </c>
      <c r="EC6" s="35" t="str">
        <f>IF(EC7="","",IF(EC7="-","【-】","【"&amp;SUBSTITUTE(TEXT(EC7,"#,##0.00"),"-","△")&amp;"】"))</f>
        <v>【19.44】</v>
      </c>
      <c r="ED6" s="36">
        <f>IF(ED7="",NA(),ED7)</f>
        <v>0.42</v>
      </c>
      <c r="EE6" s="36">
        <f t="shared" ref="EE6:EM6" si="14">IF(EE7="",NA(),EE7)</f>
        <v>0.68</v>
      </c>
      <c r="EF6" s="36">
        <f t="shared" si="14"/>
        <v>0.51</v>
      </c>
      <c r="EG6" s="36">
        <f t="shared" si="14"/>
        <v>0.7</v>
      </c>
      <c r="EH6" s="36">
        <f t="shared" si="14"/>
        <v>0.9</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192082</v>
      </c>
      <c r="D7" s="38">
        <v>46</v>
      </c>
      <c r="E7" s="38">
        <v>1</v>
      </c>
      <c r="F7" s="38">
        <v>0</v>
      </c>
      <c r="G7" s="38">
        <v>1</v>
      </c>
      <c r="H7" s="38" t="s">
        <v>93</v>
      </c>
      <c r="I7" s="38" t="s">
        <v>94</v>
      </c>
      <c r="J7" s="38" t="s">
        <v>95</v>
      </c>
      <c r="K7" s="38" t="s">
        <v>96</v>
      </c>
      <c r="L7" s="38" t="s">
        <v>97</v>
      </c>
      <c r="M7" s="38" t="s">
        <v>98</v>
      </c>
      <c r="N7" s="39" t="s">
        <v>99</v>
      </c>
      <c r="O7" s="39">
        <v>68.28</v>
      </c>
      <c r="P7" s="39">
        <v>99.19</v>
      </c>
      <c r="Q7" s="39">
        <v>2508</v>
      </c>
      <c r="R7" s="39">
        <v>71612</v>
      </c>
      <c r="S7" s="39">
        <v>264.14</v>
      </c>
      <c r="T7" s="39">
        <v>271.11</v>
      </c>
      <c r="U7" s="39">
        <v>70793</v>
      </c>
      <c r="V7" s="39">
        <v>96.47</v>
      </c>
      <c r="W7" s="39">
        <v>733.83</v>
      </c>
      <c r="X7" s="39">
        <v>102.27</v>
      </c>
      <c r="Y7" s="39">
        <v>109.61</v>
      </c>
      <c r="Z7" s="39">
        <v>115.48</v>
      </c>
      <c r="AA7" s="39">
        <v>114.12</v>
      </c>
      <c r="AB7" s="39">
        <v>116.26</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450.65</v>
      </c>
      <c r="AU7" s="39">
        <v>506.79</v>
      </c>
      <c r="AV7" s="39">
        <v>450.05</v>
      </c>
      <c r="AW7" s="39">
        <v>437.29</v>
      </c>
      <c r="AX7" s="39">
        <v>307.10000000000002</v>
      </c>
      <c r="AY7" s="39">
        <v>346.59</v>
      </c>
      <c r="AZ7" s="39">
        <v>357.82</v>
      </c>
      <c r="BA7" s="39">
        <v>355.5</v>
      </c>
      <c r="BB7" s="39">
        <v>349.83</v>
      </c>
      <c r="BC7" s="39">
        <v>360.86</v>
      </c>
      <c r="BD7" s="39">
        <v>264.97000000000003</v>
      </c>
      <c r="BE7" s="39">
        <v>463.09</v>
      </c>
      <c r="BF7" s="39">
        <v>439.43</v>
      </c>
      <c r="BG7" s="39">
        <v>414.6</v>
      </c>
      <c r="BH7" s="39">
        <v>412.94</v>
      </c>
      <c r="BI7" s="39">
        <v>393.95</v>
      </c>
      <c r="BJ7" s="39">
        <v>312.02999999999997</v>
      </c>
      <c r="BK7" s="39">
        <v>307.45999999999998</v>
      </c>
      <c r="BL7" s="39">
        <v>312.58</v>
      </c>
      <c r="BM7" s="39">
        <v>314.87</v>
      </c>
      <c r="BN7" s="39">
        <v>309.27999999999997</v>
      </c>
      <c r="BO7" s="39">
        <v>266.61</v>
      </c>
      <c r="BP7" s="39">
        <v>98.36</v>
      </c>
      <c r="BQ7" s="39">
        <v>97.84</v>
      </c>
      <c r="BR7" s="39">
        <v>105.34</v>
      </c>
      <c r="BS7" s="39">
        <v>104.54</v>
      </c>
      <c r="BT7" s="39">
        <v>107</v>
      </c>
      <c r="BU7" s="39">
        <v>105.71</v>
      </c>
      <c r="BV7" s="39">
        <v>106.01</v>
      </c>
      <c r="BW7" s="39">
        <v>104.57</v>
      </c>
      <c r="BX7" s="39">
        <v>103.54</v>
      </c>
      <c r="BY7" s="39">
        <v>103.32</v>
      </c>
      <c r="BZ7" s="39">
        <v>103.24</v>
      </c>
      <c r="CA7" s="39">
        <v>122.06</v>
      </c>
      <c r="CB7" s="39">
        <v>131.74</v>
      </c>
      <c r="CC7" s="39">
        <v>131.16</v>
      </c>
      <c r="CD7" s="39">
        <v>133.21</v>
      </c>
      <c r="CE7" s="39">
        <v>132.66</v>
      </c>
      <c r="CF7" s="39">
        <v>162.15</v>
      </c>
      <c r="CG7" s="39">
        <v>162.24</v>
      </c>
      <c r="CH7" s="39">
        <v>165.47</v>
      </c>
      <c r="CI7" s="39">
        <v>167.46</v>
      </c>
      <c r="CJ7" s="39">
        <v>168.56</v>
      </c>
      <c r="CK7" s="39">
        <v>168.38</v>
      </c>
      <c r="CL7" s="39">
        <v>76.72</v>
      </c>
      <c r="CM7" s="39">
        <v>58.27</v>
      </c>
      <c r="CN7" s="39">
        <v>61.59</v>
      </c>
      <c r="CO7" s="39">
        <v>60.33</v>
      </c>
      <c r="CP7" s="39">
        <v>61.08</v>
      </c>
      <c r="CQ7" s="39">
        <v>59.34</v>
      </c>
      <c r="CR7" s="39">
        <v>59.11</v>
      </c>
      <c r="CS7" s="39">
        <v>59.74</v>
      </c>
      <c r="CT7" s="39">
        <v>59.46</v>
      </c>
      <c r="CU7" s="39">
        <v>59.51</v>
      </c>
      <c r="CV7" s="39">
        <v>60</v>
      </c>
      <c r="CW7" s="39">
        <v>79.11</v>
      </c>
      <c r="CX7" s="39">
        <v>79.2</v>
      </c>
      <c r="CY7" s="39">
        <v>78.02</v>
      </c>
      <c r="CZ7" s="39">
        <v>76.61</v>
      </c>
      <c r="DA7" s="39">
        <v>77.81</v>
      </c>
      <c r="DB7" s="39">
        <v>87.74</v>
      </c>
      <c r="DC7" s="39">
        <v>87.91</v>
      </c>
      <c r="DD7" s="39">
        <v>87.28</v>
      </c>
      <c r="DE7" s="39">
        <v>87.41</v>
      </c>
      <c r="DF7" s="39">
        <v>87.08</v>
      </c>
      <c r="DG7" s="39">
        <v>89.8</v>
      </c>
      <c r="DH7" s="39">
        <v>37.76</v>
      </c>
      <c r="DI7" s="39">
        <v>39.47</v>
      </c>
      <c r="DJ7" s="39">
        <v>40.909999999999997</v>
      </c>
      <c r="DK7" s="39">
        <v>41.31</v>
      </c>
      <c r="DL7" s="39">
        <v>42.89</v>
      </c>
      <c r="DM7" s="39">
        <v>46.27</v>
      </c>
      <c r="DN7" s="39">
        <v>46.88</v>
      </c>
      <c r="DO7" s="39">
        <v>46.94</v>
      </c>
      <c r="DP7" s="39">
        <v>47.62</v>
      </c>
      <c r="DQ7" s="39">
        <v>48.55</v>
      </c>
      <c r="DR7" s="39">
        <v>49.59</v>
      </c>
      <c r="DS7" s="39">
        <v>28.95</v>
      </c>
      <c r="DT7" s="39">
        <v>27.47</v>
      </c>
      <c r="DU7" s="39">
        <v>26.53</v>
      </c>
      <c r="DV7" s="39">
        <v>25.87</v>
      </c>
      <c r="DW7" s="39">
        <v>25.25</v>
      </c>
      <c r="DX7" s="39">
        <v>10.93</v>
      </c>
      <c r="DY7" s="39">
        <v>13.39</v>
      </c>
      <c r="DZ7" s="39">
        <v>14.48</v>
      </c>
      <c r="EA7" s="39">
        <v>16.27</v>
      </c>
      <c r="EB7" s="39">
        <v>17.11</v>
      </c>
      <c r="EC7" s="39">
        <v>19.440000000000001</v>
      </c>
      <c r="ED7" s="39">
        <v>0.42</v>
      </c>
      <c r="EE7" s="39">
        <v>0.68</v>
      </c>
      <c r="EF7" s="39">
        <v>0.51</v>
      </c>
      <c r="EG7" s="39">
        <v>0.7</v>
      </c>
      <c r="EH7" s="39">
        <v>0.9</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小池 保盛</cp:lastModifiedBy>
  <cp:lastPrinted>2021-01-19T05:08:10Z</cp:lastPrinted>
  <dcterms:created xsi:type="dcterms:W3CDTF">2020-12-04T02:08:07Z</dcterms:created>
  <dcterms:modified xsi:type="dcterms:W3CDTF">2021-01-19T05:08:32Z</dcterms:modified>
  <cp:category/>
</cp:coreProperties>
</file>