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sZxJghIWgiCrs/MELzcIsTDFfp9yOzFolnzfqIacNBhYqYaLc0OjqS4eF2/eb7cw5TOaafcsHOx9pW0iU6saKA==" workbookSaltValue="+aSWRBq/l+J/M9B5xNeSF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<sst xmlns="http://schemas.openxmlformats.org/spreadsheetml/2006/main" count="238" uniqueCount="119">
  <si>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</si>
  <si>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</si>
  <si>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</si>
  <si>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</si>
  <si>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</si>
  <si>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</si>
  <si>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</si>
  <si>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</si>
  <si>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</si>
  <si>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</si>
  <si>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</si>
  <si>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</si>
  <si>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</si>
  <si>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</si>
  <si>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</si>
  <si>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</si>
  <si>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</si>
  <si>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</si>
  <si>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</si>
  <si>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</si>
  <si>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</si>
  <si>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</si>
  <si>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</si>
  <si>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</si>
  <si>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</si>
  <si>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</si>
  <si>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</si>
  <si>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</si>
  <si>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</si>
  <si>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</si>
  <si>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</si>
  <si>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</si>
  <si>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</si>
  <si>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</si>
  <si>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</si>
  <si>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</si>
  <si>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</si>
  <si>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</si>
  <si>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</si>
  <si>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</si>
  <si>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</si>
  <si>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</si>
  <si>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</si>
  <si>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</si>
  <si>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</si>
  <si>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</si>
  <si>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</si>
  <si>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</si>
  <si>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</si>
  <si>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</si>
  <si>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</si>
  <si>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</si>
  <si>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</si>
  <si>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</si>
  <si>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</si>
  <si>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</si>
  <si>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</si>
  <si>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</si>
  <si>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</si>
  <si>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</si>
  <si>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</si>
  <si>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</si>
  <si>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</si>
  <si>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</si>
  <si>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</si>
  <si>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</si>
  <si>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</si>
  <si>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</si>
  <si>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</si>
  <si>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</si>
  <si>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</si>
  <si>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</si>
  <si>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</si>
  <si>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</si>
  <si>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</si>
  <si>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</si>
  <si>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</si>
  <si>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</si>
  <si>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</si>
  <si>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</si>
  <si>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</si>
  <si>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</si>
  <si>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</si>
  <si>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</si>
  <si>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</si>
  <si>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</si>
  <si>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</si>
  <si>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</si>
  <si>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</si>
  <si>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</si>
  <si>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</si>
  <si>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</si>
  <si>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</si>
  <si>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</si>
  <si>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</si>
  <si>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</si>
  <si>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</si>
  <si>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</si>
  <si>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</si>
  <si>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</si>
  <si>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</si>
  <si>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</si>
  <si>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</si>
  <si>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</si>
  <si>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</si>
  <si>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</si>
  <si>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</si>
  <si>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</si>
  <si>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</si>
  <si>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</si>
  <si>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</si>
  <si>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</si>
  <si>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</si>
  <si>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</si>
  <si>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</si>
  <si>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</si>
  <si>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・本市の公共下水道は、平成16年供用開始のため管渠施設は比較的新しいが、マンホールポンプ施設が法定耐用年数の１５年を迎え、計画的な更新が必要である。</t>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</si>
  <si>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・老朽化については、今後の管渠更新時期を向える前に、管渠等の資産把握や老朽化対策等の計画を策定し、長寿命化対策を含めた計画的な改築を推進する。</t>
    <rPh sb="17" eb="19">
      <t>フキュウ</t>
    </rPh>
    <rPh sb="19" eb="21">
      <t>ソクシン</t>
    </rPh>
    <rPh sb="22" eb="23">
      <t>ム</t>
    </rPh>
    <rPh sb="25" eb="26">
      <t>アラ</t>
    </rPh>
    <rPh sb="28" eb="30">
      <t>シサク</t>
    </rPh>
    <phoneticPr fontId="4"/>
  </si>
  <si>
    <t>・収益的収支比率が100%を大きく割り込んでおり、収支が赤字である。本市は下水道供用開始から約十数年と施設が比較的新しく、接続率が低いために料金収入が少ないだけでなく、現在までに管渠整備に投資した企業債の償還金が多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地域があり、接続率が低く使用料収入（有収水量）が少ないことや流域全体での流入量の伸び悩みから処理費にかかるスケールメリットが十分に働いていないこと等が要因である。
・水洗化率は、宅内工事費が高額となることや単独浄化槽の普及により接続率が依然として低いことが要因となり類似団体平均を大きく下回ってしまっている。公共用水域の水質保全や料金収入増を図るため、より一層水洗化率向上の取組みが必要である。
・施設利用率について、大月市は、単独の終末処理場を有していないので該当数値はない。</t>
    <rPh sb="317" eb="319">
      <t>リュウイキ</t>
    </rPh>
    <rPh sb="319" eb="321">
      <t>ゼンタイ</t>
    </rPh>
    <rPh sb="323" eb="325">
      <t>リュウニュウ</t>
    </rPh>
    <rPh sb="325" eb="326">
      <t>リョウ</t>
    </rPh>
    <rPh sb="327" eb="328">
      <t>ノ</t>
    </rPh>
    <rPh sb="329" eb="330">
      <t>ナヤ</t>
    </rPh>
    <rPh sb="333" eb="335">
      <t>ショリ</t>
    </rPh>
    <rPh sb="335" eb="336">
      <t>ヒ</t>
    </rPh>
    <rPh sb="349" eb="351">
      <t>ジュウブン</t>
    </rPh>
    <rPh sb="352" eb="353">
      <t>ハタラ</t>
    </rPh>
    <rPh sb="377" eb="378">
      <t>タク</t>
    </rPh>
    <rPh sb="378" eb="379">
      <t>ナイ</t>
    </rPh>
    <rPh sb="379" eb="382">
      <t>コウジヒ</t>
    </rPh>
    <rPh sb="383" eb="385">
      <t>コウガク</t>
    </rPh>
    <rPh sb="391" eb="393">
      <t>タンドク</t>
    </rPh>
    <rPh sb="393" eb="396">
      <t>ジョウカソウ</t>
    </rPh>
    <rPh sb="397" eb="399">
      <t>フキュウ</t>
    </rPh>
    <rPh sb="402" eb="404">
      <t>セツゾク</t>
    </rPh>
    <rPh sb="404" eb="405">
      <t>リツ</t>
    </rPh>
    <rPh sb="406" eb="408">
      <t>イゼン</t>
    </rPh>
    <rPh sb="411" eb="412">
      <t>ヒク</t>
    </rPh>
    <rPh sb="416" eb="418">
      <t>ヨウイン</t>
    </rPh>
    <rPh sb="421" eb="423">
      <t>ルイジ</t>
    </rPh>
    <rPh sb="423" eb="425">
      <t>ダンタイ</t>
    </rPh>
    <rPh sb="425" eb="427">
      <t>ヘイキン</t>
    </rPh>
    <rPh sb="428" eb="429">
      <t>オオ</t>
    </rPh>
    <rPh sb="431" eb="43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</si>
</sst>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0.19</c:v>
                </c:pt>
                <c:pt idx="2">
                  <c:v>0.22</c:v>
                </c:pt>
                <c:pt idx="3">
                  <c:v>0.11</c:v>
                </c:pt>
                <c:pt idx="4" formatCode="#,##0.00;&quot;△&quot;#,##0.00">
                  <c:v>0</c:v>
                </c:pt>
              </c:numCache>
            </c:numRef>
          </c:val>
          <c:extLst>
            <c:ext xmlns:c16="http://schemas.microsoft.com/office/drawing/2014/chart" uri="{C3380CC4-5D6E-409C-BE32-E72D297353CC}">
              <c16:uniqueId val="{00000000-32A8-42A4-B7E9-98A1A10478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0.56999999999999995</c:v>
                </c:pt>
                <c:pt idx="4">
                  <c:v>0.1</c:v>
                </c:pt>
              </c:numCache>
            </c:numRef>
          </c:val>
          <c:smooth val="0"/>
          <c:extLst>
            <c:ext xmlns:c16="http://schemas.microsoft.com/office/drawing/2014/chart" uri="{C3380CC4-5D6E-409C-BE32-E72D297353CC}">
              <c16:uniqueId val="{00000001-32A8-42A4-B7E9-98A1A10478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40.729999999999997</c:v>
                </c:pt>
                <c:pt idx="1">
                  <c:v>42.1</c:v>
                </c:pt>
                <c:pt idx="2">
                  <c:v>42.35</c:v>
                </c:pt>
                <c:pt idx="3">
                  <c:v>0</c:v>
                </c:pt>
                <c:pt idx="4">
                  <c:v>0</c:v>
                </c:pt>
              </c:numCache>
            </c:numRef>
          </c:val>
          <c:extLst>
            <c:ext xmlns:c16="http://schemas.microsoft.com/office/drawing/2014/chart" uri="{C3380CC4-5D6E-409C-BE32-E72D297353CC}">
              <c16:uniqueId val="{00000000-67C7-4376-8697-5EC541A332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36.97</c:v>
                </c:pt>
                <c:pt idx="4">
                  <c:v>49.27</c:v>
                </c:pt>
              </c:numCache>
            </c:numRef>
          </c:val>
          <c:smooth val="0"/>
          <c:extLst>
            <c:ext xmlns:c16="http://schemas.microsoft.com/office/drawing/2014/chart" uri="{C3380CC4-5D6E-409C-BE32-E72D297353CC}">
              <c16:uniqueId val="{00000001-67C7-4376-8697-5EC541A332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71.34</c:v>
                </c:pt>
                <c:pt idx="1">
                  <c:v>69.72</c:v>
                </c:pt>
                <c:pt idx="2">
                  <c:v>70.72</c:v>
                </c:pt>
                <c:pt idx="3">
                  <c:v>64.77</c:v>
                </c:pt>
                <c:pt idx="4">
                  <c:v>66.09</c:v>
                </c:pt>
              </c:numCache>
            </c:numRef>
          </c:val>
          <c:extLst>
            <c:ext xmlns:c16="http://schemas.microsoft.com/office/drawing/2014/chart" uri="{C3380CC4-5D6E-409C-BE32-E72D297353CC}">
              <c16:uniqueId val="{00000000-2583-4231-85B7-D307217E78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67.12</c:v>
                </c:pt>
                <c:pt idx="4">
                  <c:v>83.16</c:v>
                </c:pt>
              </c:numCache>
            </c:numRef>
          </c:val>
          <c:smooth val="0"/>
          <c:extLst>
            <c:ext xmlns:c16="http://schemas.microsoft.com/office/drawing/2014/chart" uri="{C3380CC4-5D6E-409C-BE32-E72D297353CC}">
              <c16:uniqueId val="{00000001-2583-4231-85B7-D307217E78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35.229999999999997</c:v>
                </c:pt>
                <c:pt idx="1">
                  <c:v>32.51</c:v>
                </c:pt>
                <c:pt idx="2">
                  <c:v>31.17</c:v>
                </c:pt>
                <c:pt idx="3">
                  <c:v>31.93</c:v>
                </c:pt>
                <c:pt idx="4">
                  <c:v>29.39</c:v>
                </c:pt>
              </c:numCache>
            </c:numRef>
          </c:val>
          <c:extLst>
            <c:ext xmlns:c16="http://schemas.microsoft.com/office/drawing/2014/chart" uri="{C3380CC4-5D6E-409C-BE32-E72D297353CC}">
              <c16:uniqueId val="{00000000-CCB7-4FF7-8A19-ED5F037B55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7-4FF7-8A19-ED5F037B55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5-46B0-9A36-284C2304BB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5-46B0-9A36-284C2304BB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95-49DE-8232-C7F08AFC67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95-49DE-8232-C7F08AFC67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5-42E2-AB21-31154A1BDB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5-42E2-AB21-31154A1BDB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5-4FDD-9C60-23DE5CFE8A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5-4FDD-9C60-23DE5CFE8A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5726.34</c:v>
                </c:pt>
                <c:pt idx="1">
                  <c:v>5209.92</c:v>
                </c:pt>
                <c:pt idx="2">
                  <c:v>4841.1099999999997</c:v>
                </c:pt>
                <c:pt idx="3">
                  <c:v>4515.43</c:v>
                </c:pt>
                <c:pt idx="4">
                  <c:v>4325.87</c:v>
                </c:pt>
              </c:numCache>
            </c:numRef>
          </c:val>
          <c:extLst>
            <c:ext xmlns:c16="http://schemas.microsoft.com/office/drawing/2014/chart" uri="{C3380CC4-5D6E-409C-BE32-E72D297353CC}">
              <c16:uniqueId val="{00000000-9EFD-479E-9D99-742FF10941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1689.65</c:v>
                </c:pt>
                <c:pt idx="4">
                  <c:v>1130.42</c:v>
                </c:pt>
              </c:numCache>
            </c:numRef>
          </c:val>
          <c:smooth val="0"/>
          <c:extLst>
            <c:ext xmlns:c16="http://schemas.microsoft.com/office/drawing/2014/chart" uri="{C3380CC4-5D6E-409C-BE32-E72D297353CC}">
              <c16:uniqueId val="{00000001-9EFD-479E-9D99-742FF10941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15.94</c:v>
                </c:pt>
                <c:pt idx="1">
                  <c:v>17.010000000000002</c:v>
                </c:pt>
                <c:pt idx="2">
                  <c:v>17.46</c:v>
                </c:pt>
                <c:pt idx="3">
                  <c:v>16.46</c:v>
                </c:pt>
                <c:pt idx="4">
                  <c:v>17.29</c:v>
                </c:pt>
              </c:numCache>
            </c:numRef>
          </c:val>
          <c:extLst>
            <c:ext xmlns:c16="http://schemas.microsoft.com/office/drawing/2014/chart" uri="{C3380CC4-5D6E-409C-BE32-E72D297353CC}">
              <c16:uniqueId val="{00000000-891E-4BC1-A735-3212A6C1D1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58.12</c:v>
                </c:pt>
                <c:pt idx="4">
                  <c:v>74.17</c:v>
                </c:pt>
              </c:numCache>
            </c:numRef>
          </c:val>
          <c:smooth val="0"/>
          <c:extLst>
            <c:ext xmlns:c16="http://schemas.microsoft.com/office/drawing/2014/chart" uri="{C3380CC4-5D6E-409C-BE32-E72D297353CC}">
              <c16:uniqueId val="{00000001-891E-4BC1-A735-3212A6C1D1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941.25</c:v>
                </c:pt>
                <c:pt idx="1">
                  <c:v>883.18</c:v>
                </c:pt>
                <c:pt idx="2">
                  <c:v>870.71</c:v>
                </c:pt>
                <c:pt idx="3">
                  <c:v>923.65</c:v>
                </c:pt>
                <c:pt idx="4">
                  <c:v>876.14</c:v>
                </c:pt>
              </c:numCache>
            </c:numRef>
          </c:val>
          <c:extLst>
            <c:ext xmlns:c16="http://schemas.microsoft.com/office/drawing/2014/chart" uri="{C3380CC4-5D6E-409C-BE32-E72D297353CC}">
              <c16:uniqueId val="{00000000-631C-4C54-B296-18B9A90747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304.98</c:v>
                </c:pt>
                <c:pt idx="4">
                  <c:v>230.95</c:v>
                </c:pt>
              </c:numCache>
            </c:numRef>
          </c:val>
          <c:smooth val="0"/>
          <c:extLst>
            <c:ext xmlns:c16="http://schemas.microsoft.com/office/drawing/2014/chart" uri="{C3380CC4-5D6E-409C-BE32-E72D297353CC}">
              <c16:uniqueId val="{00000001-631C-4C54-B296-18B9A90747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大月市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23755</v>
      </c>
      <c r="AM8" s="69"/>
      <c r="AN8" s="69"/>
      <c r="AO8" s="69"/>
      <c r="AP8" s="69"/>
      <c r="AQ8" s="69"/>
      <c r="AR8" s="69"/>
      <c r="AS8" s="69"/>
      <c r="AT8" s="68">
        <f>データ!T6</f>
        <v>280.25</v>
      </c>
      <c r="AU8" s="68"/>
      <c r="AV8" s="68"/>
      <c r="AW8" s="68"/>
      <c r="AX8" s="68"/>
      <c r="AY8" s="68"/>
      <c r="AZ8" s="68"/>
      <c r="BA8" s="68"/>
      <c r="BB8" s="68">
        <f>データ!U6</f>
        <v>84.76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16.2</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3813</v>
      </c>
      <c r="AM10" s="69"/>
      <c r="AN10" s="69"/>
      <c r="AO10" s="69"/>
      <c r="AP10" s="69"/>
      <c r="AQ10" s="69"/>
      <c r="AR10" s="69"/>
      <c r="AS10" s="69"/>
      <c r="AT10" s="68">
        <f>データ!W6</f>
        <v>1.54</v>
      </c>
      <c r="AU10" s="68"/>
      <c r="AV10" s="68"/>
      <c r="AW10" s="68"/>
      <c r="AX10" s="68"/>
      <c r="AY10" s="68"/>
      <c r="AZ10" s="68"/>
      <c r="BA10" s="68"/>
      <c r="BB10" s="68">
        <f>データ!X6</f>
        <v>2475.9699999999998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5KGlGUMieDFnffm5OWQ8E2KI5jILoo7n6m5cOdiBTt8G1rWyYuwI6rGeEaHNTrReD4xOA7EimatQ7hI70VaV+g==" saltValue="YEuze+6z1G+BdnjC+qdN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192066</v>
      </c>
      <c r="D6" s="33">
        <f t="shared" si="3"/>
        <v>47</v>
      </c>
      <c r="E6" s="33">
        <f t="shared" si="3"/>
        <v>17</v>
      </c>
      <c r="F6" s="33">
        <f t="shared" si="3"/>
        <v>1</v>
      </c>
      <c r="G6" s="33">
        <f t="shared" si="3"/>
        <v>0</v>
      </c>
      <c r="H6" s="33" t="str">
        <f t="shared" si="3"/>
        <v>山梨県　大月市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16.2</v>
      </c>
      <c r="Q6" s="34">
        <f t="shared" si="3"/>
        <v>100</v>
      </c>
      <c r="R6" s="34">
        <f t="shared" si="3"/>
        <v>2640</v>
      </c>
      <c r="S6" s="34">
        <f t="shared" si="3"/>
        <v>23755</v>
      </c>
      <c r="T6" s="34">
        <f t="shared" si="3"/>
        <v>280.25</v>
      </c>
      <c r="U6" s="34">
        <f t="shared" si="3"/>
        <v>84.76</v>
      </c>
      <c r="V6" s="34">
        <f t="shared" si="3"/>
        <v>3813</v>
      </c>
      <c r="W6" s="34">
        <f t="shared" si="3"/>
        <v>1.54</v>
      </c>
      <c r="X6" s="34">
        <f t="shared" si="3"/>
        <v>2475.9699999999998</v>
      </c>
      <c r="Y6" s="35">
        <f>IF(Y7="",NA(),Y7)</f>
        <v>35.229999999999997</v>
      </c>
      <c r="Z6" s="35">
        <f t="shared" ref="Z6:AH6" si="4">IF(Z7="",NA(),Z7)</f>
        <v>32.51</v>
      </c>
      <c r="AA6" s="35">
        <f t="shared" si="4"/>
        <v>31.17</v>
      </c>
      <c r="AB6" s="35">
        <f t="shared" si="4"/>
        <v>31.93</v>
      </c>
      <c r="AC6" s="35">
        <f t="shared" si="4"/>
        <v>29.39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5726.34</v>
      </c>
      <c r="BG6" s="35">
        <f t="shared" ref="BG6:BO6" si="7">IF(BG7="",NA(),BG7)</f>
        <v>5209.92</v>
      </c>
      <c r="BH6" s="35">
        <f t="shared" si="7"/>
        <v>4841.1099999999997</v>
      </c>
      <c r="BI6" s="35">
        <f t="shared" si="7"/>
        <v>4515.43</v>
      </c>
      <c r="BJ6" s="35">
        <f t="shared" si="7"/>
        <v>4325.87</v>
      </c>
      <c r="BK6" s="35">
        <f t="shared" si="7"/>
        <v>1240.1600000000001</v>
      </c>
      <c r="BL6" s="35">
        <f t="shared" si="7"/>
        <v>1193.49</v>
      </c>
      <c r="BM6" s="35">
        <f t="shared" si="7"/>
        <v>876.19</v>
      </c>
      <c r="BN6" s="35">
        <f t="shared" si="7"/>
        <v>1689.65</v>
      </c>
      <c r="BO6" s="35">
        <f t="shared" si="7"/>
        <v>1130.42</v>
      </c>
      <c r="BP6" s="34" t="str">
        <f>IF(BP7="","",IF(BP7="-","【-】","【"&amp;SUBSTITUTE(TEXT(BP7,"#,##0.00"),"-","△")&amp;"】"))</f>
        <v>【682.51】</v>
      </c>
      <c r="BQ6" s="35">
        <f>IF(BQ7="",NA(),BQ7)</f>
        <v>15.94</v>
      </c>
      <c r="BR6" s="35">
        <f t="shared" ref="BR6:BZ6" si="8">IF(BR7="",NA(),BR7)</f>
        <v>17.010000000000002</v>
      </c>
      <c r="BS6" s="35">
        <f t="shared" si="8"/>
        <v>17.46</v>
      </c>
      <c r="BT6" s="35">
        <f t="shared" si="8"/>
        <v>16.46</v>
      </c>
      <c r="BU6" s="35">
        <f t="shared" si="8"/>
        <v>17.29</v>
      </c>
      <c r="BV6" s="35">
        <f t="shared" si="8"/>
        <v>60.17</v>
      </c>
      <c r="BW6" s="35">
        <f t="shared" si="8"/>
        <v>65.569999999999993</v>
      </c>
      <c r="BX6" s="35">
        <f t="shared" si="8"/>
        <v>75.7</v>
      </c>
      <c r="BY6" s="35">
        <f t="shared" si="8"/>
        <v>58.12</v>
      </c>
      <c r="BZ6" s="35">
        <f t="shared" si="8"/>
        <v>74.17</v>
      </c>
      <c r="CA6" s="34" t="str">
        <f>IF(CA7="","",IF(CA7="-","【-】","【"&amp;SUBSTITUTE(TEXT(CA7,"#,##0.00"),"-","△")&amp;"】"))</f>
        <v>【100.34】</v>
      </c>
      <c r="CB6" s="35">
        <f>IF(CB7="",NA(),CB7)</f>
        <v>941.25</v>
      </c>
      <c r="CC6" s="35">
        <f t="shared" ref="CC6:CK6" si="9">IF(CC7="",NA(),CC7)</f>
        <v>883.18</v>
      </c>
      <c r="CD6" s="35">
        <f t="shared" si="9"/>
        <v>870.71</v>
      </c>
      <c r="CE6" s="35">
        <f t="shared" si="9"/>
        <v>923.65</v>
      </c>
      <c r="CF6" s="35">
        <f t="shared" si="9"/>
        <v>876.14</v>
      </c>
      <c r="CG6" s="35">
        <f t="shared" si="9"/>
        <v>281.52999999999997</v>
      </c>
      <c r="CH6" s="35">
        <f t="shared" si="9"/>
        <v>263.04000000000002</v>
      </c>
      <c r="CI6" s="35">
        <f t="shared" si="9"/>
        <v>230.04</v>
      </c>
      <c r="CJ6" s="35">
        <f t="shared" si="9"/>
        <v>304.98</v>
      </c>
      <c r="CK6" s="35">
        <f t="shared" si="9"/>
        <v>230.95</v>
      </c>
      <c r="CL6" s="34" t="str">
        <f>IF(CL7="","",IF(CL7="-","【-】","【"&amp;SUBSTITUTE(TEXT(CL7,"#,##0.00"),"-","△")&amp;"】"))</f>
        <v>【136.15】</v>
      </c>
      <c r="CM6" s="35">
        <f>IF(CM7="",NA(),CM7)</f>
        <v>40.729999999999997</v>
      </c>
      <c r="CN6" s="35">
        <f t="shared" ref="CN6:CV6" si="10">IF(CN7="",NA(),CN7)</f>
        <v>42.1</v>
      </c>
      <c r="CO6" s="35">
        <f t="shared" si="10"/>
        <v>42.35</v>
      </c>
      <c r="CP6" s="35" t="str">
        <f t="shared" si="10"/>
        <v>-</v>
      </c>
      <c r="CQ6" s="35" t="str">
        <f t="shared" si="10"/>
        <v>-</v>
      </c>
      <c r="CR6" s="35">
        <f t="shared" si="10"/>
        <v>44.89</v>
      </c>
      <c r="CS6" s="35">
        <f t="shared" si="10"/>
        <v>40.75</v>
      </c>
      <c r="CT6" s="35">
        <f t="shared" si="10"/>
        <v>42.4</v>
      </c>
      <c r="CU6" s="35">
        <f t="shared" si="10"/>
        <v>36.97</v>
      </c>
      <c r="CV6" s="35">
        <f t="shared" si="10"/>
        <v>49.27</v>
      </c>
      <c r="CW6" s="34" t="str">
        <f>IF(CW7="","",IF(CW7="-","【-】","【"&amp;SUBSTITUTE(TEXT(CW7,"#,##0.00"),"-","△")&amp;"】"))</f>
        <v>【59.64】</v>
      </c>
      <c r="CX6" s="35">
        <f>IF(CX7="",NA(),CX7)</f>
        <v>71.34</v>
      </c>
      <c r="CY6" s="35">
        <f t="shared" ref="CY6:DG6" si="11">IF(CY7="",NA(),CY7)</f>
        <v>69.72</v>
      </c>
      <c r="CZ6" s="35">
        <f t="shared" si="11"/>
        <v>70.72</v>
      </c>
      <c r="DA6" s="35">
        <f t="shared" si="11"/>
        <v>64.77</v>
      </c>
      <c r="DB6" s="35">
        <f t="shared" si="11"/>
        <v>66.09</v>
      </c>
      <c r="DC6" s="35">
        <f t="shared" si="11"/>
        <v>64.89</v>
      </c>
      <c r="DD6" s="35">
        <f t="shared" si="11"/>
        <v>64.97</v>
      </c>
      <c r="DE6" s="35">
        <f t="shared" si="11"/>
        <v>65.77</v>
      </c>
      <c r="DF6" s="35">
        <f t="shared" si="11"/>
        <v>67.12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0.19</v>
      </c>
      <c r="EG6" s="35">
        <f t="shared" si="14"/>
        <v>0.22</v>
      </c>
      <c r="EH6" s="35">
        <f t="shared" si="14"/>
        <v>0.11</v>
      </c>
      <c r="EI6" s="34">
        <f t="shared" si="14"/>
        <v>0</v>
      </c>
      <c r="EJ6" s="35">
        <f t="shared" si="14"/>
        <v>0.33</v>
      </c>
      <c r="EK6" s="35">
        <f t="shared" si="14"/>
        <v>0.21</v>
      </c>
      <c r="EL6" s="35">
        <f t="shared" si="14"/>
        <v>0.15</v>
      </c>
      <c r="EM6" s="35">
        <f t="shared" si="14"/>
        <v>0.56999999999999995</v>
      </c>
      <c r="EN6" s="35">
        <f t="shared" si="14"/>
        <v>0.1</v>
      </c>
      <c r="EO6" s="34" t="str">
        <f>IF(EO7="","",IF(EO7="-","【-】","【"&amp;SUBSTITUTE(TEXT(EO7,"#,##0.00"),"-","△")&amp;"】"))</f>
        <v>【0.22】</v>
      </c>
    </row>
    <row r="7" spans="1:145" s="36" customFormat="1" x14ac:dyDescent="0.2">
      <c r="A7" s="28"/>
      <c r="B7" s="37">
        <v>2019</v>
      </c>
      <c r="C7" s="37">
        <v>192066</v>
      </c>
      <c r="D7" s="37">
        <v>47</v>
      </c>
      <c r="E7" s="37">
        <v>17</v>
      </c>
      <c r="F7" s="37">
        <v>1</v>
      </c>
      <c r="G7" s="37">
        <v>0</v>
      </c>
      <c r="H7" s="37" t="s">
        <v>97</v>
      </c>
      <c r="I7" s="37" t="s">
        <v>98</v>
      </c>
      <c r="J7" s="37" t="s">
        <v>99</v>
      </c>
      <c r="K7" s="37" t="s">
        <v>100</v>
      </c>
      <c r="L7" s="37" t="s">
        <v>101</v>
      </c>
      <c r="M7" s="37" t="s">
        <v>102</v>
      </c>
      <c r="N7" s="38" t="s">
        <v>103</v>
      </c>
      <c r="O7" s="38" t="s">
        <v>104</v>
      </c>
      <c r="P7" s="38">
        <v>16.2</v>
      </c>
      <c r="Q7" s="38">
        <v>100</v>
      </c>
      <c r="R7" s="38">
        <v>2640</v>
      </c>
      <c r="S7" s="38">
        <v>23755</v>
      </c>
      <c r="T7" s="38">
        <v>280.25</v>
      </c>
      <c r="U7" s="38">
        <v>84.76</v>
      </c>
      <c r="V7" s="38">
        <v>3813</v>
      </c>
      <c r="W7" s="38">
        <v>1.54</v>
      </c>
      <c r="X7" s="38">
        <v>2475.9699999999998</v>
      </c>
      <c r="Y7" s="38">
        <v>35.229999999999997</v>
      </c>
      <c r="Z7" s="38">
        <v>32.51</v>
      </c>
      <c r="AA7" s="38">
        <v>31.17</v>
      </c>
      <c r="AB7" s="38">
        <v>31.93</v>
      </c>
      <c r="AC7" s="38">
        <v>29.39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5726.34</v>
      </c>
      <c r="BG7" s="38">
        <v>5209.92</v>
      </c>
      <c r="BH7" s="38">
        <v>4841.1099999999997</v>
      </c>
      <c r="BI7" s="38">
        <v>4515.43</v>
      </c>
      <c r="BJ7" s="38">
        <v>4325.87</v>
      </c>
      <c r="BK7" s="38">
        <v>1240.1600000000001</v>
      </c>
      <c r="BL7" s="38">
        <v>1193.49</v>
      </c>
      <c r="BM7" s="38">
        <v>876.19</v>
      </c>
      <c r="BN7" s="38">
        <v>1689.65</v>
      </c>
      <c r="BO7" s="38">
        <v>1130.42</v>
      </c>
      <c r="BP7" s="38">
        <v>682.51</v>
      </c>
      <c r="BQ7" s="38">
        <v>15.94</v>
      </c>
      <c r="BR7" s="38">
        <v>17.010000000000002</v>
      </c>
      <c r="BS7" s="38">
        <v>17.46</v>
      </c>
      <c r="BT7" s="38">
        <v>16.46</v>
      </c>
      <c r="BU7" s="38">
        <v>17.29</v>
      </c>
      <c r="BV7" s="38">
        <v>60.17</v>
      </c>
      <c r="BW7" s="38">
        <v>65.569999999999993</v>
      </c>
      <c r="BX7" s="38">
        <v>75.7</v>
      </c>
      <c r="BY7" s="38">
        <v>58.12</v>
      </c>
      <c r="BZ7" s="38">
        <v>74.17</v>
      </c>
      <c r="CA7" s="38">
        <v>100.34</v>
      </c>
      <c r="CB7" s="38">
        <v>941.25</v>
      </c>
      <c r="CC7" s="38">
        <v>883.18</v>
      </c>
      <c r="CD7" s="38">
        <v>870.71</v>
      </c>
      <c r="CE7" s="38">
        <v>923.65</v>
      </c>
      <c r="CF7" s="38">
        <v>876.14</v>
      </c>
      <c r="CG7" s="38">
        <v>281.52999999999997</v>
      </c>
      <c r="CH7" s="38">
        <v>263.04000000000002</v>
      </c>
      <c r="CI7" s="38">
        <v>230.04</v>
      </c>
      <c r="CJ7" s="38">
        <v>304.98</v>
      </c>
      <c r="CK7" s="38">
        <v>230.95</v>
      </c>
      <c r="CL7" s="38">
        <v>136.15</v>
      </c>
      <c r="CM7" s="38">
        <v>40.729999999999997</v>
      </c>
      <c r="CN7" s="38">
        <v>42.1</v>
      </c>
      <c r="CO7" s="38">
        <v>42.35</v>
      </c>
      <c r="CP7" s="38" t="s">
        <v>103</v>
      </c>
      <c r="CQ7" s="38" t="s">
        <v>103</v>
      </c>
      <c r="CR7" s="38">
        <v>44.89</v>
      </c>
      <c r="CS7" s="38">
        <v>40.75</v>
      </c>
      <c r="CT7" s="38">
        <v>42.4</v>
      </c>
      <c r="CU7" s="38">
        <v>36.97</v>
      </c>
      <c r="CV7" s="38">
        <v>49.27</v>
      </c>
      <c r="CW7" s="38">
        <v>59.64</v>
      </c>
      <c r="CX7" s="38">
        <v>71.34</v>
      </c>
      <c r="CY7" s="38">
        <v>69.72</v>
      </c>
      <c r="CZ7" s="38">
        <v>70.72</v>
      </c>
      <c r="DA7" s="38">
        <v>64.77</v>
      </c>
      <c r="DB7" s="38">
        <v>66.09</v>
      </c>
      <c r="DC7" s="38">
        <v>64.89</v>
      </c>
      <c r="DD7" s="38">
        <v>64.97</v>
      </c>
      <c r="DE7" s="38">
        <v>65.77</v>
      </c>
      <c r="DF7" s="38">
        <v>67.12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0.19</v>
      </c>
      <c r="EG7" s="38">
        <v>0.22</v>
      </c>
      <c r="EH7" s="38">
        <v>0.11</v>
      </c>
      <c r="EI7" s="38">
        <v>0</v>
      </c>
      <c r="EJ7" s="38">
        <v>0.33</v>
      </c>
      <c r="EK7" s="38">
        <v>0.21</v>
      </c>
      <c r="EL7" s="38">
        <v>0.15</v>
      </c>
      <c r="EM7" s="38">
        <v>0.56999999999999995</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2021-01-15T06:22:40Z</cp:lastPrinted>
  <dcterms:created xsi:type="dcterms:W3CDTF">2020-12-04T02:46:13Z</dcterms:created>
  <dcterms:modified xsi:type="dcterms:W3CDTF">2021-02-22T02:15:58Z</dcterms:modified>
  <cp:category/>
</cp:coreProperties>
</file>