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Z51p/hfsBISo5dW5JHxresNPyngzB/LezBwSad3xCFycsRfZ4/5xWKsgJU4+d7FiU/kIa//3DFgz+SvCKLp57w==" workbookSaltValue="QU7ZyuqsTEuFEjkZoAsJdw=="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Q6" i="5"/>
  <c r="P6" i="5"/>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AT10" i="4"/>
  <c r="AL10" i="4"/>
  <c r="W10" i="4"/>
  <c r="P10" i="4"/>
  <c r="B10" i="4"/>
  <c r="AT8" i="4"/>
  <c r="AL8" i="4"/>
  <c r="W8" i="4"/>
  <c r="P8" i="4"/>
  <c r="B8"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<sst xmlns="http://schemas.openxmlformats.org/spreadsheetml/2006/main" count="233" uniqueCount="116">
  <si>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</si>
  <si>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</si>
  <si>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</si>
  <si>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</si>
  <si>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</si>
  <si>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</si>
  <si>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</si>
  <si>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</si>
  <si>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</si>
  <si>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</si>
  <si>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</si>
  <si>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</si>
  <si>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</si>
  <si>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</si>
  <si>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</si>
  <si>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</si>
  <si>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</si>
  <si>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</si>
  <si>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</si>
  <si>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</si>
  <si>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</si>
  <si>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</si>
  <si>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</si>
  <si>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</si>
  <si>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</si>
  <si>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</si>
  <si>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</si>
  <si>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</si>
  <si>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</si>
  <si>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</si>
  <si>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</si>
  <si>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</si>
  <si>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</si>
  <si>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</si>
  <si>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</si>
  <si>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</si>
  <si>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</si>
  <si>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</si>
  <si>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</si>
  <si>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</si>
  <si>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</si>
  <si>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</si>
  <si>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</si>
  <si>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</si>
  <si>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</si>
  <si>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</si>
  <si>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</si>
  <si>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</si>
  <si>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</si>
  <si>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</si>
  <si>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</si>
  <si>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</si>
  <si>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</si>
  <si>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</si>
  <si>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</si>
  <si>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</si>
  <si>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</si>
  <si>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</si>
  <si>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</si>
  <si>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</si>
  <si>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</si>
  <si>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</si>
  <si>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</si>
  <si>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</si>
  <si>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</si>
  <si>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</si>
  <si>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</si>
  <si>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</si>
  <si>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</si>
  <si>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</si>
  <si>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</si>
  <si>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</si>
  <si>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</si>
  <si>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</si>
  <si>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</si>
  <si>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</si>
  <si>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</si>
  <si>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</si>
  <si>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</si>
  <si>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</si>
  <si>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</si>
  <si>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</si>
  <si>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</si>
  <si>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</si>
  <si>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</si>
  <si>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</si>
  <si>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</si>
  <si>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</si>
  <si>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</si>
  <si>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</si>
  <si>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</si>
  <si>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</si>
  <si>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</si>
  <si>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</si>
  <si>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</si>
  <si>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</si>
  <si>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</si>
  <si>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</si>
  <si>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</si>
  <si>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</si>
  <si>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</si>
  <si>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</si>
  <si>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</si>
  <si>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</si>
  <si>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</si>
  <si>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</si>
  <si>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</si>
  <si>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</si>
  <si>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</si>
  <si>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</si>
  <si>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</si>
  <si>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</si>
  <si>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</si>
  <si>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管路更新率が低く、管路の更新が進んでいない状況である。経年劣化による漏水が有収率を低下させることが懸念されるため、改善していく必要がある。
　令和2年度から法適用事業に移行したため、老朽化の状況を把握し、適切な更新計画の下に管路の更新を実施するように努めていく。</t>
    <rPh sb="1" eb="3">
      <t>カンロ</t>
    </rPh>
    <rPh sb="3" eb="5">
      <t>コウシン</t>
    </rPh>
    <rPh sb="5" eb="6">
      <t>リツ</t>
    </rPh>
    <rPh sb="7" eb="8">
      <t>ヒク</t>
    </rPh>
    <rPh sb="10" eb="12">
      <t>カンロ</t>
    </rPh>
    <rPh sb="13" eb="15">
      <t>コウシン</t>
    </rPh>
    <rPh sb="16" eb="17">
      <t>スス</t>
    </rPh>
    <rPh sb="22" eb="24">
      <t>ジョウキョウ</t>
    </rPh>
    <rPh sb="28" eb="30">
      <t>ケイネン</t>
    </rPh>
    <rPh sb="30" eb="32">
      <t>レッカ</t>
    </rPh>
    <rPh sb="35" eb="37">
      <t>ロウスイ</t>
    </rPh>
    <rPh sb="38" eb="41">
      <t>ユウシュウリツ</t>
    </rPh>
    <rPh sb="42" eb="44">
      <t>テイカ</t>
    </rPh>
    <rPh sb="50" eb="52">
      <t>ケネン</t>
    </rPh>
    <rPh sb="58" eb="60">
      <t>カイゼン</t>
    </rPh>
    <rPh sb="64" eb="66">
      <t>ヒツヨウ</t>
    </rPh>
    <rPh sb="72" eb="74">
      <t>レイワ</t>
    </rPh>
    <rPh sb="75" eb="76">
      <t>ネン</t>
    </rPh>
    <rPh sb="76" eb="77">
      <t>ド</t>
    </rPh>
    <rPh sb="79" eb="80">
      <t>ホウ</t>
    </rPh>
    <rPh sb="80" eb="82">
      <t>テキヨウ</t>
    </rPh>
    <rPh sb="82" eb="84">
      <t>ジギョウ</t>
    </rPh>
    <rPh sb="85" eb="87">
      <t>イコウ</t>
    </rPh>
    <rPh sb="92" eb="95">
      <t>ロウキュウカ</t>
    </rPh>
    <rPh sb="96" eb="98">
      <t>ジョウキョウ</t>
    </rPh>
    <rPh sb="99" eb="101">
      <t>ハアク</t>
    </rPh>
    <rPh sb="103" eb="105">
      <t>テキセツ</t>
    </rPh>
    <rPh sb="106" eb="108">
      <t>コウシン</t>
    </rPh>
    <rPh sb="108" eb="110">
      <t>ケイカク</t>
    </rPh>
    <rPh sb="111" eb="112">
      <t>モト</t>
    </rPh>
    <rPh sb="113" eb="115">
      <t>カンロ</t>
    </rPh>
    <rPh sb="116" eb="118">
      <t>コウシン</t>
    </rPh>
    <rPh sb="119" eb="121">
      <t>ジッシ</t>
    </rPh>
    <rPh sb="126" eb="127">
      <t>ツト</t>
    </rPh>
    <phoneticPr fontId="4"/>
  </si>
  <si>
    <t>　事業経営については、収益的収支比率・料金回収率が低く、企業債残高対収益比率・給水原価が高い。
　老朽化が進む施設の整備や令和元年台風19号による被災からの復旧に費用がかかり、過疎化による給水人口・使用水量の減のため収益の増加が難しい状況である。したがって資金不足が深厚な問題であり、毎年一般会計からの繰入を行っている。
　今後は施設利用率が低く給水人口に対して施設能力に余裕があることから、施設のダウンサイジング等による費用の低下を図ることを目指していく。
　令和2年度から法適用事業となったため、資産および経営の状況を把握し、適切な管路の更新や水道料金の設定を行っていく必要がある。</t>
    <rPh sb="1" eb="3">
      <t>ジギョウ</t>
    </rPh>
    <rPh sb="3" eb="5">
      <t>ケイエイ</t>
    </rPh>
    <rPh sb="11" eb="14">
      <t>シュウエキテキ</t>
    </rPh>
    <rPh sb="14" eb="16">
      <t>シュウシ</t>
    </rPh>
    <rPh sb="16" eb="18">
      <t>ヒリツ</t>
    </rPh>
    <rPh sb="19" eb="21">
      <t>リョウキン</t>
    </rPh>
    <rPh sb="21" eb="23">
      <t>カイシュウ</t>
    </rPh>
    <rPh sb="23" eb="24">
      <t>リツ</t>
    </rPh>
    <rPh sb="25" eb="26">
      <t>ヒク</t>
    </rPh>
    <rPh sb="28" eb="30">
      <t>キギョウ</t>
    </rPh>
    <rPh sb="30" eb="31">
      <t>サイ</t>
    </rPh>
    <rPh sb="31" eb="33">
      <t>ザンダカ</t>
    </rPh>
    <rPh sb="33" eb="34">
      <t>タイ</t>
    </rPh>
    <rPh sb="34" eb="36">
      <t>シュウエキ</t>
    </rPh>
    <rPh sb="36" eb="38">
      <t>ヒリツ</t>
    </rPh>
    <rPh sb="39" eb="41">
      <t>キュウスイ</t>
    </rPh>
    <rPh sb="41" eb="43">
      <t>ゲンカ</t>
    </rPh>
    <rPh sb="44" eb="45">
      <t>タカ</t>
    </rPh>
    <rPh sb="49" eb="52">
      <t>ロウキュウカ</t>
    </rPh>
    <rPh sb="53" eb="54">
      <t>スス</t>
    </rPh>
    <rPh sb="55" eb="57">
      <t>シセツ</t>
    </rPh>
    <rPh sb="58" eb="60">
      <t>セイビ</t>
    </rPh>
    <rPh sb="61" eb="63">
      <t>レイワ</t>
    </rPh>
    <rPh sb="63" eb="65">
      <t>ガンネン</t>
    </rPh>
    <rPh sb="65" eb="67">
      <t>タイフウ</t>
    </rPh>
    <rPh sb="69" eb="70">
      <t>ゴウ</t>
    </rPh>
    <rPh sb="73" eb="75">
      <t>ヒサイ</t>
    </rPh>
    <rPh sb="78" eb="80">
      <t>フッキュウ</t>
    </rPh>
    <rPh sb="81" eb="83">
      <t>ヒヨウ</t>
    </rPh>
    <rPh sb="88" eb="90">
      <t>カソ</t>
    </rPh>
    <rPh sb="90" eb="91">
      <t>カ</t>
    </rPh>
    <rPh sb="94" eb="96">
      <t>キュウスイ</t>
    </rPh>
    <rPh sb="96" eb="98">
      <t>ジンコウ</t>
    </rPh>
    <rPh sb="99" eb="101">
      <t>シヨウ</t>
    </rPh>
    <rPh sb="101" eb="103">
      <t>スイリョウ</t>
    </rPh>
    <rPh sb="104" eb="105">
      <t>ゲン</t>
    </rPh>
    <rPh sb="108" eb="110">
      <t>シュウエキ</t>
    </rPh>
    <rPh sb="111" eb="113">
      <t>ゾウカ</t>
    </rPh>
    <rPh sb="114" eb="115">
      <t>ムズカ</t>
    </rPh>
    <rPh sb="117" eb="119">
      <t>ジョウキョウ</t>
    </rPh>
    <rPh sb="128" eb="132">
      <t>シキンブソク</t>
    </rPh>
    <rPh sb="133" eb="135">
      <t>シンコウ</t>
    </rPh>
    <rPh sb="136" eb="138">
      <t>モンダイ</t>
    </rPh>
    <rPh sb="142" eb="144">
      <t>マイトシ</t>
    </rPh>
    <rPh sb="144" eb="148">
      <t>イッパンカイケイ</t>
    </rPh>
    <rPh sb="151" eb="153">
      <t>クリイレ</t>
    </rPh>
    <rPh sb="154" eb="155">
      <t>オコナ</t>
    </rPh>
    <rPh sb="162" eb="164">
      <t>コンゴ</t>
    </rPh>
    <rPh sb="165" eb="167">
      <t>シセツ</t>
    </rPh>
    <rPh sb="167" eb="169">
      <t>リヨウ</t>
    </rPh>
    <rPh sb="169" eb="170">
      <t>リツ</t>
    </rPh>
    <rPh sb="171" eb="172">
      <t>ヒク</t>
    </rPh>
    <rPh sb="173" eb="175">
      <t>キュウスイ</t>
    </rPh>
    <rPh sb="175" eb="177">
      <t>ジンコウ</t>
    </rPh>
    <rPh sb="178" eb="179">
      <t>タイ</t>
    </rPh>
    <rPh sb="181" eb="183">
      <t>シセツ</t>
    </rPh>
    <rPh sb="183" eb="185">
      <t>ノウリョク</t>
    </rPh>
    <rPh sb="186" eb="188">
      <t>ヨユウ</t>
    </rPh>
    <rPh sb="196" eb="198">
      <t>シセツ</t>
    </rPh>
    <rPh sb="207" eb="208">
      <t>トウ</t>
    </rPh>
    <rPh sb="211" eb="213">
      <t>ヒヨウ</t>
    </rPh>
    <rPh sb="214" eb="216">
      <t>テイカ</t>
    </rPh>
    <rPh sb="217" eb="218">
      <t>ハカ</t>
    </rPh>
    <rPh sb="222" eb="224">
      <t>メザ</t>
    </rPh>
    <rPh sb="231" eb="233">
      <t>レイワ</t>
    </rPh>
    <rPh sb="234" eb="236">
      <t>ネンド</t>
    </rPh>
    <rPh sb="238" eb="239">
      <t>ホウ</t>
    </rPh>
    <rPh sb="239" eb="241">
      <t>テキヨウ</t>
    </rPh>
    <rPh sb="241" eb="243">
      <t>ジギョウ</t>
    </rPh>
    <rPh sb="250" eb="252">
      <t>シサン</t>
    </rPh>
    <rPh sb="255" eb="257">
      <t>ケイエイ</t>
    </rPh>
    <rPh sb="258" eb="260">
      <t>ジョウキョウ</t>
    </rPh>
    <rPh sb="261" eb="263">
      <t>ハアク</t>
    </rPh>
    <rPh sb="265" eb="267">
      <t>テキセツ</t>
    </rPh>
    <rPh sb="268" eb="270">
      <t>カンロ</t>
    </rPh>
    <rPh sb="271" eb="273">
      <t>コウシン</t>
    </rPh>
    <rPh sb="274" eb="276">
      <t>スイドウ</t>
    </rPh>
    <rPh sb="276" eb="278">
      <t>リョウキン</t>
    </rPh>
    <rPh sb="279" eb="281">
      <t>セッテイ</t>
    </rPh>
    <rPh sb="282" eb="283">
      <t>オコナ</t>
    </rPh>
    <rPh sb="287" eb="289">
      <t>ヒツヨウ</t>
    </rPh>
    <phoneticPr fontId="4"/>
  </si>
  <si>
    <t>○経営の健全性について
　収益的収支比率が類似団体平均値よりも約10％低く、企業債残高対給水収益比率や給水原価が昨年度より増加している。
　このことは、H29年度までの簡易水道統合事業に伴う起債の残高が残っていることに加えて、令和元年10月の台風19号による被害により災害復旧債の借り入れを行ったため、起債残高及び償還額が増加していることが主な原因と考えられる。災害復旧債の償還期間は令和11年までのため、同時期から企業債残高については改善していく見込みである。
　料金回収率については平均値を下回っており、一般会計からの繰入金への依存度が高い。昨年度と比べて減少しているが、これには上記の理由により給水原価が増加しているためである。
○経営の効率性について
　施設利用率が低いことから、施設能力に余裕があることがわかる。原因としては、給水地域の過疎化により、給水人口及び使用水量が減少していることが挙げられる。</t>
    <rPh sb="1" eb="3">
      <t>ケイエイ</t>
    </rPh>
    <rPh sb="4" eb="7">
      <t>ケンゼンセイ</t>
    </rPh>
    <rPh sb="13" eb="16">
      <t>シュウエキテキ</t>
    </rPh>
    <rPh sb="16" eb="18">
      <t>シュウシ</t>
    </rPh>
    <rPh sb="18" eb="20">
      <t>ヒリツ</t>
    </rPh>
    <rPh sb="21" eb="23">
      <t>ルイジ</t>
    </rPh>
    <rPh sb="23" eb="25">
      <t>ダンタイ</t>
    </rPh>
    <rPh sb="25" eb="27">
      <t>ヘイキン</t>
    </rPh>
    <rPh sb="27" eb="28">
      <t>チ</t>
    </rPh>
    <rPh sb="31" eb="32">
      <t>ヤク</t>
    </rPh>
    <rPh sb="35" eb="36">
      <t>ヒク</t>
    </rPh>
    <rPh sb="38" eb="40">
      <t>キギョウ</t>
    </rPh>
    <rPh sb="40" eb="41">
      <t>サイ</t>
    </rPh>
    <rPh sb="41" eb="43">
      <t>ザンダカ</t>
    </rPh>
    <rPh sb="43" eb="44">
      <t>タイ</t>
    </rPh>
    <rPh sb="44" eb="46">
      <t>キュウスイ</t>
    </rPh>
    <rPh sb="46" eb="48">
      <t>シュウエキ</t>
    </rPh>
    <rPh sb="48" eb="50">
      <t>ヒリツ</t>
    </rPh>
    <rPh sb="51" eb="53">
      <t>キュウスイ</t>
    </rPh>
    <rPh sb="53" eb="55">
      <t>ゲンカ</t>
    </rPh>
    <rPh sb="56" eb="59">
      <t>サクネンド</t>
    </rPh>
    <rPh sb="61" eb="63">
      <t>ゾウカ</t>
    </rPh>
    <rPh sb="79" eb="81">
      <t>ネンド</t>
    </rPh>
    <rPh sb="84" eb="86">
      <t>カンイ</t>
    </rPh>
    <rPh sb="86" eb="88">
      <t>スイドウ</t>
    </rPh>
    <rPh sb="88" eb="90">
      <t>トウゴウ</t>
    </rPh>
    <rPh sb="90" eb="92">
      <t>ジギョウ</t>
    </rPh>
    <rPh sb="93" eb="94">
      <t>トモナ</t>
    </rPh>
    <rPh sb="95" eb="97">
      <t>キサイ</t>
    </rPh>
    <rPh sb="98" eb="100">
      <t>ザンダカ</t>
    </rPh>
    <rPh sb="101" eb="102">
      <t>ノコ</t>
    </rPh>
    <rPh sb="109" eb="110">
      <t>クワ</t>
    </rPh>
    <rPh sb="113" eb="115">
      <t>レイワ</t>
    </rPh>
    <rPh sb="115" eb="117">
      <t>ガンネン</t>
    </rPh>
    <rPh sb="119" eb="120">
      <t>ガツ</t>
    </rPh>
    <rPh sb="121" eb="123">
      <t>タイフウ</t>
    </rPh>
    <rPh sb="125" eb="126">
      <t>ゴウ</t>
    </rPh>
    <rPh sb="129" eb="131">
      <t>ヒガイ</t>
    </rPh>
    <rPh sb="134" eb="136">
      <t>サイガイ</t>
    </rPh>
    <rPh sb="136" eb="138">
      <t>フッキュウ</t>
    </rPh>
    <rPh sb="138" eb="139">
      <t>サイ</t>
    </rPh>
    <rPh sb="140" eb="141">
      <t>カ</t>
    </rPh>
    <rPh sb="142" eb="143">
      <t>イ</t>
    </rPh>
    <rPh sb="145" eb="146">
      <t>オコナ</t>
    </rPh>
    <rPh sb="151" eb="153">
      <t>キサイ</t>
    </rPh>
    <rPh sb="153" eb="155">
      <t>ザンダカ</t>
    </rPh>
    <rPh sb="155" eb="156">
      <t>オヨ</t>
    </rPh>
    <rPh sb="157" eb="159">
      <t>ショウカン</t>
    </rPh>
    <rPh sb="159" eb="160">
      <t>ガク</t>
    </rPh>
    <rPh sb="161" eb="163">
      <t>ゾウカ</t>
    </rPh>
    <rPh sb="170" eb="171">
      <t>オモ</t>
    </rPh>
    <rPh sb="172" eb="174">
      <t>ゲンイン</t>
    </rPh>
    <rPh sb="175" eb="176">
      <t>カンガ</t>
    </rPh>
    <rPh sb="181" eb="183">
      <t>サイガイ</t>
    </rPh>
    <rPh sb="183" eb="186">
      <t>フッキュウサイ</t>
    </rPh>
    <rPh sb="187" eb="189">
      <t>ショウカン</t>
    </rPh>
    <rPh sb="189" eb="191">
      <t>キカン</t>
    </rPh>
    <rPh sb="192" eb="194">
      <t>レイワ</t>
    </rPh>
    <rPh sb="196" eb="197">
      <t>ネン</t>
    </rPh>
    <rPh sb="211" eb="213">
      <t>ザンダカ</t>
    </rPh>
    <rPh sb="218" eb="220">
      <t>カイゼン</t>
    </rPh>
    <rPh sb="224" eb="226">
      <t>ミコ</t>
    </rPh>
    <rPh sb="233" eb="235">
      <t>リョウキン</t>
    </rPh>
    <rPh sb="235" eb="237">
      <t>カイシュウ</t>
    </rPh>
    <rPh sb="237" eb="238">
      <t>リツ</t>
    </rPh>
    <rPh sb="243" eb="246">
      <t>ヘイキンチ</t>
    </rPh>
    <rPh sb="247" eb="249">
      <t>シタマワ</t>
    </rPh>
    <rPh sb="254" eb="256">
      <t>イッパン</t>
    </rPh>
    <rPh sb="256" eb="258">
      <t>カイケイ</t>
    </rPh>
    <rPh sb="261" eb="263">
      <t>クリイレ</t>
    </rPh>
    <rPh sb="263" eb="264">
      <t>キン</t>
    </rPh>
    <rPh sb="266" eb="269">
      <t>イゾンド</t>
    </rPh>
    <rPh sb="270" eb="271">
      <t>タカ</t>
    </rPh>
    <rPh sb="273" eb="276">
      <t>サクネンド</t>
    </rPh>
    <rPh sb="277" eb="278">
      <t>クラ</t>
    </rPh>
    <rPh sb="280" eb="282">
      <t>ゲンショウ</t>
    </rPh>
    <rPh sb="292" eb="294">
      <t>ジョウキ</t>
    </rPh>
    <rPh sb="295" eb="297">
      <t>リユウ</t>
    </rPh>
    <rPh sb="300" eb="302">
      <t>キュウスイ</t>
    </rPh>
    <rPh sb="302" eb="304">
      <t>ゲンカ</t>
    </rPh>
    <rPh sb="305" eb="307">
      <t>ゾウカ</t>
    </rPh>
    <rPh sb="320" eb="322">
      <t>ケイエイ</t>
    </rPh>
    <rPh sb="323" eb="326">
      <t>コウリツセイ</t>
    </rPh>
    <rPh sb="332" eb="334">
      <t>シセツ</t>
    </rPh>
    <rPh sb="334" eb="336">
      <t>リヨウ</t>
    </rPh>
    <rPh sb="336" eb="337">
      <t>リツ</t>
    </rPh>
    <rPh sb="338" eb="339">
      <t>ヒク</t>
    </rPh>
    <rPh sb="345" eb="347">
      <t>シセツ</t>
    </rPh>
    <rPh sb="347" eb="349">
      <t>ノウリョク</t>
    </rPh>
    <rPh sb="350" eb="352">
      <t>ヨユウ</t>
    </rPh>
    <rPh sb="362" eb="364">
      <t>ゲンイン</t>
    </rPh>
    <rPh sb="369" eb="371">
      <t>キュウスイ</t>
    </rPh>
    <rPh sb="371" eb="373">
      <t>チイキ</t>
    </rPh>
    <rPh sb="374" eb="377">
      <t>カソカ</t>
    </rPh>
    <rPh sb="381" eb="383">
      <t>キュウスイ</t>
    </rPh>
    <rPh sb="383" eb="385">
      <t>ジンコウ</t>
    </rPh>
    <rPh sb="385" eb="386">
      <t>オヨ</t>
    </rPh>
    <rPh sb="387" eb="389">
      <t>シヨウ</t>
    </rPh>
    <rPh sb="389" eb="391">
      <t>スイリョウ</t>
    </rPh>
    <rPh sb="392" eb="394">
      <t>ゲンショウ</t>
    </rPh>
    <rPh sb="401" eb="40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</si>
</sst>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0.89</c:v>
                </c:pt>
                <c:pt idx="1">
                  <c:v>0.35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B1-4C4A-A8DC-8035C7452004}"/>
            </c:ext>
          </c:extLst>
        </c:ser>
        <c:dLbls>
          <c:showLegendKey val="0"/>
          <c:showVal val="0"/>
          <c:showCatName val="0"/>
          <c:showSerName val="0"/>
          <c:showPercent val="0"/>
          <c:showBubbleSize val="0"/>
        </c:dLbls>
        <c:gapWidth val="150"/>
        <c:axId val="490589520"/>
        <c:axId val="49058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6BB1-4C4A-A8DC-8035C7452004}"/>
            </c:ext>
          </c:extLst>
        </c:ser>
        <c:dLbls>
          <c:showLegendKey val="0"/>
          <c:showVal val="0"/>
          <c:showCatName val="0"/>
          <c:showSerName val="0"/>
          <c:showPercent val="0"/>
          <c:showBubbleSize val="0"/>
        </c:dLbls>
        <c:marker val="1"/>
        <c:smooth val="0"/>
        <c:axId val="490589520"/>
        <c:axId val="490582992"/>
      </c:lineChart>
      <c:dateAx>
        <c:axId val="490589520"/>
        <c:scaling>
          <c:orientation val="minMax"/>
        </c:scaling>
        <c:delete val="1"/>
        <c:axPos val="b"/>
        <c:numFmt formatCode="&quot;H&quot;yy" sourceLinked="1"/>
        <c:majorTickMark val="none"/>
        <c:minorTickMark val="none"/>
        <c:tickLblPos val="none"/>
        <c:crossAx val="490582992"/>
        <c:crosses val="autoZero"/>
        <c:auto val="1"/>
        <c:lblOffset val="100"/>
        <c:baseTimeUnit val="years"/>
      </c:dateAx>
      <c:valAx>
        <c:axId val="49058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5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33.82</c:v>
                </c:pt>
                <c:pt idx="1">
                  <c:v>32.770000000000003</c:v>
                </c:pt>
                <c:pt idx="2">
                  <c:v>38.340000000000003</c:v>
                </c:pt>
                <c:pt idx="3">
                  <c:v>37.04</c:v>
                </c:pt>
                <c:pt idx="4">
                  <c:v>36.49</c:v>
                </c:pt>
              </c:numCache>
            </c:numRef>
          </c:val>
          <c:extLst>
            <c:ext xmlns:c16="http://schemas.microsoft.com/office/drawing/2014/chart" uri="{C3380CC4-5D6E-409C-BE32-E72D297353CC}">
              <c16:uniqueId val="{00000000-A6E7-4794-9D31-36EDE8A7FC92}"/>
            </c:ext>
          </c:extLst>
        </c:ser>
        <c:dLbls>
          <c:showLegendKey val="0"/>
          <c:showVal val="0"/>
          <c:showCatName val="0"/>
          <c:showSerName val="0"/>
          <c:showPercent val="0"/>
          <c:showBubbleSize val="0"/>
        </c:dLbls>
        <c:gapWidth val="150"/>
        <c:axId val="755401568"/>
        <c:axId val="7553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A6E7-4794-9D31-36EDE8A7FC92}"/>
            </c:ext>
          </c:extLst>
        </c:ser>
        <c:dLbls>
          <c:showLegendKey val="0"/>
          <c:showVal val="0"/>
          <c:showCatName val="0"/>
          <c:showSerName val="0"/>
          <c:showPercent val="0"/>
          <c:showBubbleSize val="0"/>
        </c:dLbls>
        <c:marker val="1"/>
        <c:smooth val="0"/>
        <c:axId val="755401568"/>
        <c:axId val="755396672"/>
      </c:lineChart>
      <c:dateAx>
        <c:axId val="755401568"/>
        <c:scaling>
          <c:orientation val="minMax"/>
        </c:scaling>
        <c:delete val="1"/>
        <c:axPos val="b"/>
        <c:numFmt formatCode="&quot;H&quot;yy" sourceLinked="1"/>
        <c:majorTickMark val="none"/>
        <c:minorTickMark val="none"/>
        <c:tickLblPos val="none"/>
        <c:crossAx val="755396672"/>
        <c:crosses val="autoZero"/>
        <c:auto val="1"/>
        <c:lblOffset val="100"/>
        <c:baseTimeUnit val="years"/>
      </c:dateAx>
      <c:valAx>
        <c:axId val="755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82.5</c:v>
                </c:pt>
                <c:pt idx="1">
                  <c:v>82.5</c:v>
                </c:pt>
                <c:pt idx="2">
                  <c:v>82.5</c:v>
                </c:pt>
                <c:pt idx="3">
                  <c:v>82.5</c:v>
                </c:pt>
                <c:pt idx="4">
                  <c:v>82.5</c:v>
                </c:pt>
              </c:numCache>
            </c:numRef>
          </c:val>
          <c:extLst>
            <c:ext xmlns:c16="http://schemas.microsoft.com/office/drawing/2014/chart" uri="{C3380CC4-5D6E-409C-BE32-E72D297353CC}">
              <c16:uniqueId val="{00000000-8981-4833-99FA-6539652EF132}"/>
            </c:ext>
          </c:extLst>
        </c:ser>
        <c:dLbls>
          <c:showLegendKey val="0"/>
          <c:showVal val="0"/>
          <c:showCatName val="0"/>
          <c:showSerName val="0"/>
          <c:showPercent val="0"/>
          <c:showBubbleSize val="0"/>
        </c:dLbls>
        <c:gapWidth val="150"/>
        <c:axId val="755397760"/>
        <c:axId val="7553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8981-4833-99FA-6539652EF132}"/>
            </c:ext>
          </c:extLst>
        </c:ser>
        <c:dLbls>
          <c:showLegendKey val="0"/>
          <c:showVal val="0"/>
          <c:showCatName val="0"/>
          <c:showSerName val="0"/>
          <c:showPercent val="0"/>
          <c:showBubbleSize val="0"/>
        </c:dLbls>
        <c:marker val="1"/>
        <c:smooth val="0"/>
        <c:axId val="755397760"/>
        <c:axId val="755397216"/>
      </c:lineChart>
      <c:dateAx>
        <c:axId val="755397760"/>
        <c:scaling>
          <c:orientation val="minMax"/>
        </c:scaling>
        <c:delete val="1"/>
        <c:axPos val="b"/>
        <c:numFmt formatCode="&quot;H&quot;yy" sourceLinked="1"/>
        <c:majorTickMark val="none"/>
        <c:minorTickMark val="none"/>
        <c:tickLblPos val="none"/>
        <c:crossAx val="755397216"/>
        <c:crosses val="autoZero"/>
        <c:auto val="1"/>
        <c:lblOffset val="100"/>
        <c:baseTimeUnit val="years"/>
      </c:dateAx>
      <c:valAx>
        <c:axId val="7553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62.79</c:v>
                </c:pt>
                <c:pt idx="1">
                  <c:v>68.430000000000007</c:v>
                </c:pt>
                <c:pt idx="2">
                  <c:v>67.349999999999994</c:v>
                </c:pt>
                <c:pt idx="3">
                  <c:v>63.96</c:v>
                </c:pt>
                <c:pt idx="4">
                  <c:v>63.01</c:v>
                </c:pt>
              </c:numCache>
            </c:numRef>
          </c:val>
          <c:extLst>
            <c:ext xmlns:c16="http://schemas.microsoft.com/office/drawing/2014/chart" uri="{C3380CC4-5D6E-409C-BE32-E72D297353CC}">
              <c16:uniqueId val="{00000000-0C2B-4970-B49C-CBD80FF509CB}"/>
            </c:ext>
          </c:extLst>
        </c:ser>
        <c:dLbls>
          <c:showLegendKey val="0"/>
          <c:showVal val="0"/>
          <c:showCatName val="0"/>
          <c:showSerName val="0"/>
          <c:showPercent val="0"/>
          <c:showBubbleSize val="0"/>
        </c:dLbls>
        <c:gapWidth val="150"/>
        <c:axId val="490592240"/>
        <c:axId val="49058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0C2B-4970-B49C-CBD80FF509CB}"/>
            </c:ext>
          </c:extLst>
        </c:ser>
        <c:dLbls>
          <c:showLegendKey val="0"/>
          <c:showVal val="0"/>
          <c:showCatName val="0"/>
          <c:showSerName val="0"/>
          <c:showPercent val="0"/>
          <c:showBubbleSize val="0"/>
        </c:dLbls>
        <c:marker val="1"/>
        <c:smooth val="0"/>
        <c:axId val="490592240"/>
        <c:axId val="490584624"/>
      </c:lineChart>
      <c:dateAx>
        <c:axId val="490592240"/>
        <c:scaling>
          <c:orientation val="minMax"/>
        </c:scaling>
        <c:delete val="1"/>
        <c:axPos val="b"/>
        <c:numFmt formatCode="&quot;H&quot;yy" sourceLinked="1"/>
        <c:majorTickMark val="none"/>
        <c:minorTickMark val="none"/>
        <c:tickLblPos val="none"/>
        <c:crossAx val="490584624"/>
        <c:crosses val="autoZero"/>
        <c:auto val="1"/>
        <c:lblOffset val="100"/>
        <c:baseTimeUnit val="years"/>
      </c:dateAx>
      <c:valAx>
        <c:axId val="4905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59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7-403F-B598-0CB5DA198063}"/>
            </c:ext>
          </c:extLst>
        </c:ser>
        <c:dLbls>
          <c:showLegendKey val="0"/>
          <c:showVal val="0"/>
          <c:showCatName val="0"/>
          <c:showSerName val="0"/>
          <c:showPercent val="0"/>
          <c:showBubbleSize val="0"/>
        </c:dLbls>
        <c:gapWidth val="150"/>
        <c:axId val="490592784"/>
        <c:axId val="49058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7-403F-B598-0CB5DA198063}"/>
            </c:ext>
          </c:extLst>
        </c:ser>
        <c:dLbls>
          <c:showLegendKey val="0"/>
          <c:showVal val="0"/>
          <c:showCatName val="0"/>
          <c:showSerName val="0"/>
          <c:showPercent val="0"/>
          <c:showBubbleSize val="0"/>
        </c:dLbls>
        <c:marker val="1"/>
        <c:smooth val="0"/>
        <c:axId val="490592784"/>
        <c:axId val="490581904"/>
      </c:lineChart>
      <c:dateAx>
        <c:axId val="490592784"/>
        <c:scaling>
          <c:orientation val="minMax"/>
        </c:scaling>
        <c:delete val="1"/>
        <c:axPos val="b"/>
        <c:numFmt formatCode="&quot;H&quot;yy" sourceLinked="1"/>
        <c:majorTickMark val="none"/>
        <c:minorTickMark val="none"/>
        <c:tickLblPos val="none"/>
        <c:crossAx val="490581904"/>
        <c:crosses val="autoZero"/>
        <c:auto val="1"/>
        <c:lblOffset val="100"/>
        <c:baseTimeUnit val="years"/>
      </c:dateAx>
      <c:valAx>
        <c:axId val="4905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5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43-4685-B4F3-977144DE23AB}"/>
            </c:ext>
          </c:extLst>
        </c:ser>
        <c:dLbls>
          <c:showLegendKey val="0"/>
          <c:showVal val="0"/>
          <c:showCatName val="0"/>
          <c:showSerName val="0"/>
          <c:showPercent val="0"/>
          <c:showBubbleSize val="0"/>
        </c:dLbls>
        <c:gapWidth val="150"/>
        <c:axId val="438735424"/>
        <c:axId val="755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3-4685-B4F3-977144DE23AB}"/>
            </c:ext>
          </c:extLst>
        </c:ser>
        <c:dLbls>
          <c:showLegendKey val="0"/>
          <c:showVal val="0"/>
          <c:showCatName val="0"/>
          <c:showSerName val="0"/>
          <c:showPercent val="0"/>
          <c:showBubbleSize val="0"/>
        </c:dLbls>
        <c:marker val="1"/>
        <c:smooth val="0"/>
        <c:axId val="438735424"/>
        <c:axId val="755408640"/>
      </c:lineChart>
      <c:dateAx>
        <c:axId val="438735424"/>
        <c:scaling>
          <c:orientation val="minMax"/>
        </c:scaling>
        <c:delete val="1"/>
        <c:axPos val="b"/>
        <c:numFmt formatCode="&quot;H&quot;yy" sourceLinked="1"/>
        <c:majorTickMark val="none"/>
        <c:minorTickMark val="none"/>
        <c:tickLblPos val="none"/>
        <c:crossAx val="755408640"/>
        <c:crosses val="autoZero"/>
        <c:auto val="1"/>
        <c:lblOffset val="100"/>
        <c:baseTimeUnit val="years"/>
      </c:dateAx>
      <c:valAx>
        <c:axId val="755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F-4708-ABB8-7F5A14296590}"/>
            </c:ext>
          </c:extLst>
        </c:ser>
        <c:dLbls>
          <c:showLegendKey val="0"/>
          <c:showVal val="0"/>
          <c:showCatName val="0"/>
          <c:showSerName val="0"/>
          <c:showPercent val="0"/>
          <c:showBubbleSize val="0"/>
        </c:dLbls>
        <c:gapWidth val="150"/>
        <c:axId val="755406464"/>
        <c:axId val="7553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F-4708-ABB8-7F5A14296590}"/>
            </c:ext>
          </c:extLst>
        </c:ser>
        <c:dLbls>
          <c:showLegendKey val="0"/>
          <c:showVal val="0"/>
          <c:showCatName val="0"/>
          <c:showSerName val="0"/>
          <c:showPercent val="0"/>
          <c:showBubbleSize val="0"/>
        </c:dLbls>
        <c:marker val="1"/>
        <c:smooth val="0"/>
        <c:axId val="755406464"/>
        <c:axId val="755399392"/>
      </c:lineChart>
      <c:dateAx>
        <c:axId val="755406464"/>
        <c:scaling>
          <c:orientation val="minMax"/>
        </c:scaling>
        <c:delete val="1"/>
        <c:axPos val="b"/>
        <c:numFmt formatCode="&quot;H&quot;yy" sourceLinked="1"/>
        <c:majorTickMark val="none"/>
        <c:minorTickMark val="none"/>
        <c:tickLblPos val="none"/>
        <c:crossAx val="755399392"/>
        <c:crosses val="autoZero"/>
        <c:auto val="1"/>
        <c:lblOffset val="100"/>
        <c:baseTimeUnit val="years"/>
      </c:dateAx>
      <c:valAx>
        <c:axId val="7553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2-4C67-ACBE-CB89F9D84C87}"/>
            </c:ext>
          </c:extLst>
        </c:ser>
        <c:dLbls>
          <c:showLegendKey val="0"/>
          <c:showVal val="0"/>
          <c:showCatName val="0"/>
          <c:showSerName val="0"/>
          <c:showPercent val="0"/>
          <c:showBubbleSize val="0"/>
        </c:dLbls>
        <c:gapWidth val="150"/>
        <c:axId val="755405920"/>
        <c:axId val="7554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2-4C67-ACBE-CB89F9D84C87}"/>
            </c:ext>
          </c:extLst>
        </c:ser>
        <c:dLbls>
          <c:showLegendKey val="0"/>
          <c:showVal val="0"/>
          <c:showCatName val="0"/>
          <c:showSerName val="0"/>
          <c:showPercent val="0"/>
          <c:showBubbleSize val="0"/>
        </c:dLbls>
        <c:marker val="1"/>
        <c:smooth val="0"/>
        <c:axId val="755405920"/>
        <c:axId val="755404288"/>
      </c:lineChart>
      <c:dateAx>
        <c:axId val="755405920"/>
        <c:scaling>
          <c:orientation val="minMax"/>
        </c:scaling>
        <c:delete val="1"/>
        <c:axPos val="b"/>
        <c:numFmt formatCode="&quot;H&quot;yy" sourceLinked="1"/>
        <c:majorTickMark val="none"/>
        <c:minorTickMark val="none"/>
        <c:tickLblPos val="none"/>
        <c:crossAx val="755404288"/>
        <c:crosses val="autoZero"/>
        <c:auto val="1"/>
        <c:lblOffset val="100"/>
        <c:baseTimeUnit val="years"/>
      </c:dateAx>
      <c:valAx>
        <c:axId val="7554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3197.09</c:v>
                </c:pt>
                <c:pt idx="1">
                  <c:v>3285.63</c:v>
                </c:pt>
                <c:pt idx="2">
                  <c:v>2797.18</c:v>
                </c:pt>
                <c:pt idx="3">
                  <c:v>2788.22</c:v>
                </c:pt>
                <c:pt idx="4">
                  <c:v>3320.25</c:v>
                </c:pt>
              </c:numCache>
            </c:numRef>
          </c:val>
          <c:extLst>
            <c:ext xmlns:c16="http://schemas.microsoft.com/office/drawing/2014/chart" uri="{C3380CC4-5D6E-409C-BE32-E72D297353CC}">
              <c16:uniqueId val="{00000000-825F-4688-8829-270660B8169E}"/>
            </c:ext>
          </c:extLst>
        </c:ser>
        <c:dLbls>
          <c:showLegendKey val="0"/>
          <c:showVal val="0"/>
          <c:showCatName val="0"/>
          <c:showSerName val="0"/>
          <c:showPercent val="0"/>
          <c:showBubbleSize val="0"/>
        </c:dLbls>
        <c:gapWidth val="150"/>
        <c:axId val="755404832"/>
        <c:axId val="7553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825F-4688-8829-270660B8169E}"/>
            </c:ext>
          </c:extLst>
        </c:ser>
        <c:dLbls>
          <c:showLegendKey val="0"/>
          <c:showVal val="0"/>
          <c:showCatName val="0"/>
          <c:showSerName val="0"/>
          <c:showPercent val="0"/>
          <c:showBubbleSize val="0"/>
        </c:dLbls>
        <c:marker val="1"/>
        <c:smooth val="0"/>
        <c:axId val="755404832"/>
        <c:axId val="755394496"/>
      </c:lineChart>
      <c:dateAx>
        <c:axId val="755404832"/>
        <c:scaling>
          <c:orientation val="minMax"/>
        </c:scaling>
        <c:delete val="1"/>
        <c:axPos val="b"/>
        <c:numFmt formatCode="&quot;H&quot;yy" sourceLinked="1"/>
        <c:majorTickMark val="none"/>
        <c:minorTickMark val="none"/>
        <c:tickLblPos val="none"/>
        <c:crossAx val="755394496"/>
        <c:crosses val="autoZero"/>
        <c:auto val="1"/>
        <c:lblOffset val="100"/>
        <c:baseTimeUnit val="years"/>
      </c:dateAx>
      <c:valAx>
        <c:axId val="755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20.89</c:v>
                </c:pt>
                <c:pt idx="1">
                  <c:v>20.68</c:v>
                </c:pt>
                <c:pt idx="2">
                  <c:v>24.79</c:v>
                </c:pt>
                <c:pt idx="3">
                  <c:v>24.43</c:v>
                </c:pt>
                <c:pt idx="4">
                  <c:v>20.86</c:v>
                </c:pt>
              </c:numCache>
            </c:numRef>
          </c:val>
          <c:extLst>
            <c:ext xmlns:c16="http://schemas.microsoft.com/office/drawing/2014/chart" uri="{C3380CC4-5D6E-409C-BE32-E72D297353CC}">
              <c16:uniqueId val="{00000000-064A-4119-BE8D-E1329F62711B}"/>
            </c:ext>
          </c:extLst>
        </c:ser>
        <c:dLbls>
          <c:showLegendKey val="0"/>
          <c:showVal val="0"/>
          <c:showCatName val="0"/>
          <c:showSerName val="0"/>
          <c:showPercent val="0"/>
          <c:showBubbleSize val="0"/>
        </c:dLbls>
        <c:gapWidth val="150"/>
        <c:axId val="755407008"/>
        <c:axId val="7553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064A-4119-BE8D-E1329F62711B}"/>
            </c:ext>
          </c:extLst>
        </c:ser>
        <c:dLbls>
          <c:showLegendKey val="0"/>
          <c:showVal val="0"/>
          <c:showCatName val="0"/>
          <c:showSerName val="0"/>
          <c:showPercent val="0"/>
          <c:showBubbleSize val="0"/>
        </c:dLbls>
        <c:marker val="1"/>
        <c:smooth val="0"/>
        <c:axId val="755407008"/>
        <c:axId val="755399936"/>
      </c:lineChart>
      <c:dateAx>
        <c:axId val="755407008"/>
        <c:scaling>
          <c:orientation val="minMax"/>
        </c:scaling>
        <c:delete val="1"/>
        <c:axPos val="b"/>
        <c:numFmt formatCode="&quot;H&quot;yy" sourceLinked="1"/>
        <c:majorTickMark val="none"/>
        <c:minorTickMark val="none"/>
        <c:tickLblPos val="none"/>
        <c:crossAx val="755399936"/>
        <c:crosses val="autoZero"/>
        <c:auto val="1"/>
        <c:lblOffset val="100"/>
        <c:baseTimeUnit val="years"/>
      </c:dateAx>
      <c:valAx>
        <c:axId val="755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790.41</c:v>
                </c:pt>
                <c:pt idx="1">
                  <c:v>816.29</c:v>
                </c:pt>
                <c:pt idx="2">
                  <c:v>693.96</c:v>
                </c:pt>
                <c:pt idx="3">
                  <c:v>741.45</c:v>
                </c:pt>
                <c:pt idx="4">
                  <c:v>802.67</c:v>
                </c:pt>
              </c:numCache>
            </c:numRef>
          </c:val>
          <c:extLst>
            <c:ext xmlns:c16="http://schemas.microsoft.com/office/drawing/2014/chart" uri="{C3380CC4-5D6E-409C-BE32-E72D297353CC}">
              <c16:uniqueId val="{00000000-21A8-415C-91F0-3630B9137218}"/>
            </c:ext>
          </c:extLst>
        </c:ser>
        <c:dLbls>
          <c:showLegendKey val="0"/>
          <c:showVal val="0"/>
          <c:showCatName val="0"/>
          <c:showSerName val="0"/>
          <c:showPercent val="0"/>
          <c:showBubbleSize val="0"/>
        </c:dLbls>
        <c:gapWidth val="150"/>
        <c:axId val="755408096"/>
        <c:axId val="7554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21A8-415C-91F0-3630B9137218}"/>
            </c:ext>
          </c:extLst>
        </c:ser>
        <c:dLbls>
          <c:showLegendKey val="0"/>
          <c:showVal val="0"/>
          <c:showCatName val="0"/>
          <c:showSerName val="0"/>
          <c:showPercent val="0"/>
          <c:showBubbleSize val="0"/>
        </c:dLbls>
        <c:marker val="1"/>
        <c:smooth val="0"/>
        <c:axId val="755408096"/>
        <c:axId val="755401024"/>
      </c:lineChart>
      <c:dateAx>
        <c:axId val="755408096"/>
        <c:scaling>
          <c:orientation val="minMax"/>
        </c:scaling>
        <c:delete val="1"/>
        <c:axPos val="b"/>
        <c:numFmt formatCode="&quot;H&quot;yy" sourceLinked="1"/>
        <c:majorTickMark val="none"/>
        <c:minorTickMark val="none"/>
        <c:tickLblPos val="none"/>
        <c:crossAx val="755401024"/>
        <c:crosses val="autoZero"/>
        <c:auto val="1"/>
        <c:lblOffset val="100"/>
        <c:baseTimeUnit val="years"/>
      </c:dateAx>
      <c:valAx>
        <c:axId val="755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山梨市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34556</v>
      </c>
      <c r="AM8" s="67"/>
      <c r="AN8" s="67"/>
      <c r="AO8" s="67"/>
      <c r="AP8" s="67"/>
      <c r="AQ8" s="67"/>
      <c r="AR8" s="67"/>
      <c r="AS8" s="67"/>
      <c r="AT8" s="66">
        <f>データ!$S$6</f>
        <v>289.8</v>
      </c>
      <c r="AU8" s="66"/>
      <c r="AV8" s="66"/>
      <c r="AW8" s="66"/>
      <c r="AX8" s="66"/>
      <c r="AY8" s="66"/>
      <c r="AZ8" s="66"/>
      <c r="BA8" s="66"/>
      <c r="BB8" s="66">
        <f>データ!$T$6</f>
        <v>119.24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15.11</v>
      </c>
      <c r="Q10" s="66"/>
      <c r="R10" s="66"/>
      <c r="S10" s="66"/>
      <c r="T10" s="66"/>
      <c r="U10" s="66"/>
      <c r="V10" s="66"/>
      <c r="W10" s="67">
        <f>データ!$Q$6</f>
        <v>3003</v>
      </c>
      <c r="X10" s="67"/>
      <c r="Y10" s="67"/>
      <c r="Z10" s="67"/>
      <c r="AA10" s="67"/>
      <c r="AB10" s="67"/>
      <c r="AC10" s="67"/>
      <c r="AD10" s="2"/>
      <c r="AE10" s="2"/>
      <c r="AF10" s="2"/>
      <c r="AG10" s="2"/>
      <c r="AH10" s="2"/>
      <c r="AI10" s="2"/>
      <c r="AJ10" s="2"/>
      <c r="AK10" s="2"/>
      <c r="AL10" s="67">
        <f>データ!$U$6</f>
        <v>5192</v>
      </c>
      <c r="AM10" s="67"/>
      <c r="AN10" s="67"/>
      <c r="AO10" s="67"/>
      <c r="AP10" s="67"/>
      <c r="AQ10" s="67"/>
      <c r="AR10" s="67"/>
      <c r="AS10" s="67"/>
      <c r="AT10" s="66">
        <f>データ!$V$6</f>
        <v>11.33</v>
      </c>
      <c r="AU10" s="66"/>
      <c r="AV10" s="66"/>
      <c r="AW10" s="66"/>
      <c r="AX10" s="66"/>
      <c r="AY10" s="66"/>
      <c r="AZ10" s="66"/>
      <c r="BA10" s="66"/>
      <c r="BB10" s="66">
        <f>データ!$W$6</f>
        <v>458.25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RuzGJwZWmY2qaoRMJ1eEiIKCa/rpHHpzme7PtCqUoNQDKgQ6FMPNq/xSxYWLJNafgFeCSX2gCTvmaJkAcWR4aA==" saltValue="xFn+MHN0yIX5WR5cwEXi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192058</v>
      </c>
      <c r="D6" s="34">
        <f t="shared" si="3"/>
        <v>47</v>
      </c>
      <c r="E6" s="34">
        <f t="shared" si="3"/>
        <v>1</v>
      </c>
      <c r="F6" s="34">
        <f t="shared" si="3"/>
        <v>0</v>
      </c>
      <c r="G6" s="34">
        <f t="shared" si="3"/>
        <v>0</v>
      </c>
      <c r="H6" s="34" t="str">
        <f t="shared" si="3"/>
        <v>山梨県　山梨市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15.11</v>
      </c>
      <c r="Q6" s="35">
        <f t="shared" si="3"/>
        <v>3003</v>
      </c>
      <c r="R6" s="35">
        <f t="shared" si="3"/>
        <v>34556</v>
      </c>
      <c r="S6" s="35">
        <f t="shared" si="3"/>
        <v>289.8</v>
      </c>
      <c r="T6" s="35">
        <f t="shared" si="3"/>
        <v>119.24</v>
      </c>
      <c r="U6" s="35">
        <f t="shared" si="3"/>
        <v>5192</v>
      </c>
      <c r="V6" s="35">
        <f t="shared" si="3"/>
        <v>11.33</v>
      </c>
      <c r="W6" s="35">
        <f t="shared" si="3"/>
        <v>458.25</v>
      </c>
      <c r="X6" s="36">
        <f>IF(X7="",NA(),X7)</f>
        <v>62.79</v>
      </c>
      <c r="Y6" s="36">
        <f t="shared" ref="Y6:AG6" si="4">IF(Y7="",NA(),Y7)</f>
        <v>68.430000000000007</v>
      </c>
      <c r="Z6" s="36">
        <f t="shared" si="4"/>
        <v>67.349999999999994</v>
      </c>
      <c r="AA6" s="36">
        <f t="shared" si="4"/>
        <v>63.96</v>
      </c>
      <c r="AB6" s="36">
        <f t="shared" si="4"/>
        <v>63.01</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3197.09</v>
      </c>
      <c r="BF6" s="36">
        <f t="shared" ref="BF6:BN6" si="7">IF(BF7="",NA(),BF7)</f>
        <v>3285.63</v>
      </c>
      <c r="BG6" s="36">
        <f t="shared" si="7"/>
        <v>2797.18</v>
      </c>
      <c r="BH6" s="36">
        <f t="shared" si="7"/>
        <v>2788.22</v>
      </c>
      <c r="BI6" s="36">
        <f t="shared" si="7"/>
        <v>3320.25</v>
      </c>
      <c r="BJ6" s="36">
        <f t="shared" si="7"/>
        <v>1280.18</v>
      </c>
      <c r="BK6" s="36">
        <f t="shared" si="7"/>
        <v>1346.23</v>
      </c>
      <c r="BL6" s="36">
        <f t="shared" si="7"/>
        <v>1295.06</v>
      </c>
      <c r="BM6" s="36">
        <f t="shared" si="7"/>
        <v>1168.7</v>
      </c>
      <c r="BN6" s="36">
        <f t="shared" si="7"/>
        <v>1245.46</v>
      </c>
      <c r="BO6" s="35" t="str">
        <f>IF(BO7="","",IF(BO7="-","【-】","【"&amp;SUBSTITUTE(TEXT(BO7,"#,##0.00"),"-","△")&amp;"】"))</f>
        <v>【1,084.05】</v>
      </c>
      <c r="BP6" s="36">
        <f>IF(BP7="",NA(),BP7)</f>
        <v>20.89</v>
      </c>
      <c r="BQ6" s="36">
        <f t="shared" ref="BQ6:BY6" si="8">IF(BQ7="",NA(),BQ7)</f>
        <v>20.68</v>
      </c>
      <c r="BR6" s="36">
        <f t="shared" si="8"/>
        <v>24.79</v>
      </c>
      <c r="BS6" s="36">
        <f t="shared" si="8"/>
        <v>24.43</v>
      </c>
      <c r="BT6" s="36">
        <f t="shared" si="8"/>
        <v>20.86</v>
      </c>
      <c r="BU6" s="36">
        <f t="shared" si="8"/>
        <v>53.62</v>
      </c>
      <c r="BV6" s="36">
        <f t="shared" si="8"/>
        <v>53.41</v>
      </c>
      <c r="BW6" s="36">
        <f t="shared" si="8"/>
        <v>53.29</v>
      </c>
      <c r="BX6" s="36">
        <f t="shared" si="8"/>
        <v>53.59</v>
      </c>
      <c r="BY6" s="36">
        <f t="shared" si="8"/>
        <v>51.08</v>
      </c>
      <c r="BZ6" s="35" t="str">
        <f>IF(BZ7="","",IF(BZ7="-","【-】","【"&amp;SUBSTITUTE(TEXT(BZ7,"#,##0.00"),"-","△")&amp;"】"))</f>
        <v>【53.46】</v>
      </c>
      <c r="CA6" s="36">
        <f>IF(CA7="",NA(),CA7)</f>
        <v>790.41</v>
      </c>
      <c r="CB6" s="36">
        <f t="shared" ref="CB6:CJ6" si="9">IF(CB7="",NA(),CB7)</f>
        <v>816.29</v>
      </c>
      <c r="CC6" s="36">
        <f t="shared" si="9"/>
        <v>693.96</v>
      </c>
      <c r="CD6" s="36">
        <f t="shared" si="9"/>
        <v>741.45</v>
      </c>
      <c r="CE6" s="36">
        <f t="shared" si="9"/>
        <v>802.67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33.82</v>
      </c>
      <c r="CM6" s="36">
        <f t="shared" ref="CM6:CU6" si="10">IF(CM7="",NA(),CM7)</f>
        <v>32.770000000000003</v>
      </c>
      <c r="CN6" s="36">
        <f t="shared" si="10"/>
        <v>38.340000000000003</v>
      </c>
      <c r="CO6" s="36">
        <f t="shared" si="10"/>
        <v>37.04</v>
      </c>
      <c r="CP6" s="36">
        <f t="shared" si="10"/>
        <v>36.49</v>
      </c>
      <c r="CQ6" s="36">
        <f t="shared" si="10"/>
        <v>58.1</v>
      </c>
      <c r="CR6" s="36">
        <f t="shared" si="10"/>
        <v>56.19</v>
      </c>
      <c r="CS6" s="36">
        <f t="shared" si="10"/>
        <v>56.65</v>
      </c>
      <c r="CT6" s="36">
        <f t="shared" si="10"/>
        <v>56.41</v>
      </c>
      <c r="CU6" s="36">
        <f t="shared" si="10"/>
        <v>54.9</v>
      </c>
      <c r="CV6" s="35" t="str">
        <f>IF(CV7="","",IF(CV7="-","【-】","【"&amp;SUBSTITUTE(TEXT(CV7,"#,##0.00"),"-","△")&amp;"】"))</f>
        <v>【54.90】</v>
      </c>
      <c r="CW6" s="36">
        <f>IF(CW7="",NA(),CW7)</f>
        <v>82.5</v>
      </c>
      <c r="CX6" s="36">
        <f t="shared" ref="CX6:DF6" si="11">IF(CX7="",NA(),CX7)</f>
        <v>82.5</v>
      </c>
      <c r="CY6" s="36">
        <f t="shared" si="11"/>
        <v>82.5</v>
      </c>
      <c r="CZ6" s="36">
        <f t="shared" si="11"/>
        <v>82.5</v>
      </c>
      <c r="DA6" s="36">
        <f t="shared" si="11"/>
        <v>82.5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0.89</v>
      </c>
      <c r="EE6" s="36">
        <f t="shared" ref="EE6:EM6" si="14">IF(EE7="",NA(),EE7)</f>
        <v>0.35</v>
      </c>
      <c r="EF6" s="35">
        <f t="shared" si="14"/>
        <v>0</v>
      </c>
      <c r="EG6" s="35">
        <f t="shared" si="14"/>
        <v>0</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192058</v>
      </c>
      <c r="D7" s="38">
        <v>47</v>
      </c>
      <c r="E7" s="38">
        <v>1</v>
      </c>
      <c r="F7" s="38">
        <v>0</v>
      </c>
      <c r="G7" s="38">
        <v>0</v>
      </c>
      <c r="H7" s="38" t="s">
        <v>95</v>
      </c>
      <c r="I7" s="38" t="s">
        <v>96</v>
      </c>
      <c r="J7" s="38" t="s">
        <v>97</v>
      </c>
      <c r="K7" s="38" t="s">
        <v>98</v>
      </c>
      <c r="L7" s="38" t="s">
        <v>99</v>
      </c>
      <c r="M7" s="38" t="s">
        <v>100</v>
      </c>
      <c r="N7" s="39" t="s">
        <v>101</v>
      </c>
      <c r="O7" s="39" t="s">
        <v>102</v>
      </c>
      <c r="P7" s="39">
        <v>15.11</v>
      </c>
      <c r="Q7" s="39">
        <v>3003</v>
      </c>
      <c r="R7" s="39">
        <v>34556</v>
      </c>
      <c r="S7" s="39">
        <v>289.8</v>
      </c>
      <c r="T7" s="39">
        <v>119.24</v>
      </c>
      <c r="U7" s="39">
        <v>5192</v>
      </c>
      <c r="V7" s="39">
        <v>11.33</v>
      </c>
      <c r="W7" s="39">
        <v>458.25</v>
      </c>
      <c r="X7" s="39">
        <v>62.79</v>
      </c>
      <c r="Y7" s="39">
        <v>68.430000000000007</v>
      </c>
      <c r="Z7" s="39">
        <v>67.349999999999994</v>
      </c>
      <c r="AA7" s="39">
        <v>63.96</v>
      </c>
      <c r="AB7" s="39">
        <v>63.01</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3197.09</v>
      </c>
      <c r="BF7" s="39">
        <v>3285.63</v>
      </c>
      <c r="BG7" s="39">
        <v>2797.18</v>
      </c>
      <c r="BH7" s="39">
        <v>2788.22</v>
      </c>
      <c r="BI7" s="39">
        <v>3320.25</v>
      </c>
      <c r="BJ7" s="39">
        <v>1280.18</v>
      </c>
      <c r="BK7" s="39">
        <v>1346.23</v>
      </c>
      <c r="BL7" s="39">
        <v>1295.06</v>
      </c>
      <c r="BM7" s="39">
        <v>1168.7</v>
      </c>
      <c r="BN7" s="39">
        <v>1245.46</v>
      </c>
      <c r="BO7" s="39">
        <v>1084.05</v>
      </c>
      <c r="BP7" s="39">
        <v>20.89</v>
      </c>
      <c r="BQ7" s="39">
        <v>20.68</v>
      </c>
      <c r="BR7" s="39">
        <v>24.79</v>
      </c>
      <c r="BS7" s="39">
        <v>24.43</v>
      </c>
      <c r="BT7" s="39">
        <v>20.86</v>
      </c>
      <c r="BU7" s="39">
        <v>53.62</v>
      </c>
      <c r="BV7" s="39">
        <v>53.41</v>
      </c>
      <c r="BW7" s="39">
        <v>53.29</v>
      </c>
      <c r="BX7" s="39">
        <v>53.59</v>
      </c>
      <c r="BY7" s="39">
        <v>51.08</v>
      </c>
      <c r="BZ7" s="39">
        <v>53.46</v>
      </c>
      <c r="CA7" s="39">
        <v>790.41</v>
      </c>
      <c r="CB7" s="39">
        <v>816.29</v>
      </c>
      <c r="CC7" s="39">
        <v>693.96</v>
      </c>
      <c r="CD7" s="39">
        <v>741.45</v>
      </c>
      <c r="CE7" s="39">
        <v>802.67</v>
      </c>
      <c r="CF7" s="39">
        <v>287.7</v>
      </c>
      <c r="CG7" s="39">
        <v>277.39999999999998</v>
      </c>
      <c r="CH7" s="39">
        <v>259.02</v>
      </c>
      <c r="CI7" s="39">
        <v>259.79000000000002</v>
      </c>
      <c r="CJ7" s="39">
        <v>262.13</v>
      </c>
      <c r="CK7" s="39">
        <v>300.47000000000003</v>
      </c>
      <c r="CL7" s="39">
        <v>33.82</v>
      </c>
      <c r="CM7" s="39">
        <v>32.770000000000003</v>
      </c>
      <c r="CN7" s="39">
        <v>38.340000000000003</v>
      </c>
      <c r="CO7" s="39">
        <v>37.04</v>
      </c>
      <c r="CP7" s="39">
        <v>36.49</v>
      </c>
      <c r="CQ7" s="39">
        <v>58.1</v>
      </c>
      <c r="CR7" s="39">
        <v>56.19</v>
      </c>
      <c r="CS7" s="39">
        <v>56.65</v>
      </c>
      <c r="CT7" s="39">
        <v>56.41</v>
      </c>
      <c r="CU7" s="39">
        <v>54.9</v>
      </c>
      <c r="CV7" s="39">
        <v>54.9</v>
      </c>
      <c r="CW7" s="39">
        <v>82.5</v>
      </c>
      <c r="CX7" s="39">
        <v>82.5</v>
      </c>
      <c r="CY7" s="39">
        <v>82.5</v>
      </c>
      <c r="CZ7" s="39">
        <v>82.5</v>
      </c>
      <c r="DA7" s="39">
        <v>82.5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0.89</v>
      </c>
      <c r="EE7" s="39">
        <v>0.35</v>
      </c>
      <c r="EF7" s="39">
        <v>0</v>
      </c>
      <c r="EG7" s="39">
        <v>0</v>
      </c>
      <c r="EH7" s="39">
        <v>0</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2021-01-26T00:49:49Z</cp:lastPrinted>
  <dcterms:created xsi:type="dcterms:W3CDTF">2020-12-04T02:20:09Z</dcterms:created>
  <dcterms:modified xsi:type="dcterms:W3CDTF">2021-02-22T08:28:48Z</dcterms:modified>
  <cp:category/>
</cp:coreProperties>
</file>