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171 公共下水\"/>
    </mc:Choice>
  </mc:AlternateContent>
  <workbookProtection workbookAlgorithmName="SHA-512" workbookHashValue="Q0Q+tBxXDlAPuKKCwJYaYSo+6dAWXE4naQ9XN8L0ia/Sz0GxZc8dvjAHFxeXLUqnYKKikhrdzEjEqB0aQ0i3zQ==" workbookSaltValue="5aGuPKLPpTJqzTVSJIOhhw=="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BB10" i="4"/>
  <c r="AT10" i="4"/>
  <c r="W10" i="4"/>
  <c r="P10" i="4"/>
  <c r="I10" i="4"/>
  <c r="BB8" i="4"/>
  <c r="AT8" i="4"/>
  <c r="AD8" i="4"/>
  <c r="W8" i="4"/>
  <c r="P8" i="4"/>
  <c r="I8" i="4"/>
  <c r="B8" i="4"/>
  <c r="B6" i="4"/>
</calcChain>
</file>

<file path=xl/sharedStrings.xml><?xml version="1.0" encoding="utf-8"?>
<sst xmlns="http://schemas.openxmlformats.org/spreadsheetml/2006/main" count="278" uniqueCount="117">
  <si>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</si>
  <si>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</si>
  <si>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</si>
  <si>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</si>
  <si>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</si>
  <si>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</si>
  <si>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</si>
  <si>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</si>
  <si>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</si>
  <si>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</si>
  <si>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</si>
  <si>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</si>
  <si>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</si>
  <si>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</si>
  <si>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</si>
  <si>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</si>
  <si>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</si>
  <si>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</si>
  <si>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</si>
  <si>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</si>
  <si>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</si>
  <si>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</si>
  <si>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</si>
  <si>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</si>
  <si>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</si>
  <si>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</si>
  <si>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</si>
  <si>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</si>
  <si>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</si>
  <si>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</si>
  <si>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</si>
  <si>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</si>
  <si>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</si>
  <si>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</si>
  <si>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</si>
  <si>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</si>
  <si>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</si>
  <si>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</si>
  <si>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</si>
  <si>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</si>
  <si>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</si>
  <si>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</si>
  <si>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</si>
  <si>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</si>
  <si>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</si>
  <si>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</si>
  <si>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</si>
  <si>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</si>
  <si>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</si>
  <si>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</si>
  <si>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</si>
  <si>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</si>
  <si>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</si>
  <si>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</si>
  <si>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</si>
  <si>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</si>
  <si>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</si>
  <si>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</si>
  <si>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</si>
  <si>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</si>
  <si>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</si>
  <si>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</si>
  <si>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</si>
  <si>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</si>
  <si>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</si>
  <si>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</si>
  <si>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</si>
  <si>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</si>
  <si>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</si>
  <si>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</si>
  <si>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</si>
  <si>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</si>
  <si>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</si>
  <si>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</si>
  <si>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</si>
  <si>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</si>
  <si>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</si>
  <si>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</si>
  <si>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</si>
  <si>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</si>
  <si>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</si>
  <si>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</si>
  <si>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</si>
  <si>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</si>
  <si>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</si>
  <si>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</si>
  <si>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</si>
  <si>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</si>
  <si>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</si>
  <si>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</si>
  <si>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</si>
  <si>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</si>
  <si>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</si>
  <si>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</si>
  <si>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</si>
  <si>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</si>
  <si>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山梨市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</si>
  <si>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</si>
  <si>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</si>
  <si>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</si>
  <si>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</si>
  <si>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</si>
  <si>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</si>
  <si>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</si>
  <si>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</si>
  <si>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</si>
  <si>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</si>
  <si>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</si>
  <si>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</si>
  <si>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</si>
  <si>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</si>
  <si>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</si>
  <si>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</si>
  <si>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</si>
  <si>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①有形固定資産減価償却率は、累計団体平均値よりやや高い水準で推移しており、老朽化が進んでいることを示している。
ストックマネジメントにより、修繕等の優先順位、長寿命化、更新等を計画し、更新費用の標準化を図っていく。</t>
    <rPh sb="1" eb="3">
      <t>ユウケイ</t>
    </rPh>
    <rPh sb="3" eb="5">
      <t>コテイ</t>
    </rPh>
    <rPh sb="5" eb="7">
      <t>シサン</t>
    </rPh>
    <rPh sb="7" eb="9">
      <t>ゲンカ</t>
    </rPh>
    <rPh sb="9" eb="11">
      <t>ショウキャク</t>
    </rPh>
    <rPh sb="11" eb="12">
      <t>リツ</t>
    </rPh>
    <rPh sb="14" eb="16">
      <t>ルイケイ</t>
    </rPh>
    <rPh sb="16" eb="18">
      <t>ダンタイ</t>
    </rPh>
    <rPh sb="18" eb="21">
      <t>ヘイキンチ</t>
    </rPh>
    <rPh sb="25" eb="26">
      <t>タカ</t>
    </rPh>
    <rPh sb="27" eb="29">
      <t>スイジュン</t>
    </rPh>
    <rPh sb="30" eb="32">
      <t>スイイ</t>
    </rPh>
    <rPh sb="37" eb="40">
      <t>ロウキュウカ</t>
    </rPh>
    <rPh sb="41" eb="42">
      <t>スス</t>
    </rPh>
    <rPh sb="49" eb="50">
      <t>シメ</t>
    </rPh>
    <rPh sb="70" eb="72">
      <t>シュウゼン</t>
    </rPh>
    <rPh sb="72" eb="73">
      <t>トウ</t>
    </rPh>
    <rPh sb="74" eb="78">
      <t>ユウセンジュンイ</t>
    </rPh>
    <rPh sb="79" eb="80">
      <t>チョウ</t>
    </rPh>
    <rPh sb="80" eb="83">
      <t>ジュミョウカ</t>
    </rPh>
    <rPh sb="84" eb="86">
      <t>コウシン</t>
    </rPh>
    <rPh sb="86" eb="87">
      <t>トウ</t>
    </rPh>
    <rPh sb="88" eb="90">
      <t>ケイカク</t>
    </rPh>
    <rPh sb="92" eb="94">
      <t>コウシン</t>
    </rPh>
    <rPh sb="94" eb="96">
      <t>ヒヨウ</t>
    </rPh>
    <rPh sb="97" eb="100">
      <t>ヒョウジュンカ</t>
    </rPh>
    <rPh sb="101" eb="102">
      <t>ハカ</t>
    </rPh>
    <phoneticPr fontId="4"/>
  </si>
  <si>
    <t>　更なる「下水道事業の効率化・健全化」の取り組みが必要な状態である。
　経営計画・戦略に基づいて使用料改定及び使用料の適正化を図るとともに、下水道接続の促進、不明水対策による経費の削減による経営改善を進める。
　また、ストックマネジメントによる、長期予測を踏まえた改築費用の標準化の計画により、中長期的な事業の効率化を図る。</t>
    <rPh sb="36" eb="38">
      <t>ケイエイ</t>
    </rPh>
    <rPh sb="38" eb="40">
      <t>ケイカク</t>
    </rPh>
    <rPh sb="41" eb="43">
      <t>センリャク</t>
    </rPh>
    <rPh sb="44" eb="45">
      <t>モト</t>
    </rPh>
    <rPh sb="48" eb="51">
      <t>シヨウリョウ</t>
    </rPh>
    <rPh sb="51" eb="53">
      <t>カイテイ</t>
    </rPh>
    <rPh sb="53" eb="54">
      <t>オヨ</t>
    </rPh>
    <rPh sb="63" eb="64">
      <t>ハカ</t>
    </rPh>
    <rPh sb="70" eb="73">
      <t>ゲスイドウ</t>
    </rPh>
    <rPh sb="73" eb="75">
      <t>セツゾク</t>
    </rPh>
    <rPh sb="76" eb="78">
      <t>ソクシン</t>
    </rPh>
    <rPh sb="79" eb="82">
      <t>フメイスイ</t>
    </rPh>
    <rPh sb="82" eb="84">
      <t>タイサク</t>
    </rPh>
    <rPh sb="87" eb="89">
      <t>ケイヒ</t>
    </rPh>
    <rPh sb="90" eb="92">
      <t>サクゲン</t>
    </rPh>
    <rPh sb="95" eb="97">
      <t>ケイエイ</t>
    </rPh>
    <rPh sb="97" eb="99">
      <t>カイゼン</t>
    </rPh>
    <rPh sb="100" eb="101">
      <t>スス</t>
    </rPh>
    <rPh sb="123" eb="125">
      <t>チョウキ</t>
    </rPh>
    <rPh sb="125" eb="127">
      <t>ヨソク</t>
    </rPh>
    <rPh sb="128" eb="129">
      <t>フ</t>
    </rPh>
    <rPh sb="132" eb="134">
      <t>カイチク</t>
    </rPh>
    <rPh sb="134" eb="136">
      <t>ヒヨウ</t>
    </rPh>
    <rPh sb="137" eb="140">
      <t>ヒョウジュンカ</t>
    </rPh>
    <rPh sb="141" eb="143">
      <t>ケイカク</t>
    </rPh>
    <rPh sb="150" eb="151">
      <t>テキ</t>
    </rPh>
    <rPh sb="152" eb="154">
      <t>ジギョウ</t>
    </rPh>
    <rPh sb="155" eb="158">
      <t>コウリツカ</t>
    </rPh>
    <rPh sb="159" eb="160">
      <t>ハカ</t>
    </rPh>
    <phoneticPr fontId="4"/>
  </si>
  <si>
    <t>①経常収支比率がわずかではあるが100％を上回ったが、③流動比率が類似団体平均値を大きく下回っており、依然として一般会計からの繰入金に依存している。
平成30年10月の料金改定により⑤経費回収率が増加し、⑥汚水処理原価が減少している。
また、未接続世帯への普及促進により水洗化率の向上が課題となっている。</t>
    <rPh sb="1" eb="3">
      <t>ケイジョウ</t>
    </rPh>
    <rPh sb="3" eb="5">
      <t>シュウシ</t>
    </rPh>
    <rPh sb="5" eb="7">
      <t>ヒリツ</t>
    </rPh>
    <rPh sb="21" eb="23">
      <t>ウワマワ</t>
    </rPh>
    <rPh sb="28" eb="30">
      <t>リュウドウ</t>
    </rPh>
    <rPh sb="30" eb="32">
      <t>ヒリツ</t>
    </rPh>
    <rPh sb="33" eb="35">
      <t>ルイジ</t>
    </rPh>
    <rPh sb="35" eb="37">
      <t>ダンタイ</t>
    </rPh>
    <rPh sb="37" eb="40">
      <t>ヘイキンチ</t>
    </rPh>
    <rPh sb="41" eb="42">
      <t>オオ</t>
    </rPh>
    <rPh sb="44" eb="46">
      <t>シタマワ</t>
    </rPh>
    <rPh sb="51" eb="53">
      <t>イゼン</t>
    </rPh>
    <rPh sb="56" eb="58">
      <t>イッパン</t>
    </rPh>
    <rPh sb="58" eb="60">
      <t>カイケイ</t>
    </rPh>
    <rPh sb="63" eb="65">
      <t>クリイレ</t>
    </rPh>
    <rPh sb="65" eb="66">
      <t>キン</t>
    </rPh>
    <rPh sb="67" eb="69">
      <t>イゾン</t>
    </rPh>
    <rPh sb="92" eb="94">
      <t>ケイヒ</t>
    </rPh>
    <rPh sb="94" eb="96">
      <t>カイシュウ</t>
    </rPh>
    <rPh sb="96" eb="97">
      <t>リツ</t>
    </rPh>
    <rPh sb="98" eb="100">
      <t>ゾウカ</t>
    </rPh>
    <rPh sb="103" eb="105">
      <t>オスイ</t>
    </rPh>
    <rPh sb="105" eb="107">
      <t>ショリ</t>
    </rPh>
    <rPh sb="107" eb="109">
      <t>ゲンカ</t>
    </rPh>
    <rPh sb="110" eb="112">
      <t>ゲンショウ</t>
    </rPh>
    <rPh sb="121" eb="124">
      <t>ミセツゾク</t>
    </rPh>
    <rPh sb="124" eb="126">
      <t>セタイ</t>
    </rPh>
    <rPh sb="128" eb="130">
      <t>フキュウ</t>
    </rPh>
    <rPh sb="130" eb="132">
      <t>ソクシン</t>
    </rPh>
    <rPh sb="135" eb="138">
      <t>スイセンカ</t>
    </rPh>
    <rPh sb="138" eb="139">
      <t>リツ</t>
    </rPh>
    <rPh sb="140" eb="142">
      <t>コウジョウ</t>
    </rPh>
    <rPh sb="143" eb="145">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</si>
</sst>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138-4241-B2A1-E202B1265BCC}"/>
            </c:ext>
          </c:extLst>
        </c:ser>
        <c:dLbls>
          <c:showLegendKey val="0"/>
          <c:showVal val="0"/>
          <c:showCatName val="0"/>
          <c:showSerName val="0"/>
          <c:showPercent val="0"/>
          <c:showBubbleSize val="0"/>
        </c:dLbls>
        <c:gapWidth val="150"/>
        <c:axId val="2098380928"/>
        <c:axId val="209838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0.13</c:v>
                </c:pt>
                <c:pt idx="3">
                  <c:v>0.12</c:v>
                </c:pt>
                <c:pt idx="4">
                  <c:v>0.1</c:v>
                </c:pt>
              </c:numCache>
            </c:numRef>
          </c:val>
          <c:smooth val="0"/>
          <c:extLst>
            <c:ext xmlns:c16="http://schemas.microsoft.com/office/drawing/2014/chart" uri="{C3380CC4-5D6E-409C-BE32-E72D297353CC}">
              <c16:uniqueId val="{00000001-5138-4241-B2A1-E202B1265BCC}"/>
            </c:ext>
          </c:extLst>
        </c:ser>
        <c:dLbls>
          <c:showLegendKey val="0"/>
          <c:showVal val="0"/>
          <c:showCatName val="0"/>
          <c:showSerName val="0"/>
          <c:showPercent val="0"/>
          <c:showBubbleSize val="0"/>
        </c:dLbls>
        <c:marker val="1"/>
        <c:smooth val="0"/>
        <c:axId val="2098380928"/>
        <c:axId val="2098383104"/>
      </c:lineChart>
      <c:dateAx>
        <c:axId val="2098380928"/>
        <c:scaling>
          <c:orientation val="minMax"/>
        </c:scaling>
        <c:delete val="1"/>
        <c:axPos val="b"/>
        <c:numFmt formatCode="&quot;H&quot;yy" sourceLinked="1"/>
        <c:majorTickMark val="none"/>
        <c:minorTickMark val="none"/>
        <c:tickLblPos val="none"/>
        <c:crossAx val="2098383104"/>
        <c:crosses val="autoZero"/>
        <c:auto val="1"/>
        <c:lblOffset val="100"/>
        <c:baseTimeUnit val="years"/>
      </c:dateAx>
      <c:valAx>
        <c:axId val="209838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838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2D-47F1-B4EE-17B09A4DFB5D}"/>
            </c:ext>
          </c:extLst>
        </c:ser>
        <c:dLbls>
          <c:showLegendKey val="0"/>
          <c:showVal val="0"/>
          <c:showCatName val="0"/>
          <c:showSerName val="0"/>
          <c:showPercent val="0"/>
          <c:showBubbleSize val="0"/>
        </c:dLbls>
        <c:gapWidth val="150"/>
        <c:axId val="1893331760"/>
        <c:axId val="189333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50.24</c:v>
                </c:pt>
                <c:pt idx="3">
                  <c:v>49.68</c:v>
                </c:pt>
                <c:pt idx="4">
                  <c:v>55.55</c:v>
                </c:pt>
              </c:numCache>
            </c:numRef>
          </c:val>
          <c:smooth val="0"/>
          <c:extLst>
            <c:ext xmlns:c16="http://schemas.microsoft.com/office/drawing/2014/chart" uri="{C3380CC4-5D6E-409C-BE32-E72D297353CC}">
              <c16:uniqueId val="{00000001-1E2D-47F1-B4EE-17B09A4DFB5D}"/>
            </c:ext>
          </c:extLst>
        </c:ser>
        <c:dLbls>
          <c:showLegendKey val="0"/>
          <c:showVal val="0"/>
          <c:showCatName val="0"/>
          <c:showSerName val="0"/>
          <c:showPercent val="0"/>
          <c:showBubbleSize val="0"/>
        </c:dLbls>
        <c:marker val="1"/>
        <c:smooth val="0"/>
        <c:axId val="1893331760"/>
        <c:axId val="1893332848"/>
      </c:lineChart>
      <c:dateAx>
        <c:axId val="1893331760"/>
        <c:scaling>
          <c:orientation val="minMax"/>
        </c:scaling>
        <c:delete val="1"/>
        <c:axPos val="b"/>
        <c:numFmt formatCode="&quot;H&quot;yy" sourceLinked="1"/>
        <c:majorTickMark val="none"/>
        <c:minorTickMark val="none"/>
        <c:tickLblPos val="none"/>
        <c:crossAx val="1893332848"/>
        <c:crosses val="autoZero"/>
        <c:auto val="1"/>
        <c:lblOffset val="100"/>
        <c:baseTimeUnit val="years"/>
      </c:dateAx>
      <c:valAx>
        <c:axId val="189333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33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79.540000000000006</c:v>
                </c:pt>
                <c:pt idx="3">
                  <c:v>79.06</c:v>
                </c:pt>
                <c:pt idx="4">
                  <c:v>80.06</c:v>
                </c:pt>
              </c:numCache>
            </c:numRef>
          </c:val>
          <c:extLst>
            <c:ext xmlns:c16="http://schemas.microsoft.com/office/drawing/2014/chart" uri="{C3380CC4-5D6E-409C-BE32-E72D297353CC}">
              <c16:uniqueId val="{00000000-4722-4B85-A603-9300ED9E02D8}"/>
            </c:ext>
          </c:extLst>
        </c:ser>
        <c:dLbls>
          <c:showLegendKey val="0"/>
          <c:showVal val="0"/>
          <c:showCatName val="0"/>
          <c:showSerName val="0"/>
          <c:showPercent val="0"/>
          <c:showBubbleSize val="0"/>
        </c:dLbls>
        <c:gapWidth val="150"/>
        <c:axId val="1893330128"/>
        <c:axId val="189333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84.17</c:v>
                </c:pt>
                <c:pt idx="3">
                  <c:v>83.35</c:v>
                </c:pt>
                <c:pt idx="4">
                  <c:v>91.64</c:v>
                </c:pt>
              </c:numCache>
            </c:numRef>
          </c:val>
          <c:smooth val="0"/>
          <c:extLst>
            <c:ext xmlns:c16="http://schemas.microsoft.com/office/drawing/2014/chart" uri="{C3380CC4-5D6E-409C-BE32-E72D297353CC}">
              <c16:uniqueId val="{00000001-4722-4B85-A603-9300ED9E02D8}"/>
            </c:ext>
          </c:extLst>
        </c:ser>
        <c:dLbls>
          <c:showLegendKey val="0"/>
          <c:showVal val="0"/>
          <c:showCatName val="0"/>
          <c:showSerName val="0"/>
          <c:showPercent val="0"/>
          <c:showBubbleSize val="0"/>
        </c:dLbls>
        <c:marker val="1"/>
        <c:smooth val="0"/>
        <c:axId val="1893330128"/>
        <c:axId val="1893333392"/>
      </c:lineChart>
      <c:dateAx>
        <c:axId val="1893330128"/>
        <c:scaling>
          <c:orientation val="minMax"/>
        </c:scaling>
        <c:delete val="1"/>
        <c:axPos val="b"/>
        <c:numFmt formatCode="&quot;H&quot;yy" sourceLinked="1"/>
        <c:majorTickMark val="none"/>
        <c:minorTickMark val="none"/>
        <c:tickLblPos val="none"/>
        <c:crossAx val="1893333392"/>
        <c:crosses val="autoZero"/>
        <c:auto val="1"/>
        <c:lblOffset val="100"/>
        <c:baseTimeUnit val="years"/>
      </c:dateAx>
      <c:valAx>
        <c:axId val="189333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33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100.11</c:v>
                </c:pt>
                <c:pt idx="3">
                  <c:v>99.65</c:v>
                </c:pt>
                <c:pt idx="4">
                  <c:v>102.57</c:v>
                </c:pt>
              </c:numCache>
            </c:numRef>
          </c:val>
          <c:extLst>
            <c:ext xmlns:c16="http://schemas.microsoft.com/office/drawing/2014/chart" uri="{C3380CC4-5D6E-409C-BE32-E72D297353CC}">
              <c16:uniqueId val="{00000000-1BC4-4024-9A0C-555D0EE6F323}"/>
            </c:ext>
          </c:extLst>
        </c:ser>
        <c:dLbls>
          <c:showLegendKey val="0"/>
          <c:showVal val="0"/>
          <c:showCatName val="0"/>
          <c:showSerName val="0"/>
          <c:showPercent val="0"/>
          <c:showBubbleSize val="0"/>
        </c:dLbls>
        <c:gapWidth val="150"/>
        <c:axId val="2098383648"/>
        <c:axId val="209838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106.7</c:v>
                </c:pt>
                <c:pt idx="3">
                  <c:v>106.83</c:v>
                </c:pt>
                <c:pt idx="4">
                  <c:v>104.01</c:v>
                </c:pt>
              </c:numCache>
            </c:numRef>
          </c:val>
          <c:smooth val="0"/>
          <c:extLst>
            <c:ext xmlns:c16="http://schemas.microsoft.com/office/drawing/2014/chart" uri="{C3380CC4-5D6E-409C-BE32-E72D297353CC}">
              <c16:uniqueId val="{00000001-1BC4-4024-9A0C-555D0EE6F323}"/>
            </c:ext>
          </c:extLst>
        </c:ser>
        <c:dLbls>
          <c:showLegendKey val="0"/>
          <c:showVal val="0"/>
          <c:showCatName val="0"/>
          <c:showSerName val="0"/>
          <c:showPercent val="0"/>
          <c:showBubbleSize val="0"/>
        </c:dLbls>
        <c:marker val="1"/>
        <c:smooth val="0"/>
        <c:axId val="2098383648"/>
        <c:axId val="2098385280"/>
      </c:lineChart>
      <c:dateAx>
        <c:axId val="2098383648"/>
        <c:scaling>
          <c:orientation val="minMax"/>
        </c:scaling>
        <c:delete val="1"/>
        <c:axPos val="b"/>
        <c:numFmt formatCode="&quot;H&quot;yy" sourceLinked="1"/>
        <c:majorTickMark val="none"/>
        <c:minorTickMark val="none"/>
        <c:tickLblPos val="none"/>
        <c:crossAx val="2098385280"/>
        <c:crosses val="autoZero"/>
        <c:auto val="1"/>
        <c:lblOffset val="100"/>
        <c:baseTimeUnit val="years"/>
      </c:dateAx>
      <c:valAx>
        <c:axId val="209838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838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30.9</c:v>
                </c:pt>
                <c:pt idx="3">
                  <c:v>32.03</c:v>
                </c:pt>
                <c:pt idx="4">
                  <c:v>33.15</c:v>
                </c:pt>
              </c:numCache>
            </c:numRef>
          </c:val>
          <c:extLst>
            <c:ext xmlns:c16="http://schemas.microsoft.com/office/drawing/2014/chart" uri="{C3380CC4-5D6E-409C-BE32-E72D297353CC}">
              <c16:uniqueId val="{00000000-ED9D-4A9B-B294-9F46ED15BC3F}"/>
            </c:ext>
          </c:extLst>
        </c:ser>
        <c:dLbls>
          <c:showLegendKey val="0"/>
          <c:showVal val="0"/>
          <c:showCatName val="0"/>
          <c:showSerName val="0"/>
          <c:showPercent val="0"/>
          <c:showBubbleSize val="0"/>
        </c:dLbls>
        <c:gapWidth val="150"/>
        <c:axId val="2098386912"/>
        <c:axId val="209838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26.81</c:v>
                </c:pt>
                <c:pt idx="3">
                  <c:v>26.06</c:v>
                </c:pt>
                <c:pt idx="4">
                  <c:v>31.19</c:v>
                </c:pt>
              </c:numCache>
            </c:numRef>
          </c:val>
          <c:smooth val="0"/>
          <c:extLst>
            <c:ext xmlns:c16="http://schemas.microsoft.com/office/drawing/2014/chart" uri="{C3380CC4-5D6E-409C-BE32-E72D297353CC}">
              <c16:uniqueId val="{00000001-ED9D-4A9B-B294-9F46ED15BC3F}"/>
            </c:ext>
          </c:extLst>
        </c:ser>
        <c:dLbls>
          <c:showLegendKey val="0"/>
          <c:showVal val="0"/>
          <c:showCatName val="0"/>
          <c:showSerName val="0"/>
          <c:showPercent val="0"/>
          <c:showBubbleSize val="0"/>
        </c:dLbls>
        <c:marker val="1"/>
        <c:smooth val="0"/>
        <c:axId val="2098386912"/>
        <c:axId val="2098387456"/>
      </c:lineChart>
      <c:dateAx>
        <c:axId val="2098386912"/>
        <c:scaling>
          <c:orientation val="minMax"/>
        </c:scaling>
        <c:delete val="1"/>
        <c:axPos val="b"/>
        <c:numFmt formatCode="&quot;H&quot;yy" sourceLinked="1"/>
        <c:majorTickMark val="none"/>
        <c:minorTickMark val="none"/>
        <c:tickLblPos val="none"/>
        <c:crossAx val="2098387456"/>
        <c:crosses val="autoZero"/>
        <c:auto val="1"/>
        <c:lblOffset val="100"/>
        <c:baseTimeUnit val="years"/>
      </c:dateAx>
      <c:valAx>
        <c:axId val="209838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838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92E-445D-8634-DB0522462AE6}"/>
            </c:ext>
          </c:extLst>
        </c:ser>
        <c:dLbls>
          <c:showLegendKey val="0"/>
          <c:showVal val="0"/>
          <c:showCatName val="0"/>
          <c:showSerName val="0"/>
          <c:showPercent val="0"/>
          <c:showBubbleSize val="0"/>
        </c:dLbls>
        <c:gapWidth val="150"/>
        <c:axId val="1767954960"/>
        <c:axId val="176795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0.57999999999999996</c:v>
                </c:pt>
              </c:numCache>
            </c:numRef>
          </c:val>
          <c:smooth val="0"/>
          <c:extLst>
            <c:ext xmlns:c16="http://schemas.microsoft.com/office/drawing/2014/chart" uri="{C3380CC4-5D6E-409C-BE32-E72D297353CC}">
              <c16:uniqueId val="{00000001-292E-445D-8634-DB0522462AE6}"/>
            </c:ext>
          </c:extLst>
        </c:ser>
        <c:dLbls>
          <c:showLegendKey val="0"/>
          <c:showVal val="0"/>
          <c:showCatName val="0"/>
          <c:showSerName val="0"/>
          <c:showPercent val="0"/>
          <c:showBubbleSize val="0"/>
        </c:dLbls>
        <c:marker val="1"/>
        <c:smooth val="0"/>
        <c:axId val="1767954960"/>
        <c:axId val="1767951152"/>
      </c:lineChart>
      <c:dateAx>
        <c:axId val="1767954960"/>
        <c:scaling>
          <c:orientation val="minMax"/>
        </c:scaling>
        <c:delete val="1"/>
        <c:axPos val="b"/>
        <c:numFmt formatCode="&quot;H&quot;yy" sourceLinked="1"/>
        <c:majorTickMark val="none"/>
        <c:minorTickMark val="none"/>
        <c:tickLblPos val="none"/>
        <c:crossAx val="1767951152"/>
        <c:crosses val="autoZero"/>
        <c:auto val="1"/>
        <c:lblOffset val="100"/>
        <c:baseTimeUnit val="years"/>
      </c:dateAx>
      <c:valAx>
        <c:axId val="176795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795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2.7</c:v>
                </c:pt>
                <c:pt idx="3">
                  <c:v>3.02</c:v>
                </c:pt>
                <c:pt idx="4" formatCode="#,##0.00;&quot;△&quot;#,##0.00">
                  <c:v>0</c:v>
                </c:pt>
              </c:numCache>
            </c:numRef>
          </c:val>
          <c:extLst>
            <c:ext xmlns:c16="http://schemas.microsoft.com/office/drawing/2014/chart" uri="{C3380CC4-5D6E-409C-BE32-E72D297353CC}">
              <c16:uniqueId val="{00000000-47C6-405F-BE0E-5961B8B414CB}"/>
            </c:ext>
          </c:extLst>
        </c:ser>
        <c:dLbls>
          <c:showLegendKey val="0"/>
          <c:showVal val="0"/>
          <c:showCatName val="0"/>
          <c:showSerName val="0"/>
          <c:showPercent val="0"/>
          <c:showBubbleSize val="0"/>
        </c:dLbls>
        <c:gapWidth val="150"/>
        <c:axId val="1767951696"/>
        <c:axId val="176794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26.14</c:v>
                </c:pt>
                <c:pt idx="3">
                  <c:v>22.02</c:v>
                </c:pt>
                <c:pt idx="4">
                  <c:v>26.18</c:v>
                </c:pt>
              </c:numCache>
            </c:numRef>
          </c:val>
          <c:smooth val="0"/>
          <c:extLst>
            <c:ext xmlns:c16="http://schemas.microsoft.com/office/drawing/2014/chart" uri="{C3380CC4-5D6E-409C-BE32-E72D297353CC}">
              <c16:uniqueId val="{00000001-47C6-405F-BE0E-5961B8B414CB}"/>
            </c:ext>
          </c:extLst>
        </c:ser>
        <c:dLbls>
          <c:showLegendKey val="0"/>
          <c:showVal val="0"/>
          <c:showCatName val="0"/>
          <c:showSerName val="0"/>
          <c:showPercent val="0"/>
          <c:showBubbleSize val="0"/>
        </c:dLbls>
        <c:marker val="1"/>
        <c:smooth val="0"/>
        <c:axId val="1767951696"/>
        <c:axId val="1767949520"/>
      </c:lineChart>
      <c:dateAx>
        <c:axId val="1767951696"/>
        <c:scaling>
          <c:orientation val="minMax"/>
        </c:scaling>
        <c:delete val="1"/>
        <c:axPos val="b"/>
        <c:numFmt formatCode="&quot;H&quot;yy" sourceLinked="1"/>
        <c:majorTickMark val="none"/>
        <c:minorTickMark val="none"/>
        <c:tickLblPos val="none"/>
        <c:crossAx val="1767949520"/>
        <c:crosses val="autoZero"/>
        <c:auto val="1"/>
        <c:lblOffset val="100"/>
        <c:baseTimeUnit val="years"/>
      </c:dateAx>
      <c:valAx>
        <c:axId val="176794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795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17.93</c:v>
                </c:pt>
                <c:pt idx="3">
                  <c:v>17.18</c:v>
                </c:pt>
                <c:pt idx="4">
                  <c:v>30.37</c:v>
                </c:pt>
              </c:numCache>
            </c:numRef>
          </c:val>
          <c:extLst>
            <c:ext xmlns:c16="http://schemas.microsoft.com/office/drawing/2014/chart" uri="{C3380CC4-5D6E-409C-BE32-E72D297353CC}">
              <c16:uniqueId val="{00000000-ABC0-4CE6-BB43-9EBC15F3C686}"/>
            </c:ext>
          </c:extLst>
        </c:ser>
        <c:dLbls>
          <c:showLegendKey val="0"/>
          <c:showVal val="0"/>
          <c:showCatName val="0"/>
          <c:showSerName val="0"/>
          <c:showPercent val="0"/>
          <c:showBubbleSize val="0"/>
        </c:dLbls>
        <c:gapWidth val="150"/>
        <c:axId val="1767952784"/>
        <c:axId val="176795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68.290000000000006</c:v>
                </c:pt>
                <c:pt idx="3">
                  <c:v>68.040000000000006</c:v>
                </c:pt>
                <c:pt idx="4">
                  <c:v>57.3</c:v>
                </c:pt>
              </c:numCache>
            </c:numRef>
          </c:val>
          <c:smooth val="0"/>
          <c:extLst>
            <c:ext xmlns:c16="http://schemas.microsoft.com/office/drawing/2014/chart" uri="{C3380CC4-5D6E-409C-BE32-E72D297353CC}">
              <c16:uniqueId val="{00000001-ABC0-4CE6-BB43-9EBC15F3C686}"/>
            </c:ext>
          </c:extLst>
        </c:ser>
        <c:dLbls>
          <c:showLegendKey val="0"/>
          <c:showVal val="0"/>
          <c:showCatName val="0"/>
          <c:showSerName val="0"/>
          <c:showPercent val="0"/>
          <c:showBubbleSize val="0"/>
        </c:dLbls>
        <c:marker val="1"/>
        <c:smooth val="0"/>
        <c:axId val="1767952784"/>
        <c:axId val="1767953328"/>
      </c:lineChart>
      <c:dateAx>
        <c:axId val="1767952784"/>
        <c:scaling>
          <c:orientation val="minMax"/>
        </c:scaling>
        <c:delete val="1"/>
        <c:axPos val="b"/>
        <c:numFmt formatCode="&quot;H&quot;yy" sourceLinked="1"/>
        <c:majorTickMark val="none"/>
        <c:minorTickMark val="none"/>
        <c:tickLblPos val="none"/>
        <c:crossAx val="1767953328"/>
        <c:crosses val="autoZero"/>
        <c:auto val="1"/>
        <c:lblOffset val="100"/>
        <c:baseTimeUnit val="years"/>
      </c:dateAx>
      <c:valAx>
        <c:axId val="176795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795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784.55</c:v>
                </c:pt>
                <c:pt idx="3">
                  <c:v>754.15</c:v>
                </c:pt>
                <c:pt idx="4">
                  <c:v>712.27</c:v>
                </c:pt>
              </c:numCache>
            </c:numRef>
          </c:val>
          <c:extLst>
            <c:ext xmlns:c16="http://schemas.microsoft.com/office/drawing/2014/chart" uri="{C3380CC4-5D6E-409C-BE32-E72D297353CC}">
              <c16:uniqueId val="{00000000-1024-4FD0-83E0-258775E9D892}"/>
            </c:ext>
          </c:extLst>
        </c:ser>
        <c:dLbls>
          <c:showLegendKey val="0"/>
          <c:showVal val="0"/>
          <c:showCatName val="0"/>
          <c:showSerName val="0"/>
          <c:showPercent val="0"/>
          <c:showBubbleSize val="0"/>
        </c:dLbls>
        <c:gapWidth val="150"/>
        <c:axId val="1767954416"/>
        <c:axId val="176794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1124.26</c:v>
                </c:pt>
                <c:pt idx="3">
                  <c:v>1048.23</c:v>
                </c:pt>
                <c:pt idx="4">
                  <c:v>807.75</c:v>
                </c:pt>
              </c:numCache>
            </c:numRef>
          </c:val>
          <c:smooth val="0"/>
          <c:extLst>
            <c:ext xmlns:c16="http://schemas.microsoft.com/office/drawing/2014/chart" uri="{C3380CC4-5D6E-409C-BE32-E72D297353CC}">
              <c16:uniqueId val="{00000001-1024-4FD0-83E0-258775E9D892}"/>
            </c:ext>
          </c:extLst>
        </c:ser>
        <c:dLbls>
          <c:showLegendKey val="0"/>
          <c:showVal val="0"/>
          <c:showCatName val="0"/>
          <c:showSerName val="0"/>
          <c:showPercent val="0"/>
          <c:showBubbleSize val="0"/>
        </c:dLbls>
        <c:marker val="1"/>
        <c:smooth val="0"/>
        <c:axId val="1767954416"/>
        <c:axId val="1767948976"/>
      </c:lineChart>
      <c:dateAx>
        <c:axId val="1767954416"/>
        <c:scaling>
          <c:orientation val="minMax"/>
        </c:scaling>
        <c:delete val="1"/>
        <c:axPos val="b"/>
        <c:numFmt formatCode="&quot;H&quot;yy" sourceLinked="1"/>
        <c:majorTickMark val="none"/>
        <c:minorTickMark val="none"/>
        <c:tickLblPos val="none"/>
        <c:crossAx val="1767948976"/>
        <c:crosses val="autoZero"/>
        <c:auto val="1"/>
        <c:lblOffset val="100"/>
        <c:baseTimeUnit val="years"/>
      </c:dateAx>
      <c:valAx>
        <c:axId val="176794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795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59</c:v>
                </c:pt>
                <c:pt idx="3">
                  <c:v>80.540000000000006</c:v>
                </c:pt>
                <c:pt idx="4">
                  <c:v>86.6</c:v>
                </c:pt>
              </c:numCache>
            </c:numRef>
          </c:val>
          <c:extLst>
            <c:ext xmlns:c16="http://schemas.microsoft.com/office/drawing/2014/chart" uri="{C3380CC4-5D6E-409C-BE32-E72D297353CC}">
              <c16:uniqueId val="{00000000-311F-407A-8C0D-22537825F60E}"/>
            </c:ext>
          </c:extLst>
        </c:ser>
        <c:dLbls>
          <c:showLegendKey val="0"/>
          <c:showVal val="0"/>
          <c:showCatName val="0"/>
          <c:showSerName val="0"/>
          <c:showPercent val="0"/>
          <c:showBubbleSize val="0"/>
        </c:dLbls>
        <c:gapWidth val="150"/>
        <c:axId val="1767950608"/>
        <c:axId val="189333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80.58</c:v>
                </c:pt>
                <c:pt idx="3">
                  <c:v>78.92</c:v>
                </c:pt>
                <c:pt idx="4">
                  <c:v>86.94</c:v>
                </c:pt>
              </c:numCache>
            </c:numRef>
          </c:val>
          <c:smooth val="0"/>
          <c:extLst>
            <c:ext xmlns:c16="http://schemas.microsoft.com/office/drawing/2014/chart" uri="{C3380CC4-5D6E-409C-BE32-E72D297353CC}">
              <c16:uniqueId val="{00000001-311F-407A-8C0D-22537825F60E}"/>
            </c:ext>
          </c:extLst>
        </c:ser>
        <c:dLbls>
          <c:showLegendKey val="0"/>
          <c:showVal val="0"/>
          <c:showCatName val="0"/>
          <c:showSerName val="0"/>
          <c:showPercent val="0"/>
          <c:showBubbleSize val="0"/>
        </c:dLbls>
        <c:marker val="1"/>
        <c:smooth val="0"/>
        <c:axId val="1767950608"/>
        <c:axId val="1893336112"/>
      </c:lineChart>
      <c:dateAx>
        <c:axId val="1767950608"/>
        <c:scaling>
          <c:orientation val="minMax"/>
        </c:scaling>
        <c:delete val="1"/>
        <c:axPos val="b"/>
        <c:numFmt formatCode="&quot;H&quot;yy" sourceLinked="1"/>
        <c:majorTickMark val="none"/>
        <c:minorTickMark val="none"/>
        <c:tickLblPos val="none"/>
        <c:crossAx val="1893336112"/>
        <c:crosses val="autoZero"/>
        <c:auto val="1"/>
        <c:lblOffset val="100"/>
        <c:baseTimeUnit val="years"/>
      </c:dateAx>
      <c:valAx>
        <c:axId val="189333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795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215.68</c:v>
                </c:pt>
                <c:pt idx="3">
                  <c:v>166.52</c:v>
                </c:pt>
                <c:pt idx="4">
                  <c:v>162.56</c:v>
                </c:pt>
              </c:numCache>
            </c:numRef>
          </c:val>
          <c:extLst>
            <c:ext xmlns:c16="http://schemas.microsoft.com/office/drawing/2014/chart" uri="{C3380CC4-5D6E-409C-BE32-E72D297353CC}">
              <c16:uniqueId val="{00000000-F433-493A-9F5F-267503E151D8}"/>
            </c:ext>
          </c:extLst>
        </c:ser>
        <c:dLbls>
          <c:showLegendKey val="0"/>
          <c:showVal val="0"/>
          <c:showCatName val="0"/>
          <c:showSerName val="0"/>
          <c:showPercent val="0"/>
          <c:showBubbleSize val="0"/>
        </c:dLbls>
        <c:gapWidth val="150"/>
        <c:axId val="1893330672"/>
        <c:axId val="189333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216.21</c:v>
                </c:pt>
                <c:pt idx="3">
                  <c:v>220.31</c:v>
                </c:pt>
                <c:pt idx="4">
                  <c:v>179.63</c:v>
                </c:pt>
              </c:numCache>
            </c:numRef>
          </c:val>
          <c:smooth val="0"/>
          <c:extLst>
            <c:ext xmlns:c16="http://schemas.microsoft.com/office/drawing/2014/chart" uri="{C3380CC4-5D6E-409C-BE32-E72D297353CC}">
              <c16:uniqueId val="{00000001-F433-493A-9F5F-267503E151D8}"/>
            </c:ext>
          </c:extLst>
        </c:ser>
        <c:dLbls>
          <c:showLegendKey val="0"/>
          <c:showVal val="0"/>
          <c:showCatName val="0"/>
          <c:showSerName val="0"/>
          <c:showPercent val="0"/>
          <c:showBubbleSize val="0"/>
        </c:dLbls>
        <c:marker val="1"/>
        <c:smooth val="0"/>
        <c:axId val="1893330672"/>
        <c:axId val="1893331216"/>
      </c:lineChart>
      <c:dateAx>
        <c:axId val="1893330672"/>
        <c:scaling>
          <c:orientation val="minMax"/>
        </c:scaling>
        <c:delete val="1"/>
        <c:axPos val="b"/>
        <c:numFmt formatCode="&quot;H&quot;yy" sourceLinked="1"/>
        <c:majorTickMark val="none"/>
        <c:minorTickMark val="none"/>
        <c:tickLblPos val="none"/>
        <c:crossAx val="1893331216"/>
        <c:crosses val="autoZero"/>
        <c:auto val="1"/>
        <c:lblOffset val="100"/>
        <c:baseTimeUnit val="years"/>
      </c:dateAx>
      <c:valAx>
        <c:axId val="189333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33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山梨県　山梨市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Cd1</v>
      </c>
      <c r="X8" s="78"/>
      <c r="Y8" s="78"/>
      <c r="Z8" s="78"/>
      <c r="AA8" s="78"/>
      <c r="AB8" s="78"/>
      <c r="AC8" s="78"/>
      <c r="AD8" s="79" t="str">
        <f>データ!$M$6</f>
        <v>非設置</v>
      </c>
      <c r="AE8" s="79"/>
      <c r="AF8" s="79"/>
      <c r="AG8" s="79"/>
      <c r="AH8" s="79"/>
      <c r="AI8" s="79"/>
      <c r="AJ8" s="79"/>
      <c r="AK8" s="3"/>
      <c r="AL8" s="75">
        <f>データ!S6</f>
        <v>34556</v>
      </c>
      <c r="AM8" s="75"/>
      <c r="AN8" s="75"/>
      <c r="AO8" s="75"/>
      <c r="AP8" s="75"/>
      <c r="AQ8" s="75"/>
      <c r="AR8" s="75"/>
      <c r="AS8" s="75"/>
      <c r="AT8" s="74">
        <f>データ!T6</f>
        <v>289.8</v>
      </c>
      <c r="AU8" s="74"/>
      <c r="AV8" s="74"/>
      <c r="AW8" s="74"/>
      <c r="AX8" s="74"/>
      <c r="AY8" s="74"/>
      <c r="AZ8" s="74"/>
      <c r="BA8" s="74"/>
      <c r="BB8" s="74">
        <f>データ!U6</f>
        <v>119.24</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2">
      <c r="A10" s="2"/>
      <c r="B10" s="74" t="str">
        <f>データ!N6</f>
        <v>-</v>
      </c>
      <c r="C10" s="74"/>
      <c r="D10" s="74"/>
      <c r="E10" s="74"/>
      <c r="F10" s="74"/>
      <c r="G10" s="74"/>
      <c r="H10" s="74"/>
      <c r="I10" s="74">
        <f>データ!O6</f>
        <v>45.51</v>
      </c>
      <c r="J10" s="74"/>
      <c r="K10" s="74"/>
      <c r="L10" s="74"/>
      <c r="M10" s="74"/>
      <c r="N10" s="74"/>
      <c r="O10" s="74"/>
      <c r="P10" s="74">
        <f>データ!P6</f>
        <v>51.57</v>
      </c>
      <c r="Q10" s="74"/>
      <c r="R10" s="74"/>
      <c r="S10" s="74"/>
      <c r="T10" s="74"/>
      <c r="U10" s="74"/>
      <c r="V10" s="74"/>
      <c r="W10" s="74">
        <f>データ!Q6</f>
        <v>67.16</v>
      </c>
      <c r="X10" s="74"/>
      <c r="Y10" s="74"/>
      <c r="Z10" s="74"/>
      <c r="AA10" s="74"/>
      <c r="AB10" s="74"/>
      <c r="AC10" s="74"/>
      <c r="AD10" s="75">
        <f>データ!R6</f>
        <v>2541</v>
      </c>
      <c r="AE10" s="75"/>
      <c r="AF10" s="75"/>
      <c r="AG10" s="75"/>
      <c r="AH10" s="75"/>
      <c r="AI10" s="75"/>
      <c r="AJ10" s="75"/>
      <c r="AK10" s="2"/>
      <c r="AL10" s="75">
        <f>データ!V6</f>
        <v>17728</v>
      </c>
      <c r="AM10" s="75"/>
      <c r="AN10" s="75"/>
      <c r="AO10" s="75"/>
      <c r="AP10" s="75"/>
      <c r="AQ10" s="75"/>
      <c r="AR10" s="75"/>
      <c r="AS10" s="75"/>
      <c r="AT10" s="74">
        <f>データ!W6</f>
        <v>7.37</v>
      </c>
      <c r="AU10" s="74"/>
      <c r="AV10" s="74"/>
      <c r="AW10" s="74"/>
      <c r="AX10" s="74"/>
      <c r="AY10" s="74"/>
      <c r="AZ10" s="74"/>
      <c r="BA10" s="74"/>
      <c r="BB10" s="74">
        <f>データ!X6</f>
        <v>2405.4299999999998</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116</v>
      </c>
      <c r="BM16" s="66"/>
      <c r="BN16" s="66"/>
      <c r="BO16" s="66"/>
      <c r="BP16" s="66"/>
      <c r="BQ16" s="66"/>
      <c r="BR16" s="66"/>
      <c r="BS16" s="66"/>
      <c r="BT16" s="66"/>
      <c r="BU16" s="66"/>
      <c r="BV16" s="66"/>
      <c r="BW16" s="66"/>
      <c r="BX16" s="66"/>
      <c r="BY16" s="66"/>
      <c r="BZ16" s="67"/>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LyWIDt739GWPHt9sO3PSNlhNdqGwjDyMnV4c3ld3qIVpPAf7FWAL36n6CsKCKTpYtgIr/v+2qbEhq+NZt8qk/A==" saltValue="yvOAragLm/G2yuSiNki7O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192058</v>
      </c>
      <c r="D6" s="33">
        <f t="shared" si="3"/>
        <v>46</v>
      </c>
      <c r="E6" s="33">
        <f t="shared" si="3"/>
        <v>17</v>
      </c>
      <c r="F6" s="33">
        <f t="shared" si="3"/>
        <v>1</v>
      </c>
      <c r="G6" s="33">
        <f t="shared" si="3"/>
        <v>0</v>
      </c>
      <c r="H6" s="33" t="str">
        <f t="shared" si="3"/>
        <v>山梨県　山梨市</v>
      </c>
      <c r="I6" s="33" t="str">
        <f t="shared" si="3"/>
        <v>法適用</v>
      </c>
      <c r="J6" s="33" t="str">
        <f t="shared" si="3"/>
        <v>下水道事業</v>
      </c>
      <c r="K6" s="33" t="str">
        <f t="shared" si="3"/>
        <v>公共下水道</v>
      </c>
      <c r="L6" s="33" t="str">
        <f t="shared" si="3"/>
        <v>Cd1</v>
      </c>
      <c r="M6" s="33" t="str">
        <f t="shared" si="3"/>
        <v>非設置</v>
      </c>
      <c r="N6" s="34" t="str">
        <f t="shared" si="3"/>
        <v>-</v>
      </c>
      <c r="O6" s="34">
        <f t="shared" si="3"/>
        <v>45.51</v>
      </c>
      <c r="P6" s="34">
        <f t="shared" si="3"/>
        <v>51.57</v>
      </c>
      <c r="Q6" s="34">
        <f t="shared" si="3"/>
        <v>67.16</v>
      </c>
      <c r="R6" s="34">
        <f t="shared" si="3"/>
        <v>2541</v>
      </c>
      <c r="S6" s="34">
        <f t="shared" si="3"/>
        <v>34556</v>
      </c>
      <c r="T6" s="34">
        <f t="shared" si="3"/>
        <v>289.8</v>
      </c>
      <c r="U6" s="34">
        <f t="shared" si="3"/>
        <v>119.24</v>
      </c>
      <c r="V6" s="34">
        <f t="shared" si="3"/>
        <v>17728</v>
      </c>
      <c r="W6" s="34">
        <f t="shared" si="3"/>
        <v>7.37</v>
      </c>
      <c r="X6" s="34">
        <f t="shared" si="3"/>
        <v>2405.4299999999998</v>
      </c>
      <c r="Y6" s="35" t="str">
        <f>IF(Y7="",NA(),Y7)</f>
        <v>-</v>
      </c>
      <c r="Z6" s="35" t="str">
        <f t="shared" ref="Z6:AH6" si="4">IF(Z7="",NA(),Z7)</f>
        <v>-</v>
      </c>
      <c r="AA6" s="35">
        <f t="shared" si="4"/>
        <v>100.11</v>
      </c>
      <c r="AB6" s="35">
        <f t="shared" si="4"/>
        <v>99.65</v>
      </c>
      <c r="AC6" s="35">
        <f t="shared" si="4"/>
        <v>102.57</v>
      </c>
      <c r="AD6" s="35" t="str">
        <f t="shared" si="4"/>
        <v>-</v>
      </c>
      <c r="AE6" s="35" t="str">
        <f t="shared" si="4"/>
        <v>-</v>
      </c>
      <c r="AF6" s="35">
        <f t="shared" si="4"/>
        <v>106.7</v>
      </c>
      <c r="AG6" s="35">
        <f t="shared" si="4"/>
        <v>106.83</v>
      </c>
      <c r="AH6" s="35">
        <f t="shared" si="4"/>
        <v>104.01</v>
      </c>
      <c r="AI6" s="34" t="str">
        <f>IF(AI7="","",IF(AI7="-","【-】","【"&amp;SUBSTITUTE(TEXT(AI7,"#,##0.00"),"-","△")&amp;"】"))</f>
        <v>【108.07】</v>
      </c>
      <c r="AJ6" s="35" t="str">
        <f>IF(AJ7="",NA(),AJ7)</f>
        <v>-</v>
      </c>
      <c r="AK6" s="35" t="str">
        <f t="shared" ref="AK6:AS6" si="5">IF(AK7="",NA(),AK7)</f>
        <v>-</v>
      </c>
      <c r="AL6" s="35">
        <f t="shared" si="5"/>
        <v>2.7</v>
      </c>
      <c r="AM6" s="35">
        <f t="shared" si="5"/>
        <v>3.02</v>
      </c>
      <c r="AN6" s="34">
        <f t="shared" si="5"/>
        <v>0</v>
      </c>
      <c r="AO6" s="35" t="str">
        <f t="shared" si="5"/>
        <v>-</v>
      </c>
      <c r="AP6" s="35" t="str">
        <f t="shared" si="5"/>
        <v>-</v>
      </c>
      <c r="AQ6" s="35">
        <f t="shared" si="5"/>
        <v>26.14</v>
      </c>
      <c r="AR6" s="35">
        <f t="shared" si="5"/>
        <v>22.02</v>
      </c>
      <c r="AS6" s="35">
        <f t="shared" si="5"/>
        <v>26.18</v>
      </c>
      <c r="AT6" s="34" t="str">
        <f>IF(AT7="","",IF(AT7="-","【-】","【"&amp;SUBSTITUTE(TEXT(AT7,"#,##0.00"),"-","△")&amp;"】"))</f>
        <v>【3.09】</v>
      </c>
      <c r="AU6" s="35" t="str">
        <f>IF(AU7="",NA(),AU7)</f>
        <v>-</v>
      </c>
      <c r="AV6" s="35" t="str">
        <f t="shared" ref="AV6:BD6" si="6">IF(AV7="",NA(),AV7)</f>
        <v>-</v>
      </c>
      <c r="AW6" s="35">
        <f t="shared" si="6"/>
        <v>17.93</v>
      </c>
      <c r="AX6" s="35">
        <f t="shared" si="6"/>
        <v>17.18</v>
      </c>
      <c r="AY6" s="35">
        <f t="shared" si="6"/>
        <v>30.37</v>
      </c>
      <c r="AZ6" s="35" t="str">
        <f t="shared" si="6"/>
        <v>-</v>
      </c>
      <c r="BA6" s="35" t="str">
        <f t="shared" si="6"/>
        <v>-</v>
      </c>
      <c r="BB6" s="35">
        <f t="shared" si="6"/>
        <v>68.290000000000006</v>
      </c>
      <c r="BC6" s="35">
        <f t="shared" si="6"/>
        <v>68.040000000000006</v>
      </c>
      <c r="BD6" s="35">
        <f t="shared" si="6"/>
        <v>57.3</v>
      </c>
      <c r="BE6" s="34" t="str">
        <f>IF(BE7="","",IF(BE7="-","【-】","【"&amp;SUBSTITUTE(TEXT(BE7,"#,##0.00"),"-","△")&amp;"】"))</f>
        <v>【69.54】</v>
      </c>
      <c r="BF6" s="35" t="str">
        <f>IF(BF7="",NA(),BF7)</f>
        <v>-</v>
      </c>
      <c r="BG6" s="35" t="str">
        <f t="shared" ref="BG6:BO6" si="7">IF(BG7="",NA(),BG7)</f>
        <v>-</v>
      </c>
      <c r="BH6" s="35">
        <f t="shared" si="7"/>
        <v>784.55</v>
      </c>
      <c r="BI6" s="35">
        <f t="shared" si="7"/>
        <v>754.15</v>
      </c>
      <c r="BJ6" s="35">
        <f t="shared" si="7"/>
        <v>712.27</v>
      </c>
      <c r="BK6" s="35" t="str">
        <f t="shared" si="7"/>
        <v>-</v>
      </c>
      <c r="BL6" s="35" t="str">
        <f t="shared" si="7"/>
        <v>-</v>
      </c>
      <c r="BM6" s="35">
        <f t="shared" si="7"/>
        <v>1124.26</v>
      </c>
      <c r="BN6" s="35">
        <f t="shared" si="7"/>
        <v>1048.23</v>
      </c>
      <c r="BO6" s="35">
        <f t="shared" si="7"/>
        <v>807.75</v>
      </c>
      <c r="BP6" s="34" t="str">
        <f>IF(BP7="","",IF(BP7="-","【-】","【"&amp;SUBSTITUTE(TEXT(BP7,"#,##0.00"),"-","△")&amp;"】"))</f>
        <v>【682.51】</v>
      </c>
      <c r="BQ6" s="35" t="str">
        <f>IF(BQ7="",NA(),BQ7)</f>
        <v>-</v>
      </c>
      <c r="BR6" s="35" t="str">
        <f t="shared" ref="BR6:BZ6" si="8">IF(BR7="",NA(),BR7)</f>
        <v>-</v>
      </c>
      <c r="BS6" s="35">
        <f t="shared" si="8"/>
        <v>59</v>
      </c>
      <c r="BT6" s="35">
        <f t="shared" si="8"/>
        <v>80.540000000000006</v>
      </c>
      <c r="BU6" s="35">
        <f t="shared" si="8"/>
        <v>86.6</v>
      </c>
      <c r="BV6" s="35" t="str">
        <f t="shared" si="8"/>
        <v>-</v>
      </c>
      <c r="BW6" s="35" t="str">
        <f t="shared" si="8"/>
        <v>-</v>
      </c>
      <c r="BX6" s="35">
        <f t="shared" si="8"/>
        <v>80.58</v>
      </c>
      <c r="BY6" s="35">
        <f t="shared" si="8"/>
        <v>78.92</v>
      </c>
      <c r="BZ6" s="35">
        <f t="shared" si="8"/>
        <v>86.94</v>
      </c>
      <c r="CA6" s="34" t="str">
        <f>IF(CA7="","",IF(CA7="-","【-】","【"&amp;SUBSTITUTE(TEXT(CA7,"#,##0.00"),"-","△")&amp;"】"))</f>
        <v>【100.34】</v>
      </c>
      <c r="CB6" s="35" t="str">
        <f>IF(CB7="",NA(),CB7)</f>
        <v>-</v>
      </c>
      <c r="CC6" s="35" t="str">
        <f t="shared" ref="CC6:CK6" si="9">IF(CC7="",NA(),CC7)</f>
        <v>-</v>
      </c>
      <c r="CD6" s="35">
        <f t="shared" si="9"/>
        <v>215.68</v>
      </c>
      <c r="CE6" s="35">
        <f t="shared" si="9"/>
        <v>166.52</v>
      </c>
      <c r="CF6" s="35">
        <f t="shared" si="9"/>
        <v>162.56</v>
      </c>
      <c r="CG6" s="35" t="str">
        <f t="shared" si="9"/>
        <v>-</v>
      </c>
      <c r="CH6" s="35" t="str">
        <f t="shared" si="9"/>
        <v>-</v>
      </c>
      <c r="CI6" s="35">
        <f t="shared" si="9"/>
        <v>216.21</v>
      </c>
      <c r="CJ6" s="35">
        <f t="shared" si="9"/>
        <v>220.31</v>
      </c>
      <c r="CK6" s="35">
        <f t="shared" si="9"/>
        <v>179.63</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50.24</v>
      </c>
      <c r="CU6" s="35">
        <f t="shared" si="10"/>
        <v>49.68</v>
      </c>
      <c r="CV6" s="35">
        <f t="shared" si="10"/>
        <v>55.55</v>
      </c>
      <c r="CW6" s="34" t="str">
        <f>IF(CW7="","",IF(CW7="-","【-】","【"&amp;SUBSTITUTE(TEXT(CW7,"#,##0.00"),"-","△")&amp;"】"))</f>
        <v>【59.64】</v>
      </c>
      <c r="CX6" s="35" t="str">
        <f>IF(CX7="",NA(),CX7)</f>
        <v>-</v>
      </c>
      <c r="CY6" s="35" t="str">
        <f t="shared" ref="CY6:DG6" si="11">IF(CY7="",NA(),CY7)</f>
        <v>-</v>
      </c>
      <c r="CZ6" s="35">
        <f t="shared" si="11"/>
        <v>79.540000000000006</v>
      </c>
      <c r="DA6" s="35">
        <f t="shared" si="11"/>
        <v>79.06</v>
      </c>
      <c r="DB6" s="35">
        <f t="shared" si="11"/>
        <v>80.06</v>
      </c>
      <c r="DC6" s="35" t="str">
        <f t="shared" si="11"/>
        <v>-</v>
      </c>
      <c r="DD6" s="35" t="str">
        <f t="shared" si="11"/>
        <v>-</v>
      </c>
      <c r="DE6" s="35">
        <f t="shared" si="11"/>
        <v>84.17</v>
      </c>
      <c r="DF6" s="35">
        <f t="shared" si="11"/>
        <v>83.35</v>
      </c>
      <c r="DG6" s="35">
        <f t="shared" si="11"/>
        <v>91.64</v>
      </c>
      <c r="DH6" s="34" t="str">
        <f>IF(DH7="","",IF(DH7="-","【-】","【"&amp;SUBSTITUTE(TEXT(DH7,"#,##0.00"),"-","△")&amp;"】"))</f>
        <v>【95.35】</v>
      </c>
      <c r="DI6" s="35" t="str">
        <f>IF(DI7="",NA(),DI7)</f>
        <v>-</v>
      </c>
      <c r="DJ6" s="35" t="str">
        <f t="shared" ref="DJ6:DR6" si="12">IF(DJ7="",NA(),DJ7)</f>
        <v>-</v>
      </c>
      <c r="DK6" s="35">
        <f t="shared" si="12"/>
        <v>30.9</v>
      </c>
      <c r="DL6" s="35">
        <f t="shared" si="12"/>
        <v>32.03</v>
      </c>
      <c r="DM6" s="35">
        <f t="shared" si="12"/>
        <v>33.15</v>
      </c>
      <c r="DN6" s="35" t="str">
        <f t="shared" si="12"/>
        <v>-</v>
      </c>
      <c r="DO6" s="35" t="str">
        <f t="shared" si="12"/>
        <v>-</v>
      </c>
      <c r="DP6" s="35">
        <f t="shared" si="12"/>
        <v>26.81</v>
      </c>
      <c r="DQ6" s="35">
        <f t="shared" si="12"/>
        <v>26.06</v>
      </c>
      <c r="DR6" s="35">
        <f t="shared" si="12"/>
        <v>31.19</v>
      </c>
      <c r="DS6" s="34" t="str">
        <f>IF(DS7="","",IF(DS7="-","【-】","【"&amp;SUBSTITUTE(TEXT(DS7,"#,##0.00"),"-","△")&amp;"】"))</f>
        <v>【38.57】</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5">
        <f t="shared" si="13"/>
        <v>0.57999999999999996</v>
      </c>
      <c r="ED6" s="34" t="str">
        <f>IF(ED7="","",IF(ED7="-","【-】","【"&amp;SUBSTITUTE(TEXT(ED7,"#,##0.00"),"-","△")&amp;"】"))</f>
        <v>【5.90】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0.13</v>
      </c>
      <c r="EM6" s="35">
        <f t="shared" si="14"/>
        <v>0.12</v>
      </c>
      <c r="EN6" s="35">
        <f t="shared" si="14"/>
        <v>0.1</v>
      </c>
      <c r="EO6" s="34" t="str">
        <f>IF(EO7="","",IF(EO7="-","【-】","【"&amp;SUBSTITUTE(TEXT(EO7,"#,##0.00"),"-","△")&amp;"】"))</f>
        <v>【0.22】</v>
      </c>
    </row>
    <row r="7" spans="1:148" s="36" customFormat="1" x14ac:dyDescent="0.2">
      <c r="A7" s="28"/>
      <c r="B7" s="37">
        <v>2019</v>
      </c>
      <c r="C7" s="37">
        <v>192058</v>
      </c>
      <c r="D7" s="37">
        <v>46</v>
      </c>
      <c r="E7" s="37">
        <v>17</v>
      </c>
      <c r="F7" s="37">
        <v>1</v>
      </c>
      <c r="G7" s="37">
        <v>0</v>
      </c>
      <c r="H7" s="37" t="s">
        <v>96</v>
      </c>
      <c r="I7" s="37" t="s">
        <v>97</v>
      </c>
      <c r="J7" s="37" t="s">
        <v>98</v>
      </c>
      <c r="K7" s="37" t="s">
        <v>99</v>
      </c>
      <c r="L7" s="37" t="s">
        <v>100</v>
      </c>
      <c r="M7" s="37" t="s">
        <v>101</v>
      </c>
      <c r="N7" s="38" t="s">
        <v>102</v>
      </c>
      <c r="O7" s="38">
        <v>45.51</v>
      </c>
      <c r="P7" s="38">
        <v>51.57</v>
      </c>
      <c r="Q7" s="38">
        <v>67.16</v>
      </c>
      <c r="R7" s="38">
        <v>2541</v>
      </c>
      <c r="S7" s="38">
        <v>34556</v>
      </c>
      <c r="T7" s="38">
        <v>289.8</v>
      </c>
      <c r="U7" s="38">
        <v>119.24</v>
      </c>
      <c r="V7" s="38">
        <v>17728</v>
      </c>
      <c r="W7" s="38">
        <v>7.37</v>
      </c>
      <c r="X7" s="38">
        <v>2405.4299999999998</v>
      </c>
      <c r="Y7" s="38" t="s">
        <v>102</v>
      </c>
      <c r="Z7" s="38" t="s">
        <v>102</v>
      </c>
      <c r="AA7" s="38">
        <v>100.11</v>
      </c>
      <c r="AB7" s="38">
        <v>99.65</v>
      </c>
      <c r="AC7" s="38">
        <v>102.57</v>
      </c>
      <c r="AD7" s="38" t="s">
        <v>102</v>
      </c>
      <c r="AE7" s="38" t="s">
        <v>102</v>
      </c>
      <c r="AF7" s="38">
        <v>106.7</v>
      </c>
      <c r="AG7" s="38">
        <v>106.83</v>
      </c>
      <c r="AH7" s="38">
        <v>104.01</v>
      </c>
      <c r="AI7" s="38">
        <v>108.07</v>
      </c>
      <c r="AJ7" s="38" t="s">
        <v>102</v>
      </c>
      <c r="AK7" s="38" t="s">
        <v>102</v>
      </c>
      <c r="AL7" s="38">
        <v>2.7</v>
      </c>
      <c r="AM7" s="38">
        <v>3.02</v>
      </c>
      <c r="AN7" s="38">
        <v>0</v>
      </c>
      <c r="AO7" s="38" t="s">
        <v>102</v>
      </c>
      <c r="AP7" s="38" t="s">
        <v>102</v>
      </c>
      <c r="AQ7" s="38">
        <v>26.14</v>
      </c>
      <c r="AR7" s="38">
        <v>22.02</v>
      </c>
      <c r="AS7" s="38">
        <v>26.18</v>
      </c>
      <c r="AT7" s="38">
        <v>3.09</v>
      </c>
      <c r="AU7" s="38" t="s">
        <v>102</v>
      </c>
      <c r="AV7" s="38" t="s">
        <v>102</v>
      </c>
      <c r="AW7" s="38">
        <v>17.93</v>
      </c>
      <c r="AX7" s="38">
        <v>17.18</v>
      </c>
      <c r="AY7" s="38">
        <v>30.37</v>
      </c>
      <c r="AZ7" s="38" t="s">
        <v>102</v>
      </c>
      <c r="BA7" s="38" t="s">
        <v>102</v>
      </c>
      <c r="BB7" s="38">
        <v>68.290000000000006</v>
      </c>
      <c r="BC7" s="38">
        <v>68.040000000000006</v>
      </c>
      <c r="BD7" s="38">
        <v>57.3</v>
      </c>
      <c r="BE7" s="38">
        <v>69.540000000000006</v>
      </c>
      <c r="BF7" s="38" t="s">
        <v>102</v>
      </c>
      <c r="BG7" s="38" t="s">
        <v>102</v>
      </c>
      <c r="BH7" s="38">
        <v>784.55</v>
      </c>
      <c r="BI7" s="38">
        <v>754.15</v>
      </c>
      <c r="BJ7" s="38">
        <v>712.27</v>
      </c>
      <c r="BK7" s="38" t="s">
        <v>102</v>
      </c>
      <c r="BL7" s="38" t="s">
        <v>102</v>
      </c>
      <c r="BM7" s="38">
        <v>1124.26</v>
      </c>
      <c r="BN7" s="38">
        <v>1048.23</v>
      </c>
      <c r="BO7" s="38">
        <v>807.75</v>
      </c>
      <c r="BP7" s="38">
        <v>682.51</v>
      </c>
      <c r="BQ7" s="38" t="s">
        <v>102</v>
      </c>
      <c r="BR7" s="38" t="s">
        <v>102</v>
      </c>
      <c r="BS7" s="38">
        <v>59</v>
      </c>
      <c r="BT7" s="38">
        <v>80.540000000000006</v>
      </c>
      <c r="BU7" s="38">
        <v>86.6</v>
      </c>
      <c r="BV7" s="38" t="s">
        <v>102</v>
      </c>
      <c r="BW7" s="38" t="s">
        <v>102</v>
      </c>
      <c r="BX7" s="38">
        <v>80.58</v>
      </c>
      <c r="BY7" s="38">
        <v>78.92</v>
      </c>
      <c r="BZ7" s="38">
        <v>86.94</v>
      </c>
      <c r="CA7" s="38">
        <v>100.34</v>
      </c>
      <c r="CB7" s="38" t="s">
        <v>102</v>
      </c>
      <c r="CC7" s="38" t="s">
        <v>102</v>
      </c>
      <c r="CD7" s="38">
        <v>215.68</v>
      </c>
      <c r="CE7" s="38">
        <v>166.52</v>
      </c>
      <c r="CF7" s="38">
        <v>162.56</v>
      </c>
      <c r="CG7" s="38" t="s">
        <v>102</v>
      </c>
      <c r="CH7" s="38" t="s">
        <v>102</v>
      </c>
      <c r="CI7" s="38">
        <v>216.21</v>
      </c>
      <c r="CJ7" s="38">
        <v>220.31</v>
      </c>
      <c r="CK7" s="38">
        <v>179.63</v>
      </c>
      <c r="CL7" s="38">
        <v>136.15</v>
      </c>
      <c r="CM7" s="38" t="s">
        <v>102</v>
      </c>
      <c r="CN7" s="38" t="s">
        <v>102</v>
      </c>
      <c r="CO7" s="38" t="s">
        <v>102</v>
      </c>
      <c r="CP7" s="38" t="s">
        <v>102</v>
      </c>
      <c r="CQ7" s="38" t="s">
        <v>102</v>
      </c>
      <c r="CR7" s="38" t="s">
        <v>102</v>
      </c>
      <c r="CS7" s="38" t="s">
        <v>102</v>
      </c>
      <c r="CT7" s="38">
        <v>50.24</v>
      </c>
      <c r="CU7" s="38">
        <v>49.68</v>
      </c>
      <c r="CV7" s="38">
        <v>55.55</v>
      </c>
      <c r="CW7" s="38">
        <v>59.64</v>
      </c>
      <c r="CX7" s="38" t="s">
        <v>102</v>
      </c>
      <c r="CY7" s="38" t="s">
        <v>102</v>
      </c>
      <c r="CZ7" s="38">
        <v>79.540000000000006</v>
      </c>
      <c r="DA7" s="38">
        <v>79.06</v>
      </c>
      <c r="DB7" s="38">
        <v>80.06</v>
      </c>
      <c r="DC7" s="38" t="s">
        <v>102</v>
      </c>
      <c r="DD7" s="38" t="s">
        <v>102</v>
      </c>
      <c r="DE7" s="38">
        <v>84.17</v>
      </c>
      <c r="DF7" s="38">
        <v>83.35</v>
      </c>
      <c r="DG7" s="38">
        <v>91.64</v>
      </c>
      <c r="DH7" s="38">
        <v>95.35</v>
      </c>
      <c r="DI7" s="38" t="s">
        <v>102</v>
      </c>
      <c r="DJ7" s="38" t="s">
        <v>102</v>
      </c>
      <c r="DK7" s="38">
        <v>30.9</v>
      </c>
      <c r="DL7" s="38">
        <v>32.03</v>
      </c>
      <c r="DM7" s="38">
        <v>33.15</v>
      </c>
      <c r="DN7" s="38" t="s">
        <v>102</v>
      </c>
      <c r="DO7" s="38" t="s">
        <v>102</v>
      </c>
      <c r="DP7" s="38">
        <v>26.81</v>
      </c>
      <c r="DQ7" s="38">
        <v>26.06</v>
      </c>
      <c r="DR7" s="38">
        <v>31.19</v>
      </c>
      <c r="DS7" s="38">
        <v>38.57</v>
      </c>
      <c r="DT7" s="38" t="s">
        <v>102</v>
      </c>
      <c r="DU7" s="38" t="s">
        <v>102</v>
      </c>
      <c r="DV7" s="38">
        <v>0</v>
      </c>
      <c r="DW7" s="38">
        <v>0</v>
      </c>
      <c r="DX7" s="38">
        <v>0</v>
      </c>
      <c r="DY7" s="38" t="s">
        <v>102</v>
      </c>
      <c r="DZ7" s="38" t="s">
        <v>102</v>
      </c>
      <c r="EA7" s="38">
        <v>0</v>
      </c>
      <c r="EB7" s="38">
        <v>0</v>
      </c>
      <c r="EC7" s="38">
        <v>0.57999999999999996</v>
      </c>
      <c r="ED7" s="38">
        <v>5.9</v>
      </c>
      <c r="EE7" s="38" t="s">
        <v>102</v>
      </c>
      <c r="EF7" s="38" t="s">
        <v>102</v>
      </c>
      <c r="EG7" s="38">
        <v>0</v>
      </c>
      <c r="EH7" s="38">
        <v>0</v>
      </c>
      <c r="EI7" s="38">
        <v>0</v>
      </c>
      <c r="EJ7" s="38" t="s">
        <v>102</v>
      </c>
      <c r="EK7" s="38" t="s">
        <v>102</v>
      </c>
      <c r="EL7" s="38">
        <v>0.13</v>
      </c>
      <c r="EM7" s="38">
        <v>0.12</v>
      </c>
      <c r="EN7" s="38">
        <v>0.1</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2021-01-14T02:54:18Z</cp:lastPrinted>
  <dcterms:created xsi:type="dcterms:W3CDTF">2020-12-04T02:26:35Z</dcterms:created>
  <dcterms:modified xsi:type="dcterms:W3CDTF">2021-02-22T02:18:04Z</dcterms:modified>
  <cp:category/>
</cp:coreProperties>
</file>