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GfZE0FQyGGqj0V6TtzSdLY6s49yQD4Ai0VsdPKIK0suBumPpVv9/0fmkd82LV0vVflGcuW5qhrL2CejcanShXw==" workbookSaltValue="h46EjuvOdKPcwPCik3TpSQ==" workbookSpinCount="100000" lockStructure="1"/>
  <bookViews>
    <workbookView xWindow="0" yWindow="0" windowWidth="19200" windowHeight="114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<sst xmlns="http://schemas.openxmlformats.org/spreadsheetml/2006/main" count="233" uniqueCount="117">
  <si>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</si>
  <si>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</si>
  <si>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</si>
  <si>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</si>
  <si>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</si>
  <si>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</si>
  <si>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</si>
  <si>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</si>
  <si>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</si>
  <si>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</si>
  <si>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</si>
  <si>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</si>
  <si>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</si>
  <si>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</si>
  <si>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</si>
  <si>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</si>
  <si>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</si>
  <si>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</si>
  <si>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</si>
  <si>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</si>
  <si>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</si>
  <si>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</si>
  <si>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</si>
  <si>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</si>
  <si>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</si>
  <si>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</si>
  <si>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</si>
  <si>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</si>
  <si>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</si>
  <si>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</si>
  <si>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</si>
  <si>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</si>
  <si>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</si>
  <si>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</si>
  <si>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</si>
  <si>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</si>
  <si>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</si>
  <si>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</si>
  <si>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</si>
  <si>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</si>
  <si>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</si>
  <si>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</si>
  <si>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</si>
  <si>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</si>
  <si>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</si>
  <si>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</si>
  <si>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</si>
  <si>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</si>
  <si>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</si>
  <si>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</si>
  <si>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</si>
  <si>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</si>
  <si>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</si>
  <si>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</si>
  <si>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</si>
  <si>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</si>
  <si>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</si>
  <si>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</si>
  <si>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</si>
  <si>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</si>
  <si>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</si>
  <si>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</si>
  <si>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</si>
  <si>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</si>
  <si>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</si>
  <si>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</si>
  <si>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</si>
  <si>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</si>
  <si>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</si>
  <si>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</si>
  <si>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</si>
  <si>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</si>
  <si>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</si>
  <si>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</si>
  <si>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</si>
  <si>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</si>
  <si>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</si>
  <si>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</si>
  <si>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</si>
  <si>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</si>
  <si>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</si>
  <si>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</si>
  <si>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</si>
  <si>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</si>
  <si>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</si>
  <si>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</si>
  <si>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</si>
  <si>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</si>
  <si>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</si>
  <si>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</si>
  <si>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</si>
  <si>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</si>
  <si>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</si>
  <si>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</si>
  <si>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</si>
  <si>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</si>
  <si>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</si>
  <si>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</si>
  <si>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</si>
  <si>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</si>
  <si>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</si>
  <si>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</si>
  <si>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</si>
  <si>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</si>
  <si>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</si>
  <si>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</si>
  <si>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</si>
  <si>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</si>
  <si>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</si>
  <si>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</si>
  <si>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</si>
  <si>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</si>
  <si>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</si>
  <si>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</si>
  <si>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について、前年度に比べ若干改善されたが、類似団体及び全国平均値を下回っており更新ペースに遅れが生じている。財源の不足等により、計画通りの整備が行えていない状況であり、経営状況を考慮し、優先順位を付けて施設整備・更新を行っていく。</t>
    <rPh sb="11" eb="14">
      <t>ゼンネンド</t>
    </rPh>
    <rPh sb="15" eb="16">
      <t>クラ</t>
    </rPh>
    <rPh sb="17" eb="19">
      <t>ジャッカン</t>
    </rPh>
    <rPh sb="19" eb="21">
      <t>カイゼン</t>
    </rPh>
    <rPh sb="38" eb="40">
      <t>シタマワ</t>
    </rPh>
    <rPh sb="44" eb="46">
      <t>コウシン</t>
    </rPh>
    <rPh sb="50" eb="51">
      <t>オク</t>
    </rPh>
    <rPh sb="53" eb="54">
      <t>ショウ</t>
    </rPh>
    <rPh sb="59" eb="61">
      <t>ザイゲン</t>
    </rPh>
    <rPh sb="62" eb="64">
      <t>フソク</t>
    </rPh>
    <rPh sb="64" eb="65">
      <t>トウ</t>
    </rPh>
    <rPh sb="69" eb="71">
      <t>ケイカク</t>
    </rPh>
    <rPh sb="71" eb="72">
      <t>ドオ</t>
    </rPh>
    <rPh sb="74" eb="76">
      <t>セイビ</t>
    </rPh>
    <rPh sb="77" eb="78">
      <t>オコナ</t>
    </rPh>
    <rPh sb="83" eb="85">
      <t>ジョウキョウ</t>
    </rPh>
    <phoneticPr fontId="4"/>
  </si>
  <si>
    <r>
      <t>①収益的収支比率について、類似団体及び全国平均値は上回っているが、人口減少に伴い前年度に比べ減少している。更なる経費削減を行い</t>
    </r>
    <r>
      <rPr>
        <sz val="11"/>
        <rFont val="ＭＳ ゴシック"/>
        <family val="3"/>
        <charset val="128"/>
      </rPr>
      <t>経営改善を行っていく必要がある。</t>
    </r>
    <r>
      <rPr>
        <sz val="11"/>
        <color theme="1"/>
        <rFont val="ＭＳ ゴシック"/>
        <family val="3"/>
        <charset val="128"/>
      </rPr>
      <t xml:space="preserve">
④企業債残高対給水収益比率について、前年度に比べ減少しているが、借入額を抑制しているためである。これは、施設整備及び更新を先延ばしにしている状況であるため、上水道と連携し、適正な範囲で借入を行い計画的な整備・更新を行う必要がある。
⑤料金回収率について、類似団体及び全国平均値を上回っているが、前年度に比べ減少している。引き続き滞納整理を強化及び</t>
    </r>
    <r>
      <rPr>
        <sz val="11"/>
        <rFont val="ＭＳ ゴシック"/>
        <family val="3"/>
        <charset val="128"/>
      </rPr>
      <t>老朽管布設替えを実施</t>
    </r>
    <r>
      <rPr>
        <sz val="11"/>
        <color theme="1"/>
        <rFont val="ＭＳ ゴシック"/>
        <family val="3"/>
        <charset val="128"/>
      </rPr>
      <t>し、回収率を増加させる必要がある。
⑥給水原価について、前年度に比べ増加している。老朽管の漏水が原因として考えられるため、漏水探査を行い老朽管布設替えの優先順位を定め、計画的に修繕を行う必要がある。
⑦施設利用率について、前年度に引き続き減少している。施設の統廃合は、山間部が多く地形的に困難であるため、施設の更新時期に合わせ、ダウンサイジングを検討していく必要がある。
⑧有収率について、前年度に比べ減少している。引き続き老朽管の布設替え及び漏水箇所の特定を行う必要がある。また、令和2年度に数か所漏水修繕を行っており、</t>
    </r>
    <r>
      <rPr>
        <sz val="11"/>
        <rFont val="ＭＳ ゴシック"/>
        <family val="3"/>
        <charset val="128"/>
      </rPr>
      <t>徐々に改善される見込みである。</t>
    </r>
    <rPh sb="53" eb="54">
      <t>サラ</t>
    </rPh>
    <rPh sb="56" eb="58">
      <t>ケイヒ</t>
    </rPh>
    <rPh sb="58" eb="60">
      <t>サクゲン</t>
    </rPh>
    <rPh sb="61" eb="62">
      <t>オコナ</t>
    </rPh>
    <rPh sb="63" eb="65">
      <t>ケイエイ</t>
    </rPh>
    <rPh sb="65" eb="67">
      <t>カイゼン</t>
    </rPh>
    <rPh sb="68" eb="69">
      <t>オコナ</t>
    </rPh>
    <rPh sb="73" eb="75">
      <t>ヒツヨウ</t>
    </rPh>
    <rPh sb="374" eb="376">
      <t>ゼンネン</t>
    </rPh>
    <rPh sb="458" eb="460">
      <t>ゼンネン</t>
    </rPh>
    <rPh sb="462" eb="463">
      <t>クラ</t>
    </rPh>
    <rPh sb="471" eb="472">
      <t>ヒ</t>
    </rPh>
    <rPh sb="473" eb="474">
      <t>ツヅ</t>
    </rPh>
    <rPh sb="483" eb="484">
      <t>オヨ</t>
    </rPh>
    <rPh sb="487" eb="489">
      <t>カショ</t>
    </rPh>
    <rPh sb="490" eb="492">
      <t>トクテイ</t>
    </rPh>
    <rPh sb="493" eb="494">
      <t>オコナ</t>
    </rPh>
    <rPh sb="495" eb="497">
      <t>ヒツヨウ</t>
    </rPh>
    <rPh sb="504" eb="506">
      <t>レイワ</t>
    </rPh>
    <rPh sb="507" eb="509">
      <t>ネンド</t>
    </rPh>
    <rPh sb="510" eb="511">
      <t>スウ</t>
    </rPh>
    <rPh sb="512" eb="513">
      <t>ショ</t>
    </rPh>
    <rPh sb="513" eb="515">
      <t>ロウスイ</t>
    </rPh>
    <rPh sb="515" eb="517">
      <t>シュウゼン</t>
    </rPh>
    <rPh sb="518" eb="519">
      <t>オコナ</t>
    </rPh>
    <rPh sb="524" eb="526">
      <t>ジョジョ</t>
    </rPh>
    <phoneticPr fontId="4"/>
  </si>
  <si>
    <t>今後、人口減少、節水意識の向上及び節水機器の普及等に伴い、水道事業を取り巻く環境はさらに厳しいものとなることが予想される。また、令和2年4月より公営企業会計へ移行となっており、詳細な経営状況が把握できるようになり、アセットマネジメントの手法を活用しながら経営の見直しを行い、健全経営ができるよう努めていく。なお、R2年度に「水道ビジョン」及び「水道施設整備基本計画」の見直しを行い、計画的・効率的に更新を図っていくための指標を最適化し、適正な施設利用のために、ダウンサイジング等の検討を行い、施設更新費及び維持管理費の削減に努めていく。</t>
    <rPh sb="158" eb="160">
      <t>ネンド</t>
    </rPh>
    <rPh sb="162" eb="164">
      <t>スイドウ</t>
    </rPh>
    <rPh sb="169" eb="170">
      <t>オヨ</t>
    </rPh>
    <rPh sb="172" eb="174">
      <t>スイドウ</t>
    </rPh>
    <rPh sb="174" eb="176">
      <t>シセツ</t>
    </rPh>
    <rPh sb="176" eb="178">
      <t>セイビ</t>
    </rPh>
    <rPh sb="178" eb="180">
      <t>キホン</t>
    </rPh>
    <rPh sb="180" eb="182">
      <t>ケイカク</t>
    </rPh>
    <rPh sb="184" eb="186">
      <t>ミナオ</t>
    </rPh>
    <rPh sb="188" eb="189">
      <t>オコナ</t>
    </rPh>
    <rPh sb="191" eb="194">
      <t>ケイカクテキ</t>
    </rPh>
    <rPh sb="195" eb="198">
      <t>コウリツテキ</t>
    </rPh>
    <rPh sb="199" eb="201">
      <t>コウシン</t>
    </rPh>
    <rPh sb="202" eb="203">
      <t>ハカ</t>
    </rPh>
    <rPh sb="210" eb="212">
      <t>シヒョウ</t>
    </rPh>
    <rPh sb="213" eb="216">
      <t>サイテキカ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</si>
</sst>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0.23</c:v>
                </c:pt>
                <c:pt idx="2">
                  <c:v>0.48</c:v>
                </c:pt>
                <c:pt idx="3">
                  <c:v>0.2</c:v>
                </c:pt>
                <c:pt idx="4">
                  <c:v>0.28999999999999998</c:v>
                </c:pt>
              </c:numCache>
            </c:numRef>
          </c:val>
          <c:extLst>
            <c:ext xmlns:c16="http://schemas.microsoft.com/office/drawing/2014/chart" uri="{C3380CC4-5D6E-409C-BE32-E72D297353CC}">
              <c16:uniqueId val="{00000000-D6E6-4FE2-8B9D-56697E3AB3F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D6E6-4FE2-8B9D-56697E3AB3F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44.1</c:v>
                </c:pt>
                <c:pt idx="1">
                  <c:v>47.68</c:v>
                </c:pt>
                <c:pt idx="2">
                  <c:v>46.03</c:v>
                </c:pt>
                <c:pt idx="3">
                  <c:v>45.6</c:v>
                </c:pt>
                <c:pt idx="4">
                  <c:v>43.73</c:v>
                </c:pt>
              </c:numCache>
            </c:numRef>
          </c:val>
          <c:extLst>
            <c:ext xmlns:c16="http://schemas.microsoft.com/office/drawing/2014/chart" uri="{C3380CC4-5D6E-409C-BE32-E72D297353CC}">
              <c16:uniqueId val="{00000000-A0E8-4493-951D-3A20AB5B239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A0E8-4493-951D-3A20AB5B239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69.2</c:v>
                </c:pt>
                <c:pt idx="1">
                  <c:v>63.2</c:v>
                </c:pt>
                <c:pt idx="2">
                  <c:v>66.8</c:v>
                </c:pt>
                <c:pt idx="3">
                  <c:v>66.75</c:v>
                </c:pt>
                <c:pt idx="4">
                  <c:v>66.42</c:v>
                </c:pt>
              </c:numCache>
            </c:numRef>
          </c:val>
          <c:extLst>
            <c:ext xmlns:c16="http://schemas.microsoft.com/office/drawing/2014/chart" uri="{C3380CC4-5D6E-409C-BE32-E72D297353CC}">
              <c16:uniqueId val="{00000000-3E3A-4936-934C-6BB687E8254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3E3A-4936-934C-6BB687E8254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98.53</c:v>
                </c:pt>
                <c:pt idx="1">
                  <c:v>95.99</c:v>
                </c:pt>
                <c:pt idx="2">
                  <c:v>108.09</c:v>
                </c:pt>
                <c:pt idx="3">
                  <c:v>101.2</c:v>
                </c:pt>
                <c:pt idx="4">
                  <c:v>97.49</c:v>
                </c:pt>
              </c:numCache>
            </c:numRef>
          </c:val>
          <c:extLst>
            <c:ext xmlns:c16="http://schemas.microsoft.com/office/drawing/2014/chart" uri="{C3380CC4-5D6E-409C-BE32-E72D297353CC}">
              <c16:uniqueId val="{00000000-0A75-41FC-9DEF-DBB89FF10C2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0A75-41FC-9DEF-DBB89FF10C2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1-424A-BE8C-B13F2D5F4FF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1-424A-BE8C-B13F2D5F4FF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E5-4571-910D-49DFB162E2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E5-4571-910D-49DFB162E2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5-42ED-9439-18885C6B450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5-42ED-9439-18885C6B450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2-489F-8B0B-E686C158640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2-489F-8B0B-E686C158640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725.38</c:v>
                </c:pt>
                <c:pt idx="1">
                  <c:v>870.86</c:v>
                </c:pt>
                <c:pt idx="2">
                  <c:v>756.8</c:v>
                </c:pt>
                <c:pt idx="3">
                  <c:v>727.01</c:v>
                </c:pt>
                <c:pt idx="4">
                  <c:v>686.56</c:v>
                </c:pt>
              </c:numCache>
            </c:numRef>
          </c:val>
          <c:extLst>
            <c:ext xmlns:c16="http://schemas.microsoft.com/office/drawing/2014/chart" uri="{C3380CC4-5D6E-409C-BE32-E72D297353CC}">
              <c16:uniqueId val="{00000000-6DD5-4B3C-8349-FEFEC9407F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6DD5-4B3C-8349-FEFEC9407F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91.65</c:v>
                </c:pt>
                <c:pt idx="1">
                  <c:v>88.84</c:v>
                </c:pt>
                <c:pt idx="2">
                  <c:v>93.38</c:v>
                </c:pt>
                <c:pt idx="3">
                  <c:v>94.62</c:v>
                </c:pt>
                <c:pt idx="4">
                  <c:v>90.57</c:v>
                </c:pt>
              </c:numCache>
            </c:numRef>
          </c:val>
          <c:extLst>
            <c:ext xmlns:c16="http://schemas.microsoft.com/office/drawing/2014/chart" uri="{C3380CC4-5D6E-409C-BE32-E72D297353CC}">
              <c16:uniqueId val="{00000000-FEAA-42FE-ADF6-1E03747838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FEAA-42FE-ADF6-1E03747838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116.69</c:v>
                </c:pt>
                <c:pt idx="1">
                  <c:v>122.61</c:v>
                </c:pt>
                <c:pt idx="2">
                  <c:v>127.69</c:v>
                </c:pt>
                <c:pt idx="3">
                  <c:v>128.41</c:v>
                </c:pt>
                <c:pt idx="4">
                  <c:v>146.05000000000001</c:v>
                </c:pt>
              </c:numCache>
            </c:numRef>
          </c:val>
          <c:extLst>
            <c:ext xmlns:c16="http://schemas.microsoft.com/office/drawing/2014/chart" uri="{C3380CC4-5D6E-409C-BE32-E72D297353CC}">
              <c16:uniqueId val="{00000000-DCC8-4E15-8412-E3AF5AE3457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DCC8-4E15-8412-E3AF5AE3457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都留市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30242</v>
      </c>
      <c r="AM8" s="67"/>
      <c r="AN8" s="67"/>
      <c r="AO8" s="67"/>
      <c r="AP8" s="67"/>
      <c r="AQ8" s="67"/>
      <c r="AR8" s="67"/>
      <c r="AS8" s="67"/>
      <c r="AT8" s="66">
        <f>データ!$S$6</f>
        <v>161.63</v>
      </c>
      <c r="AU8" s="66"/>
      <c r="AV8" s="66"/>
      <c r="AW8" s="66"/>
      <c r="AX8" s="66"/>
      <c r="AY8" s="66"/>
      <c r="AZ8" s="66"/>
      <c r="BA8" s="66"/>
      <c r="BB8" s="66">
        <f>データ!$T$6</f>
        <v>187.11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46.96</v>
      </c>
      <c r="Q10" s="66"/>
      <c r="R10" s="66"/>
      <c r="S10" s="66"/>
      <c r="T10" s="66"/>
      <c r="U10" s="66"/>
      <c r="V10" s="66"/>
      <c r="W10" s="67">
        <f>データ!$Q$6</f>
        <v>2101</v>
      </c>
      <c r="X10" s="67"/>
      <c r="Y10" s="67"/>
      <c r="Z10" s="67"/>
      <c r="AA10" s="67"/>
      <c r="AB10" s="67"/>
      <c r="AC10" s="67"/>
      <c r="AD10" s="2"/>
      <c r="AE10" s="2"/>
      <c r="AF10" s="2"/>
      <c r="AG10" s="2"/>
      <c r="AH10" s="2"/>
      <c r="AI10" s="2"/>
      <c r="AJ10" s="2"/>
      <c r="AK10" s="2"/>
      <c r="AL10" s="67">
        <f>データ!$U$6</f>
        <v>14022</v>
      </c>
      <c r="AM10" s="67"/>
      <c r="AN10" s="67"/>
      <c r="AO10" s="67"/>
      <c r="AP10" s="67"/>
      <c r="AQ10" s="67"/>
      <c r="AR10" s="67"/>
      <c r="AS10" s="67"/>
      <c r="AT10" s="66">
        <f>データ!$V$6</f>
        <v>12</v>
      </c>
      <c r="AU10" s="66"/>
      <c r="AV10" s="66"/>
      <c r="AW10" s="66"/>
      <c r="AX10" s="66"/>
      <c r="AY10" s="66"/>
      <c r="AZ10" s="66"/>
      <c r="BA10" s="66"/>
      <c r="BB10" s="66">
        <f>データ!$W$6</f>
        <v>1168.5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LFsxGk0q9eFfT+f65SjsMy9beOa2C++blzIxPz9E6ixS2eim6It2ICpTVVYvXcUnOoPyPL7xHqnzLVcKLtdO2g==" saltValue="1cJKcVZqQsMbqg5Ari20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192040</v>
      </c>
      <c r="D6" s="34">
        <f t="shared" si="3"/>
        <v>47</v>
      </c>
      <c r="E6" s="34">
        <f t="shared" si="3"/>
        <v>1</v>
      </c>
      <c r="F6" s="34">
        <f t="shared" si="3"/>
        <v>0</v>
      </c>
      <c r="G6" s="34">
        <f t="shared" si="3"/>
        <v>0</v>
      </c>
      <c r="H6" s="34" t="str">
        <f t="shared" si="3"/>
        <v>山梨県　都留市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46.96</v>
      </c>
      <c r="Q6" s="35">
        <f t="shared" si="3"/>
        <v>2101</v>
      </c>
      <c r="R6" s="35">
        <f t="shared" si="3"/>
        <v>30242</v>
      </c>
      <c r="S6" s="35">
        <f t="shared" si="3"/>
        <v>161.63</v>
      </c>
      <c r="T6" s="35">
        <f t="shared" si="3"/>
        <v>187.11</v>
      </c>
      <c r="U6" s="35">
        <f t="shared" si="3"/>
        <v>14022</v>
      </c>
      <c r="V6" s="35">
        <f t="shared" si="3"/>
        <v>12</v>
      </c>
      <c r="W6" s="35">
        <f t="shared" si="3"/>
        <v>1168.5</v>
      </c>
      <c r="X6" s="36">
        <f>IF(X7="",NA(),X7)</f>
        <v>98.53</v>
      </c>
      <c r="Y6" s="36">
        <f t="shared" ref="Y6:AG6" si="4">IF(Y7="",NA(),Y7)</f>
        <v>95.99</v>
      </c>
      <c r="Z6" s="36">
        <f t="shared" si="4"/>
        <v>108.09</v>
      </c>
      <c r="AA6" s="36">
        <f t="shared" si="4"/>
        <v>101.2</v>
      </c>
      <c r="AB6" s="36">
        <f t="shared" si="4"/>
        <v>97.49</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725.38</v>
      </c>
      <c r="BF6" s="36">
        <f t="shared" ref="BF6:BN6" si="7">IF(BF7="",NA(),BF7)</f>
        <v>870.86</v>
      </c>
      <c r="BG6" s="36">
        <f t="shared" si="7"/>
        <v>756.8</v>
      </c>
      <c r="BH6" s="36">
        <f t="shared" si="7"/>
        <v>727.01</v>
      </c>
      <c r="BI6" s="36">
        <f t="shared" si="7"/>
        <v>686.56</v>
      </c>
      <c r="BJ6" s="36">
        <f t="shared" si="7"/>
        <v>1246.73</v>
      </c>
      <c r="BK6" s="36">
        <f t="shared" si="7"/>
        <v>1281.51</v>
      </c>
      <c r="BL6" s="36">
        <f t="shared" si="7"/>
        <v>1068.53</v>
      </c>
      <c r="BM6" s="36">
        <f t="shared" si="7"/>
        <v>995.48</v>
      </c>
      <c r="BN6" s="36">
        <f t="shared" si="7"/>
        <v>982.31</v>
      </c>
      <c r="BO6" s="35" t="str">
        <f>IF(BO7="","",IF(BO7="-","【-】","【"&amp;SUBSTITUTE(TEXT(BO7,"#,##0.00"),"-","△")&amp;"】"))</f>
        <v>【1,084.05】</v>
      </c>
      <c r="BP6" s="36">
        <f>IF(BP7="",NA(),BP7)</f>
        <v>91.65</v>
      </c>
      <c r="BQ6" s="36">
        <f t="shared" ref="BQ6:BY6" si="8">IF(BQ7="",NA(),BQ7)</f>
        <v>88.84</v>
      </c>
      <c r="BR6" s="36">
        <f t="shared" si="8"/>
        <v>93.38</v>
      </c>
      <c r="BS6" s="36">
        <f t="shared" si="8"/>
        <v>94.62</v>
      </c>
      <c r="BT6" s="36">
        <f t="shared" si="8"/>
        <v>90.57</v>
      </c>
      <c r="BU6" s="36">
        <f t="shared" si="8"/>
        <v>54.33</v>
      </c>
      <c r="BV6" s="36">
        <f t="shared" si="8"/>
        <v>55.02</v>
      </c>
      <c r="BW6" s="36">
        <f t="shared" si="8"/>
        <v>59.33</v>
      </c>
      <c r="BX6" s="36">
        <f t="shared" si="8"/>
        <v>55.46</v>
      </c>
      <c r="BY6" s="36">
        <f t="shared" si="8"/>
        <v>53.77</v>
      </c>
      <c r="BZ6" s="35" t="str">
        <f>IF(BZ7="","",IF(BZ7="-","【-】","【"&amp;SUBSTITUTE(TEXT(BZ7,"#,##0.00"),"-","△")&amp;"】"))</f>
        <v>【53.46】</v>
      </c>
      <c r="CA6" s="36">
        <f>IF(CA7="",NA(),CA7)</f>
        <v>116.69</v>
      </c>
      <c r="CB6" s="36">
        <f t="shared" ref="CB6:CJ6" si="9">IF(CB7="",NA(),CB7)</f>
        <v>122.61</v>
      </c>
      <c r="CC6" s="36">
        <f t="shared" si="9"/>
        <v>127.69</v>
      </c>
      <c r="CD6" s="36">
        <f t="shared" si="9"/>
        <v>128.41</v>
      </c>
      <c r="CE6" s="36">
        <f t="shared" si="9"/>
        <v>146.05000000000001</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44.1</v>
      </c>
      <c r="CM6" s="36">
        <f t="shared" ref="CM6:CU6" si="10">IF(CM7="",NA(),CM7)</f>
        <v>47.68</v>
      </c>
      <c r="CN6" s="36">
        <f t="shared" si="10"/>
        <v>46.03</v>
      </c>
      <c r="CO6" s="36">
        <f t="shared" si="10"/>
        <v>45.6</v>
      </c>
      <c r="CP6" s="36">
        <f t="shared" si="10"/>
        <v>43.73</v>
      </c>
      <c r="CQ6" s="36">
        <f t="shared" si="10"/>
        <v>59.87</v>
      </c>
      <c r="CR6" s="36">
        <f t="shared" si="10"/>
        <v>59.59</v>
      </c>
      <c r="CS6" s="36">
        <f t="shared" si="10"/>
        <v>61.79</v>
      </c>
      <c r="CT6" s="36">
        <f t="shared" si="10"/>
        <v>59.59</v>
      </c>
      <c r="CU6" s="36">
        <f t="shared" si="10"/>
        <v>58.56</v>
      </c>
      <c r="CV6" s="35" t="str">
        <f>IF(CV7="","",IF(CV7="-","【-】","【"&amp;SUBSTITUTE(TEXT(CV7,"#,##0.00"),"-","△")&amp;"】"))</f>
        <v>【54.90】</v>
      </c>
      <c r="CW6" s="36">
        <f>IF(CW7="",NA(),CW7)</f>
        <v>69.2</v>
      </c>
      <c r="CX6" s="36">
        <f t="shared" ref="CX6:DF6" si="11">IF(CX7="",NA(),CX7)</f>
        <v>63.2</v>
      </c>
      <c r="CY6" s="36">
        <f t="shared" si="11"/>
        <v>66.8</v>
      </c>
      <c r="CZ6" s="36">
        <f t="shared" si="11"/>
        <v>66.75</v>
      </c>
      <c r="DA6" s="36">
        <f t="shared" si="11"/>
        <v>66.42</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0.23</v>
      </c>
      <c r="EF6" s="36">
        <f t="shared" si="14"/>
        <v>0.48</v>
      </c>
      <c r="EG6" s="36">
        <f t="shared" si="14"/>
        <v>0.2</v>
      </c>
      <c r="EH6" s="36">
        <f t="shared" si="14"/>
        <v>0.28999999999999998</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2">
      <c r="A7" s="29"/>
      <c r="B7" s="38">
        <v>2019</v>
      </c>
      <c r="C7" s="38">
        <v>192040</v>
      </c>
      <c r="D7" s="38">
        <v>47</v>
      </c>
      <c r="E7" s="38">
        <v>1</v>
      </c>
      <c r="F7" s="38">
        <v>0</v>
      </c>
      <c r="G7" s="38">
        <v>0</v>
      </c>
      <c r="H7" s="38" t="s">
        <v>95</v>
      </c>
      <c r="I7" s="38" t="s">
        <v>96</v>
      </c>
      <c r="J7" s="38" t="s">
        <v>97</v>
      </c>
      <c r="K7" s="38" t="s">
        <v>98</v>
      </c>
      <c r="L7" s="38" t="s">
        <v>99</v>
      </c>
      <c r="M7" s="38" t="s">
        <v>100</v>
      </c>
      <c r="N7" s="39" t="s">
        <v>101</v>
      </c>
      <c r="O7" s="39" t="s">
        <v>102</v>
      </c>
      <c r="P7" s="39">
        <v>46.96</v>
      </c>
      <c r="Q7" s="39">
        <v>2101</v>
      </c>
      <c r="R7" s="39">
        <v>30242</v>
      </c>
      <c r="S7" s="39">
        <v>161.63</v>
      </c>
      <c r="T7" s="39">
        <v>187.11</v>
      </c>
      <c r="U7" s="39">
        <v>14022</v>
      </c>
      <c r="V7" s="39">
        <v>12</v>
      </c>
      <c r="W7" s="39">
        <v>1168.5</v>
      </c>
      <c r="X7" s="39">
        <v>98.53</v>
      </c>
      <c r="Y7" s="39">
        <v>95.99</v>
      </c>
      <c r="Z7" s="39">
        <v>108.09</v>
      </c>
      <c r="AA7" s="39">
        <v>101.2</v>
      </c>
      <c r="AB7" s="39">
        <v>97.49</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725.38</v>
      </c>
      <c r="BF7" s="39">
        <v>870.86</v>
      </c>
      <c r="BG7" s="39">
        <v>756.8</v>
      </c>
      <c r="BH7" s="39">
        <v>727.01</v>
      </c>
      <c r="BI7" s="39">
        <v>686.56</v>
      </c>
      <c r="BJ7" s="39">
        <v>1246.73</v>
      </c>
      <c r="BK7" s="39">
        <v>1281.51</v>
      </c>
      <c r="BL7" s="39">
        <v>1068.53</v>
      </c>
      <c r="BM7" s="39">
        <v>995.48</v>
      </c>
      <c r="BN7" s="39">
        <v>982.31</v>
      </c>
      <c r="BO7" s="39">
        <v>1084.05</v>
      </c>
      <c r="BP7" s="39">
        <v>91.65</v>
      </c>
      <c r="BQ7" s="39">
        <v>88.84</v>
      </c>
      <c r="BR7" s="39">
        <v>93.38</v>
      </c>
      <c r="BS7" s="39">
        <v>94.62</v>
      </c>
      <c r="BT7" s="39">
        <v>90.57</v>
      </c>
      <c r="BU7" s="39">
        <v>54.33</v>
      </c>
      <c r="BV7" s="39">
        <v>55.02</v>
      </c>
      <c r="BW7" s="39">
        <v>59.33</v>
      </c>
      <c r="BX7" s="39">
        <v>55.46</v>
      </c>
      <c r="BY7" s="39">
        <v>53.77</v>
      </c>
      <c r="BZ7" s="39">
        <v>53.46</v>
      </c>
      <c r="CA7" s="39">
        <v>116.69</v>
      </c>
      <c r="CB7" s="39">
        <v>122.61</v>
      </c>
      <c r="CC7" s="39">
        <v>127.69</v>
      </c>
      <c r="CD7" s="39">
        <v>128.41</v>
      </c>
      <c r="CE7" s="39">
        <v>146.05000000000001</v>
      </c>
      <c r="CF7" s="39">
        <v>341.05</v>
      </c>
      <c r="CG7" s="39">
        <v>330.62</v>
      </c>
      <c r="CH7" s="39">
        <v>279.67</v>
      </c>
      <c r="CI7" s="39">
        <v>299.77999999999997</v>
      </c>
      <c r="CJ7" s="39">
        <v>305.38</v>
      </c>
      <c r="CK7" s="39">
        <v>300.47000000000003</v>
      </c>
      <c r="CL7" s="39">
        <v>44.1</v>
      </c>
      <c r="CM7" s="39">
        <v>47.68</v>
      </c>
      <c r="CN7" s="39">
        <v>46.03</v>
      </c>
      <c r="CO7" s="39">
        <v>45.6</v>
      </c>
      <c r="CP7" s="39">
        <v>43.73</v>
      </c>
      <c r="CQ7" s="39">
        <v>59.87</v>
      </c>
      <c r="CR7" s="39">
        <v>59.59</v>
      </c>
      <c r="CS7" s="39">
        <v>61.79</v>
      </c>
      <c r="CT7" s="39">
        <v>59.59</v>
      </c>
      <c r="CU7" s="39">
        <v>58.56</v>
      </c>
      <c r="CV7" s="39">
        <v>54.9</v>
      </c>
      <c r="CW7" s="39">
        <v>69.2</v>
      </c>
      <c r="CX7" s="39">
        <v>63.2</v>
      </c>
      <c r="CY7" s="39">
        <v>66.8</v>
      </c>
      <c r="CZ7" s="39">
        <v>66.75</v>
      </c>
      <c r="DA7" s="39">
        <v>66.42</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0.16</v>
      </c>
      <c r="EE7" s="39">
        <v>0.23</v>
      </c>
      <c r="EF7" s="39">
        <v>0.48</v>
      </c>
      <c r="EG7" s="39">
        <v>0.2</v>
      </c>
      <c r="EH7" s="39">
        <v>0.28999999999999998</v>
      </c>
      <c r="EI7" s="39">
        <v>0.54</v>
      </c>
      <c r="EJ7" s="39">
        <v>0.43</v>
      </c>
      <c r="EK7" s="39">
        <v>0.56000000000000005</v>
      </c>
      <c r="EL7" s="39">
        <v>0.31</v>
      </c>
      <c r="EM7" s="39">
        <v>0.42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2020-12-04T02:20:08Z</dcterms:created>
  <dcterms:modified xsi:type="dcterms:W3CDTF">2021-02-22T06:43:10Z</dcterms:modified>
  <cp:category/>
</cp:coreProperties>
</file>