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80 特排\"/>
    </mc:Choice>
  </mc:AlternateContent>
  <workbookProtection workbookAlgorithmName="SHA-512" workbookHashValue="4wUMzOJO4ELfIfqvLdeznbd/RCSHW+64stHbQLVAE2JTq6PpJpD4gZJtIbsHDOzAzyUIazBvQF1kyYczHuUDGg==" workbookSaltValue="ChgE7G8oXHojPXjwGFNaWw=="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I10" i="4"/>
  <c r="BB8" i="4"/>
  <c r="AL8" i="4"/>
  <c r="AD8" i="4"/>
  <c r="W8" i="4"/>
  <c r="P8" i="4"/>
  <c r="I8" i="4"/>
  <c r="B8" i="4"/>
  <c r="B6"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<sst xmlns="http://schemas.openxmlformats.org/spreadsheetml/2006/main" count="247" uniqueCount="120">
  <si>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</si>
  <si>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</si>
  <si>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</si>
  <si>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</si>
  <si>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</si>
  <si>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</si>
  <si>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</si>
  <si>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</si>
  <si>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</si>
  <si>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</si>
  <si>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</si>
  <si>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</si>
  <si>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</si>
  <si>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</si>
  <si>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</si>
  <si>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</si>
  <si>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</si>
  <si>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</si>
  <si>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</si>
  <si>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</si>
  <si>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</si>
  <si>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</si>
  <si>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</si>
  <si>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</si>
  <si>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</si>
  <si>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</si>
  <si>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</si>
  <si>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</si>
  <si>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</si>
  <si>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</si>
  <si>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</si>
  <si>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</si>
  <si>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</si>
  <si>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</si>
  <si>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</si>
  <si>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</si>
  <si>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</si>
  <si>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</si>
  <si>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</si>
  <si>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</si>
  <si>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</si>
  <si>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</si>
  <si>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</si>
  <si>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</si>
  <si>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</si>
  <si>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</si>
  <si>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</si>
  <si>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</si>
  <si>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</si>
  <si>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</si>
  <si>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</si>
  <si>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</si>
  <si>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</si>
  <si>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</si>
  <si>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</si>
  <si>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</si>
  <si>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</si>
  <si>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</si>
  <si>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</si>
  <si>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</si>
  <si>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</si>
  <si>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</si>
  <si>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</si>
  <si>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</si>
  <si>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</si>
  <si>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</si>
  <si>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</si>
  <si>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</si>
  <si>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</si>
  <si>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</si>
  <si>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</si>
  <si>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</si>
  <si>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</si>
  <si>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</si>
  <si>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</si>
  <si>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</si>
  <si>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</si>
  <si>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</si>
  <si>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</si>
  <si>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</si>
  <si>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</si>
  <si>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</si>
  <si>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</si>
  <si>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</si>
  <si>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</si>
  <si>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</si>
  <si>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</si>
  <si>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</si>
  <si>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</si>
  <si>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</si>
  <si>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</si>
  <si>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</si>
  <si>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</si>
  <si>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</si>
  <si>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</si>
  <si>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</si>
  <si>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</si>
  <si>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</si>
  <si>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</si>
  <si>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</si>
  <si>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</si>
  <si>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</si>
  <si>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</si>
  <si>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</si>
  <si>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</si>
  <si>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</si>
  <si>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</si>
  <si>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</si>
  <si>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</si>
  <si>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</si>
  <si>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</si>
  <si>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</si>
  <si>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</si>
  <si>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</si>
  <si>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</si>
  <si>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</si>
  <si>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</si>
  <si>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当該事業は、本市の北部山間地域限定の特定地域生活排水事業であり、平成23年度に事業を開始し、平成27年度をもって浄化槽の新設を終了した。
　現在の事業内容は、浄化槽の維持管理のみであるため事業費は減少したが、これまでに新設した浄化槽に係る市債残高は多額であり、市債の償還が長期間に渡って継続していくのが実情である。
　また、修繕費用についても施設の老朽化に伴い増額していくことが予想され、今後も一般会計からの繰入金は必要不可欠な状況ではあるが、既存施設の維持管理を適切に行いながら総合的に収支の改善を図り、繰入金額を低減できるよう努めていく。</t>
    <rPh sb="71" eb="73">
      <t>ゲンザイ</t>
    </rPh>
    <rPh sb="74" eb="76">
      <t>ジギョウ</t>
    </rPh>
    <rPh sb="76" eb="78">
      <t>ナイヨウ</t>
    </rPh>
    <rPh sb="141" eb="142">
      <t>ワタ</t>
    </rPh>
    <rPh sb="172" eb="174">
      <t>シセツ</t>
    </rPh>
    <rPh sb="175" eb="178">
      <t>ロウキュウカ</t>
    </rPh>
    <rPh sb="179" eb="180">
      <t>トモナ</t>
    </rPh>
    <rPh sb="181" eb="183">
      <t>ゾウガク</t>
    </rPh>
    <rPh sb="190" eb="192">
      <t>ヨソウ</t>
    </rPh>
    <phoneticPr fontId="4"/>
  </si>
  <si>
    <r>
      <t>　本市の特定地域生活排水処理事業は、甲府・峡東地域循環型社会形成推進地域計画に基づき、甲府市浄化槽事業として平成23年度から27年度まで浄化槽設置を行った。事業費は、浄化槽設置工事のため平成27年度まで多額であったが、地域計画の終了に伴い浄化槽の新設事業を平成27年度をもって終了したため、平成28年度以降は浄化槽の維持管理を行っている。　
　【収益的収支比率】は、平成28年度まで使用料収入及び一般会計からの繰入金、営業費用などによる収益的収支のみであったため、100％となっていたが、平成29年度より地方債元金償還が始まったため資本的収支が発生し前年度と比べ差が生じることとなった。一般会計からの繰入金に対する依存度が高い状況が続いている。
　使用料の適正性を示した【経費回収率】は、全国平均と比べると低いままであり、今後は人件費や維持管理経費等のあり方を検討する必要がある。
　費用の効率性を示した【汚水処理原価】については微増傾向にあり、</t>
    </r>
    <r>
      <rPr>
        <sz val="11"/>
        <rFont val="ＭＳ ゴシック"/>
        <family val="3"/>
        <charset val="128"/>
      </rPr>
      <t>依然として全国平均を上回っている。その</t>
    </r>
    <r>
      <rPr>
        <sz val="11"/>
        <color theme="1"/>
        <rFont val="ＭＳ ゴシック"/>
        <family val="3"/>
        <charset val="128"/>
      </rPr>
      <t>原因は、事業区域の過疎化が進み世帯人員の減少により世帯ごとの平均処理水量が減少しており、㎥当たりの単価が高くなってしまう</t>
    </r>
    <r>
      <rPr>
        <sz val="11"/>
        <rFont val="ＭＳ ゴシック"/>
        <family val="3"/>
        <charset val="128"/>
      </rPr>
      <t>ことにある。</t>
    </r>
    <r>
      <rPr>
        <sz val="11"/>
        <color theme="1"/>
        <rFont val="ＭＳ ゴシック"/>
        <family val="3"/>
        <charset val="128"/>
      </rPr>
      <t xml:space="preserve">
　【施設利用率】は、浄化槽処理能力と一日平均処理水量を比較した数字だが、令和元年度は40.71％と下がっており、その原因は、汚水処理原価と同様に過疎化に伴う世帯人員の減少によるものである。　</t>
    </r>
    <rPh sb="163" eb="164">
      <t>オコナ</t>
    </rPh>
    <rPh sb="183" eb="185">
      <t>ヘイセイ</t>
    </rPh>
    <rPh sb="187" eb="189">
      <t>ネンド</t>
    </rPh>
    <rPh sb="209" eb="211">
      <t>エイギョウ</t>
    </rPh>
    <rPh sb="211" eb="213">
      <t>ヒヨウ</t>
    </rPh>
    <rPh sb="218" eb="221">
      <t>シュウエキテキ</t>
    </rPh>
    <rPh sb="221" eb="223">
      <t>シュウシ</t>
    </rPh>
    <rPh sb="244" eb="246">
      <t>ヘイセイ</t>
    </rPh>
    <rPh sb="248" eb="250">
      <t>ネンド</t>
    </rPh>
    <rPh sb="252" eb="255">
      <t>チホウサイ</t>
    </rPh>
    <rPh sb="255" eb="257">
      <t>ガンキン</t>
    </rPh>
    <rPh sb="257" eb="259">
      <t>ショウカン</t>
    </rPh>
    <rPh sb="260" eb="261">
      <t>ハジ</t>
    </rPh>
    <rPh sb="266" eb="269">
      <t>シホンテキ</t>
    </rPh>
    <rPh sb="269" eb="271">
      <t>シュウシ</t>
    </rPh>
    <rPh sb="272" eb="274">
      <t>ハッセイ</t>
    </rPh>
    <rPh sb="275" eb="278">
      <t>ゼンネンド</t>
    </rPh>
    <rPh sb="279" eb="280">
      <t>クラ</t>
    </rPh>
    <rPh sb="281" eb="282">
      <t>サ</t>
    </rPh>
    <rPh sb="283" eb="284">
      <t>ショウ</t>
    </rPh>
    <rPh sb="293" eb="295">
      <t>イッパン</t>
    </rPh>
    <rPh sb="295" eb="297">
      <t>カイケイ</t>
    </rPh>
    <rPh sb="300" eb="302">
      <t>クリイレ</t>
    </rPh>
    <rPh sb="302" eb="303">
      <t>キン</t>
    </rPh>
    <rPh sb="304" eb="305">
      <t>タイ</t>
    </rPh>
    <rPh sb="307" eb="310">
      <t>イゾンド</t>
    </rPh>
    <rPh sb="311" eb="312">
      <t>タカ</t>
    </rPh>
    <rPh sb="313" eb="315">
      <t>ジョウキョウ</t>
    </rPh>
    <rPh sb="316" eb="317">
      <t>ツヅ</t>
    </rPh>
    <rPh sb="353" eb="354">
      <t>ヒク</t>
    </rPh>
    <rPh sb="361" eb="363">
      <t>コンゴ</t>
    </rPh>
    <rPh sb="364" eb="367">
      <t>ジンケンヒ</t>
    </rPh>
    <rPh sb="378" eb="379">
      <t>カタ</t>
    </rPh>
    <rPh sb="380" eb="382">
      <t>ケントウ</t>
    </rPh>
    <rPh sb="415" eb="417">
      <t>ビゾウ</t>
    </rPh>
    <rPh sb="417" eb="419">
      <t>ケイコウ</t>
    </rPh>
    <rPh sb="423" eb="425">
      <t>イゼン</t>
    </rPh>
    <rPh sb="428" eb="430">
      <t>ゼンコク</t>
    </rPh>
    <rPh sb="430" eb="432">
      <t>ヘイキン</t>
    </rPh>
    <rPh sb="433" eb="435">
      <t>ウワマワ</t>
    </rPh>
    <rPh sb="442" eb="444">
      <t>ゲンイン</t>
    </rPh>
    <rPh sb="446" eb="448">
      <t>ジギョウ</t>
    </rPh>
    <rPh sb="448" eb="450">
      <t>クイキ</t>
    </rPh>
    <rPh sb="451" eb="454">
      <t>カソカ</t>
    </rPh>
    <rPh sb="455" eb="456">
      <t>スス</t>
    </rPh>
    <rPh sb="457" eb="459">
      <t>セタイ</t>
    </rPh>
    <rPh sb="459" eb="461">
      <t>ジンイン</t>
    </rPh>
    <rPh sb="462" eb="464">
      <t>ゲンショウ</t>
    </rPh>
    <rPh sb="467" eb="469">
      <t>セタイ</t>
    </rPh>
    <rPh sb="472" eb="474">
      <t>ヘイキン</t>
    </rPh>
    <rPh sb="474" eb="476">
      <t>ショリ</t>
    </rPh>
    <rPh sb="476" eb="478">
      <t>スイリョウ</t>
    </rPh>
    <rPh sb="479" eb="481">
      <t>ゲンショウ</t>
    </rPh>
    <rPh sb="487" eb="488">
      <t>ア</t>
    </rPh>
    <rPh sb="491" eb="493">
      <t>タンカ</t>
    </rPh>
    <rPh sb="494" eb="495">
      <t>タカ</t>
    </rPh>
    <rPh sb="540" eb="542">
      <t>スウジ</t>
    </rPh>
    <rPh sb="545" eb="547">
      <t>レイワ</t>
    </rPh>
    <rPh sb="547" eb="548">
      <t>モト</t>
    </rPh>
    <rPh sb="548" eb="550">
      <t>ネンド</t>
    </rPh>
    <rPh sb="558" eb="559">
      <t>サ</t>
    </rPh>
    <rPh sb="567" eb="569">
      <t>ゲンイン</t>
    </rPh>
    <rPh sb="571" eb="573">
      <t>オスイ</t>
    </rPh>
    <rPh sb="573" eb="575">
      <t>ショリ</t>
    </rPh>
    <rPh sb="575" eb="577">
      <t>ゲンカ</t>
    </rPh>
    <rPh sb="578" eb="580">
      <t>ドウヨウ</t>
    </rPh>
    <rPh sb="581" eb="584">
      <t>カソカ</t>
    </rPh>
    <rPh sb="585" eb="586">
      <t>トモナ</t>
    </rPh>
    <phoneticPr fontId="4"/>
  </si>
  <si>
    <t>　管理する浄化槽の約半数は、本事業により新規設置した浄化槽であるため、老朽化はあまり進んでおらず、軽微な修繕を要するのみである。しかし、残り半数は寄附採納した浄化槽であり、設置してから10年以上経過した浄化槽も多いため、器具等の不良件数も多く、大規模な修繕を要する事案が発生し始めているのが現状である。今後においても老朽化が進み、修繕費用は増額していくものと思われる。</t>
    <rPh sb="35" eb="38">
      <t>ロウキュウカ</t>
    </rPh>
    <rPh sb="42" eb="43">
      <t>スス</t>
    </rPh>
    <rPh sb="49" eb="51">
      <t>ケイビ</t>
    </rPh>
    <rPh sb="52" eb="54">
      <t>シュウゼン</t>
    </rPh>
    <rPh sb="55" eb="56">
      <t>ヨウ</t>
    </rPh>
    <rPh sb="110" eb="112">
      <t>キグ</t>
    </rPh>
    <rPh sb="112" eb="113">
      <t>トウ</t>
    </rPh>
    <rPh sb="114" eb="116">
      <t>フリョウ</t>
    </rPh>
    <rPh sb="116" eb="118">
      <t>ケンスウ</t>
    </rPh>
    <rPh sb="119" eb="120">
      <t>オオ</t>
    </rPh>
    <rPh sb="122" eb="125">
      <t>ダイキボ</t>
    </rPh>
    <rPh sb="126" eb="128">
      <t>シュウゼン</t>
    </rPh>
    <rPh sb="129" eb="130">
      <t>ヨウ</t>
    </rPh>
    <rPh sb="132" eb="134">
      <t>ジアン</t>
    </rPh>
    <rPh sb="135" eb="137">
      <t>ハッセイ</t>
    </rPh>
    <rPh sb="138" eb="139">
      <t>ハジ</t>
    </rPh>
    <rPh sb="145" eb="147">
      <t>ゲンジョウ</t>
    </rPh>
    <rPh sb="151" eb="153">
      <t>コンゴ</t>
    </rPh>
    <rPh sb="158" eb="161">
      <t>ロウキュウカ</t>
    </rPh>
    <rPh sb="162" eb="163">
      <t>スス</t>
    </rPh>
    <rPh sb="165" eb="167">
      <t>シュウゼン</t>
    </rPh>
    <rPh sb="167" eb="169">
      <t>ヒヨウ</t>
    </rPh>
    <rPh sb="170" eb="172">
      <t>ゾウガク</t>
    </rPh>
    <rPh sb="179" eb="180">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</si>
</sst>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80-44C5-9725-6D161FB5977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B80-44C5-9725-6D161FB5977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42.21</c:v>
                </c:pt>
                <c:pt idx="1">
                  <c:v>42.97</c:v>
                </c:pt>
                <c:pt idx="2">
                  <c:v>41.41</c:v>
                </c:pt>
                <c:pt idx="3">
                  <c:v>41.09</c:v>
                </c:pt>
                <c:pt idx="4">
                  <c:v>40.71</c:v>
                </c:pt>
              </c:numCache>
            </c:numRef>
          </c:val>
          <c:extLst>
            <c:ext xmlns:c16="http://schemas.microsoft.com/office/drawing/2014/chart" uri="{C3380CC4-5D6E-409C-BE32-E72D297353CC}">
              <c16:uniqueId val="{00000000-B45B-4D85-A51A-570A0E36F98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B45B-4D85-A51A-570A0E36F98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C4D-4820-850B-50818E6CB34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6C4D-4820-850B-50818E6CB34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97.81</c:v>
                </c:pt>
                <c:pt idx="3">
                  <c:v>93.15</c:v>
                </c:pt>
                <c:pt idx="4">
                  <c:v>91.07</c:v>
                </c:pt>
              </c:numCache>
            </c:numRef>
          </c:val>
          <c:extLst>
            <c:ext xmlns:c16="http://schemas.microsoft.com/office/drawing/2014/chart" uri="{C3380CC4-5D6E-409C-BE32-E72D297353CC}">
              <c16:uniqueId val="{00000000-32E9-4648-A3A1-9A12A0BCA8A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E9-4648-A3A1-9A12A0BCA8A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DB-4A02-AC24-FF5927BB631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DB-4A02-AC24-FF5927BB631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D5-4B97-84E0-1E4230D490A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D5-4B97-84E0-1E4230D490A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E3-471C-BC28-1FD67E1D8F6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E3-471C-BC28-1FD67E1D8F6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09-474F-A77C-9FA69CCF362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09-474F-A77C-9FA69CCF362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F5-457A-8308-11AEA20A34F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ECF5-457A-8308-11AEA20A34F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21.75</c:v>
                </c:pt>
                <c:pt idx="1">
                  <c:v>40.22</c:v>
                </c:pt>
                <c:pt idx="2">
                  <c:v>37.22</c:v>
                </c:pt>
                <c:pt idx="3">
                  <c:v>36.03</c:v>
                </c:pt>
                <c:pt idx="4">
                  <c:v>36.03</c:v>
                </c:pt>
              </c:numCache>
            </c:numRef>
          </c:val>
          <c:extLst>
            <c:ext xmlns:c16="http://schemas.microsoft.com/office/drawing/2014/chart" uri="{C3380CC4-5D6E-409C-BE32-E72D297353CC}">
              <c16:uniqueId val="{00000000-337F-4E73-85D1-2F8F2699B41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337F-4E73-85D1-2F8F2699B41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780.38</c:v>
                </c:pt>
                <c:pt idx="1">
                  <c:v>436.38</c:v>
                </c:pt>
                <c:pt idx="2">
                  <c:v>498.06</c:v>
                </c:pt>
                <c:pt idx="3">
                  <c:v>516.26</c:v>
                </c:pt>
                <c:pt idx="4">
                  <c:v>522.61</c:v>
                </c:pt>
              </c:numCache>
            </c:numRef>
          </c:val>
          <c:extLst>
            <c:ext xmlns:c16="http://schemas.microsoft.com/office/drawing/2014/chart" uri="{C3380CC4-5D6E-409C-BE32-E72D297353CC}">
              <c16:uniqueId val="{00000000-92BE-42B9-955B-6C6384B21D0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92BE-42B9-955B-6C6384B21D0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10" sqref="A1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山梨県　甲府市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187880</v>
      </c>
      <c r="AM8" s="51"/>
      <c r="AN8" s="51"/>
      <c r="AO8" s="51"/>
      <c r="AP8" s="51"/>
      <c r="AQ8" s="51"/>
      <c r="AR8" s="51"/>
      <c r="AS8" s="51"/>
      <c r="AT8" s="46">
        <f>データ!T6</f>
        <v>212.47</v>
      </c>
      <c r="AU8" s="46"/>
      <c r="AV8" s="46"/>
      <c r="AW8" s="46"/>
      <c r="AX8" s="46"/>
      <c r="AY8" s="46"/>
      <c r="AZ8" s="46"/>
      <c r="BA8" s="46"/>
      <c r="BB8" s="46">
        <f>データ!U6</f>
        <v>884.27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0.28000000000000003</v>
      </c>
      <c r="Q10" s="46"/>
      <c r="R10" s="46"/>
      <c r="S10" s="46"/>
      <c r="T10" s="46"/>
      <c r="U10" s="46"/>
      <c r="V10" s="46"/>
      <c r="W10" s="46">
        <f>データ!Q6</f>
        <v>100</v>
      </c>
      <c r="X10" s="46"/>
      <c r="Y10" s="46"/>
      <c r="Z10" s="46"/>
      <c r="AA10" s="46"/>
      <c r="AB10" s="46"/>
      <c r="AC10" s="46"/>
      <c r="AD10" s="51">
        <f>データ!R6</f>
        <v>2400</v>
      </c>
      <c r="AE10" s="51"/>
      <c r="AF10" s="51"/>
      <c r="AG10" s="51"/>
      <c r="AH10" s="51"/>
      <c r="AI10" s="51"/>
      <c r="AJ10" s="51"/>
      <c r="AK10" s="2"/>
      <c r="AL10" s="51">
        <f>データ!V6</f>
        <v>516</v>
      </c>
      <c r="AM10" s="51"/>
      <c r="AN10" s="51"/>
      <c r="AO10" s="51"/>
      <c r="AP10" s="51"/>
      <c r="AQ10" s="51"/>
      <c r="AR10" s="51"/>
      <c r="AS10" s="51"/>
      <c r="AT10" s="46">
        <f>データ!W6</f>
        <v>85.15</v>
      </c>
      <c r="AU10" s="46"/>
      <c r="AV10" s="46"/>
      <c r="AW10" s="46"/>
      <c r="AX10" s="46"/>
      <c r="AY10" s="46"/>
      <c r="AZ10" s="46"/>
      <c r="BA10" s="46"/>
      <c r="BB10" s="46">
        <f>データ!X6</f>
        <v>6.06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43</v>
      </c>
      <c r="N86" s="26" t="s">
        <v>45</v>
      </c>
      <c r="O86" s="26" t="str">
        <f>データ!EO6</f>
        <v>【-】</v>
      </c>
    </row>
  </sheetData>
  <sheetProtection algorithmName="SHA-512" hashValue="52gnI0iyRGWkDnyT460WwQdhgOK2mLNGLn0BtNzTVc/0YKXaZnDDuOeUwFA2MWFGkbU3ShrdmTe/5H/5UwCslA==" saltValue="xvg+Ca23QzpOznaUuTZ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192015</v>
      </c>
      <c r="D6" s="33">
        <f t="shared" si="3"/>
        <v>47</v>
      </c>
      <c r="E6" s="33">
        <f t="shared" si="3"/>
        <v>18</v>
      </c>
      <c r="F6" s="33">
        <f t="shared" si="3"/>
        <v>0</v>
      </c>
      <c r="G6" s="33">
        <f t="shared" si="3"/>
        <v>0</v>
      </c>
      <c r="H6" s="33" t="str">
        <f t="shared" si="3"/>
        <v>山梨県　甲府市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0.28000000000000003</v>
      </c>
      <c r="Q6" s="34">
        <f t="shared" si="3"/>
        <v>100</v>
      </c>
      <c r="R6" s="34">
        <f t="shared" si="3"/>
        <v>2400</v>
      </c>
      <c r="S6" s="34">
        <f t="shared" si="3"/>
        <v>187880</v>
      </c>
      <c r="T6" s="34">
        <f t="shared" si="3"/>
        <v>212.47</v>
      </c>
      <c r="U6" s="34">
        <f t="shared" si="3"/>
        <v>884.27</v>
      </c>
      <c r="V6" s="34">
        <f t="shared" si="3"/>
        <v>516</v>
      </c>
      <c r="W6" s="34">
        <f t="shared" si="3"/>
        <v>85.15</v>
      </c>
      <c r="X6" s="34">
        <f t="shared" si="3"/>
        <v>6.06</v>
      </c>
      <c r="Y6" s="35">
        <f>IF(Y7="",NA(),Y7)</f>
        <v>100</v>
      </c>
      <c r="Z6" s="35">
        <f t="shared" ref="Z6:AH6" si="4">IF(Z7="",NA(),Z7)</f>
        <v>100</v>
      </c>
      <c r="AA6" s="35">
        <f t="shared" si="4"/>
        <v>97.81</v>
      </c>
      <c r="AB6" s="35">
        <f t="shared" si="4"/>
        <v>93.15</v>
      </c>
      <c r="AC6" s="35">
        <f t="shared" si="4"/>
        <v>91.07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392.19</v>
      </c>
      <c r="BL6" s="35">
        <f t="shared" si="7"/>
        <v>413.5</v>
      </c>
      <c r="BM6" s="35">
        <f t="shared" si="7"/>
        <v>407.42</v>
      </c>
      <c r="BN6" s="35">
        <f t="shared" si="7"/>
        <v>386.46</v>
      </c>
      <c r="BO6" s="35">
        <f t="shared" si="7"/>
        <v>421.25</v>
      </c>
      <c r="BP6" s="34" t="str">
        <f>IF(BP7="","",IF(BP7="-","【-】","【"&amp;SUBSTITUTE(TEXT(BP7,"#,##0.00"),"-","△")&amp;"】"))</f>
        <v>【307.23】</v>
      </c>
      <c r="BQ6" s="35">
        <f>IF(BQ7="",NA(),BQ7)</f>
        <v>21.75</v>
      </c>
      <c r="BR6" s="35">
        <f t="shared" ref="BR6:BZ6" si="8">IF(BR7="",NA(),BR7)</f>
        <v>40.22</v>
      </c>
      <c r="BS6" s="35">
        <f t="shared" si="8"/>
        <v>37.22</v>
      </c>
      <c r="BT6" s="35">
        <f t="shared" si="8"/>
        <v>36.03</v>
      </c>
      <c r="BU6" s="35">
        <f t="shared" si="8"/>
        <v>36.03</v>
      </c>
      <c r="BV6" s="35">
        <f t="shared" si="8"/>
        <v>57.03</v>
      </c>
      <c r="BW6" s="35">
        <f t="shared" si="8"/>
        <v>55.84</v>
      </c>
      <c r="BX6" s="35">
        <f t="shared" si="8"/>
        <v>57.08</v>
      </c>
      <c r="BY6" s="35">
        <f t="shared" si="8"/>
        <v>55.85</v>
      </c>
      <c r="BZ6" s="35">
        <f t="shared" si="8"/>
        <v>53.23</v>
      </c>
      <c r="CA6" s="34" t="str">
        <f>IF(CA7="","",IF(CA7="-","【-】","【"&amp;SUBSTITUTE(TEXT(CA7,"#,##0.00"),"-","△")&amp;"】"))</f>
        <v>【59.98】</v>
      </c>
      <c r="CB6" s="35">
        <f>IF(CB7="",NA(),CB7)</f>
        <v>780.38</v>
      </c>
      <c r="CC6" s="35">
        <f t="shared" ref="CC6:CK6" si="9">IF(CC7="",NA(),CC7)</f>
        <v>436.38</v>
      </c>
      <c r="CD6" s="35">
        <f t="shared" si="9"/>
        <v>498.06</v>
      </c>
      <c r="CE6" s="35">
        <f t="shared" si="9"/>
        <v>516.26</v>
      </c>
      <c r="CF6" s="35">
        <f t="shared" si="9"/>
        <v>522.61</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42.21</v>
      </c>
      <c r="CN6" s="35">
        <f t="shared" ref="CN6:CV6" si="10">IF(CN7="",NA(),CN7)</f>
        <v>42.97</v>
      </c>
      <c r="CO6" s="35">
        <f t="shared" si="10"/>
        <v>41.41</v>
      </c>
      <c r="CP6" s="35">
        <f t="shared" si="10"/>
        <v>41.09</v>
      </c>
      <c r="CQ6" s="35">
        <f t="shared" si="10"/>
        <v>40.71</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2019</v>
      </c>
      <c r="C7" s="37">
        <v>192015</v>
      </c>
      <c r="D7" s="37">
        <v>47</v>
      </c>
      <c r="E7" s="37">
        <v>18</v>
      </c>
      <c r="F7" s="37">
        <v>0</v>
      </c>
      <c r="G7" s="37">
        <v>0</v>
      </c>
      <c r="H7" s="37" t="s">
        <v>99</v>
      </c>
      <c r="I7" s="37" t="s">
        <v>100</v>
      </c>
      <c r="J7" s="37" t="s">
        <v>101</v>
      </c>
      <c r="K7" s="37" t="s">
        <v>102</v>
      </c>
      <c r="L7" s="37" t="s">
        <v>103</v>
      </c>
      <c r="M7" s="37" t="s">
        <v>104</v>
      </c>
      <c r="N7" s="38" t="s">
        <v>105</v>
      </c>
      <c r="O7" s="38" t="s">
        <v>106</v>
      </c>
      <c r="P7" s="38">
        <v>0.28000000000000003</v>
      </c>
      <c r="Q7" s="38">
        <v>100</v>
      </c>
      <c r="R7" s="38">
        <v>2400</v>
      </c>
      <c r="S7" s="38">
        <v>187880</v>
      </c>
      <c r="T7" s="38">
        <v>212.47</v>
      </c>
      <c r="U7" s="38">
        <v>884.27</v>
      </c>
      <c r="V7" s="38">
        <v>516</v>
      </c>
      <c r="W7" s="38">
        <v>85.15</v>
      </c>
      <c r="X7" s="38">
        <v>6.06</v>
      </c>
      <c r="Y7" s="38">
        <v>100</v>
      </c>
      <c r="Z7" s="38">
        <v>100</v>
      </c>
      <c r="AA7" s="38">
        <v>97.81</v>
      </c>
      <c r="AB7" s="38">
        <v>93.15</v>
      </c>
      <c r="AC7" s="38">
        <v>91.07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392.19</v>
      </c>
      <c r="BL7" s="38">
        <v>413.5</v>
      </c>
      <c r="BM7" s="38">
        <v>407.42</v>
      </c>
      <c r="BN7" s="38">
        <v>386.46</v>
      </c>
      <c r="BO7" s="38">
        <v>421.25</v>
      </c>
      <c r="BP7" s="38">
        <v>307.23</v>
      </c>
      <c r="BQ7" s="38">
        <v>21.75</v>
      </c>
      <c r="BR7" s="38">
        <v>40.22</v>
      </c>
      <c r="BS7" s="38">
        <v>37.22</v>
      </c>
      <c r="BT7" s="38">
        <v>36.03</v>
      </c>
      <c r="BU7" s="38">
        <v>36.03</v>
      </c>
      <c r="BV7" s="38">
        <v>57.03</v>
      </c>
      <c r="BW7" s="38">
        <v>55.84</v>
      </c>
      <c r="BX7" s="38">
        <v>57.08</v>
      </c>
      <c r="BY7" s="38">
        <v>55.85</v>
      </c>
      <c r="BZ7" s="38">
        <v>53.23</v>
      </c>
      <c r="CA7" s="38">
        <v>59.98</v>
      </c>
      <c r="CB7" s="38">
        <v>780.38</v>
      </c>
      <c r="CC7" s="38">
        <v>436.38</v>
      </c>
      <c r="CD7" s="38">
        <v>498.06</v>
      </c>
      <c r="CE7" s="38">
        <v>516.26</v>
      </c>
      <c r="CF7" s="38">
        <v>522.61</v>
      </c>
      <c r="CG7" s="38">
        <v>283.73</v>
      </c>
      <c r="CH7" s="38">
        <v>287.57</v>
      </c>
      <c r="CI7" s="38">
        <v>286.86</v>
      </c>
      <c r="CJ7" s="38">
        <v>287.91000000000003</v>
      </c>
      <c r="CK7" s="38">
        <v>283.3</v>
      </c>
      <c r="CL7" s="38">
        <v>272.98</v>
      </c>
      <c r="CM7" s="38">
        <v>42.21</v>
      </c>
      <c r="CN7" s="38">
        <v>42.97</v>
      </c>
      <c r="CO7" s="38">
        <v>41.41</v>
      </c>
      <c r="CP7" s="38">
        <v>41.09</v>
      </c>
      <c r="CQ7" s="38">
        <v>40.71</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2021-02-01T08:23:07Z</cp:lastPrinted>
  <dcterms:created xsi:type="dcterms:W3CDTF">2020-12-04T03:17:10Z</dcterms:created>
  <dcterms:modified xsi:type="dcterms:W3CDTF">2021-02-21T23:55:46Z</dcterms:modified>
  <cp:category/>
</cp:coreProperties>
</file>