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22照会回答\R2\【市町村課】\【1月27日まで・依頼中】公営企業に係る経営比較分析表（平成元年度決\03_県への回答\"/>
    </mc:Choice>
  </mc:AlternateContent>
  <workbookProtection workbookAlgorithmName="SHA-512" workbookHashValue="6wor1oB1/V/L3QPC7Th49NdsMqBjCPy1zuQCLwFFg18P2d1VdaIXnqkB2rB6AcOi/9XdkugCHBX2UU2LSRBdCQ==" workbookSaltValue="3dWm6drhRkBV53P9AmNh7A=="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<sst xmlns="http://schemas.openxmlformats.org/spreadsheetml/2006/main" count="228" uniqueCount="114">
  <si>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</si>
  <si>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</si>
  <si>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</si>
  <si>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</si>
  <si>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</si>
  <si>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</si>
  <si>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</si>
  <si>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</si>
  <si>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</si>
  <si>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</si>
  <si>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</si>
  <si>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</si>
  <si>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</si>
  <si>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</si>
  <si>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</si>
  <si>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</si>
  <si>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</si>
  <si>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</si>
  <si>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</si>
  <si>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</si>
  <si>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</si>
  <si>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</si>
  <si>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</si>
  <si>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</si>
  <si>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</si>
  <si>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</si>
  <si>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</si>
  <si>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</si>
  <si>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</si>
  <si>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</si>
  <si>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</si>
  <si>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</si>
  <si>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</si>
  <si>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</si>
  <si>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</si>
  <si>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</si>
  <si>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</si>
  <si>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</si>
  <si>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</si>
  <si>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</si>
  <si>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</si>
  <si>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</si>
  <si>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</si>
  <si>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</si>
  <si>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</si>
  <si>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</si>
  <si>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</si>
  <si>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</si>
  <si>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</si>
  <si>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</si>
  <si>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</si>
  <si>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</si>
  <si>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</si>
  <si>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</si>
  <si>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</si>
  <si>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</si>
  <si>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</si>
  <si>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</si>
  <si>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</si>
  <si>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</si>
  <si>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</si>
  <si>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</si>
  <si>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</si>
  <si>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</si>
  <si>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</si>
  <si>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</si>
  <si>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</si>
  <si>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</si>
  <si>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</si>
  <si>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</si>
  <si>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</si>
  <si>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</si>
  <si>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</si>
  <si>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</si>
  <si>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</si>
  <si>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</si>
  <si>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</si>
  <si>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</si>
  <si>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</si>
  <si>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</si>
  <si>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</si>
  <si>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</si>
  <si>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</si>
  <si>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</si>
  <si>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</si>
  <si>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</si>
  <si>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</si>
  <si>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</si>
  <si>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</si>
  <si>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</si>
  <si>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</si>
  <si>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</si>
  <si>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甲府市</t>
  </si>
  <si>
    <t>法適用</t>
  </si>
  <si>
    <t>水道事業</t>
  </si>
  <si>
    <t>末端給水事業</t>
  </si>
  <si>
    <t>A2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</si>
  <si>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</si>
  <si>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</si>
  <si>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</si>
  <si>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</si>
  <si>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</si>
  <si>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</si>
  <si>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</si>
  <si>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</si>
  <si>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</si>
  <si>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</si>
  <si>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</si>
  <si>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</si>
  <si>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</si>
  <si>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</si>
  <si>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r>
      <rPr>
        <sz val="11"/>
        <rFont val="ＭＳ ゴシック"/>
        <family val="3"/>
        <charset val="128"/>
      </rPr>
      <t>経常収支比率は、前年度に比較して減少したが、100％を上回っていることから給水収益等により維持管理費や支払利息等の費用を賄えている。類似団体の平均と比較しても高い数値であり、安定した経営状況を維持している。</t>
    </r>
    <r>
      <rPr>
        <sz val="11"/>
        <color rgb="FFFF0000"/>
        <rFont val="ＭＳ ゴシック"/>
        <family val="3"/>
        <charset val="128"/>
      </rPr>
      <t xml:space="preserve">
</t>
    </r>
    <r>
      <rPr>
        <sz val="11"/>
        <rFont val="ＭＳ ゴシック"/>
        <family val="3"/>
        <charset val="128"/>
      </rPr>
      <t>流動比率は、前年度に比較して減少したが、100％を大きく上回っていることから短期的な債務に対する支払能力は十分に確保できている。
企業債残高対給水収益比率は、事業拡張期に借り入れた企業債の償還が進んでおり、類似団体の平均と比較しても低い数値である。</t>
    </r>
    <r>
      <rPr>
        <sz val="11"/>
        <color rgb="FFFF0000"/>
        <rFont val="ＭＳ ゴシック"/>
        <family val="3"/>
        <charset val="128"/>
      </rPr>
      <t xml:space="preserve">
</t>
    </r>
    <r>
      <rPr>
        <sz val="11"/>
        <rFont val="ＭＳ ゴシック"/>
        <family val="3"/>
        <charset val="128"/>
      </rPr>
      <t>料金回収率は、前年度に比較して減少したが、100％を上回っていることから給水に係る経費を給水収益で賄えている。</t>
    </r>
    <r>
      <rPr>
        <sz val="11"/>
        <color rgb="FFFF0000"/>
        <rFont val="ＭＳ ゴシック"/>
        <family val="3"/>
        <charset val="128"/>
      </rPr>
      <t xml:space="preserve">
</t>
    </r>
    <r>
      <rPr>
        <sz val="11"/>
        <rFont val="ＭＳ ゴシック"/>
        <family val="3"/>
        <charset val="128"/>
      </rPr>
      <t>給水原価は、前年度に比較して増加している。経常経費の抑制を図ることで、給水原価及び料金回収率の改善につながるため、更に経営の効率性を高めていく。
施設利用率は、前年度に比較して減少しており、類似団体の平均と比較しても低い数値となっている。今後の施設更新においては、施設規模の適正化や計画的な施設更新を行っていく。</t>
    </r>
    <r>
      <rPr>
        <sz val="11"/>
        <color rgb="FFFF0000"/>
        <rFont val="ＭＳ ゴシック"/>
        <family val="3"/>
        <charset val="128"/>
      </rPr>
      <t xml:space="preserve">
</t>
    </r>
    <r>
      <rPr>
        <sz val="11"/>
        <rFont val="ＭＳ ゴシック"/>
        <family val="3"/>
        <charset val="128"/>
      </rPr>
      <t>有収率は、前年度と比較して増加したが、類似団体の平均と比較し低い数値である。今後も、漏水防止対策や経年管路の更新事業を推進し、有収率の向上を図っていく。</t>
    </r>
    <rPh sb="8" eb="11">
      <t>ゼンネンド</t>
    </rPh>
    <rPh sb="12" eb="14">
      <t>ヒカク</t>
    </rPh>
    <rPh sb="16" eb="18">
      <t>ゲンショウ</t>
    </rPh>
    <rPh sb="41" eb="42">
      <t>トウ</t>
    </rPh>
    <rPh sb="45" eb="47">
      <t>イジ</t>
    </rPh>
    <rPh sb="47" eb="50">
      <t>カンリヒ</t>
    </rPh>
    <rPh sb="55" eb="56">
      <t>トウ</t>
    </rPh>
    <rPh sb="57" eb="59">
      <t>ヒヨウ</t>
    </rPh>
    <rPh sb="110" eb="113">
      <t>ゼンネンド</t>
    </rPh>
    <rPh sb="114" eb="116">
      <t>ヒカク</t>
    </rPh>
    <rPh sb="118" eb="120">
      <t>ゲンショウ</t>
    </rPh>
    <rPh sb="129" eb="130">
      <t>オオ</t>
    </rPh>
    <rPh sb="132" eb="134">
      <t>ウワマワ</t>
    </rPh>
    <rPh sb="157" eb="159">
      <t>ジュウブン</t>
    </rPh>
    <rPh sb="160" eb="162">
      <t>カクホ</t>
    </rPh>
    <rPh sb="183" eb="185">
      <t>ジギョウ</t>
    </rPh>
    <rPh sb="185" eb="188">
      <t>カクチョウキ</t>
    </rPh>
    <rPh sb="189" eb="190">
      <t>カ</t>
    </rPh>
    <rPh sb="191" eb="192">
      <t>イ</t>
    </rPh>
    <rPh sb="194" eb="196">
      <t>キギョウ</t>
    </rPh>
    <rPh sb="196" eb="197">
      <t>サイ</t>
    </rPh>
    <rPh sb="198" eb="200">
      <t>ショウカン</t>
    </rPh>
    <rPh sb="201" eb="202">
      <t>スス</t>
    </rPh>
    <rPh sb="220" eb="221">
      <t>ヒク</t>
    </rPh>
    <rPh sb="222" eb="224">
      <t>スウチ</t>
    </rPh>
    <rPh sb="229" eb="231">
      <t>リョウキン</t>
    </rPh>
    <rPh sb="231" eb="233">
      <t>カイシュウ</t>
    </rPh>
    <rPh sb="233" eb="234">
      <t>リツ</t>
    </rPh>
    <rPh sb="236" eb="239">
      <t>ゼンネンド</t>
    </rPh>
    <rPh sb="240" eb="242">
      <t>ヒカク</t>
    </rPh>
    <rPh sb="244" eb="246">
      <t>ゲンショウ</t>
    </rPh>
    <rPh sb="265" eb="267">
      <t>キュウスイ</t>
    </rPh>
    <rPh sb="268" eb="269">
      <t>カカ</t>
    </rPh>
    <rPh sb="270" eb="272">
      <t>ケイヒ</t>
    </rPh>
    <rPh sb="273" eb="275">
      <t>キュウスイ</t>
    </rPh>
    <rPh sb="275" eb="277">
      <t>シュウエキ</t>
    </rPh>
    <rPh sb="278" eb="279">
      <t>マカナ</t>
    </rPh>
    <rPh sb="291" eb="294">
      <t>ゼンネンド</t>
    </rPh>
    <rPh sb="295" eb="297">
      <t>ヒカク</t>
    </rPh>
    <rPh sb="299" eb="301">
      <t>ゾウカ</t>
    </rPh>
    <rPh sb="306" eb="308">
      <t>ケイジョウ</t>
    </rPh>
    <rPh sb="308" eb="310">
      <t>ケイヒ</t>
    </rPh>
    <rPh sb="311" eb="313">
      <t>ヨクセイ</t>
    </rPh>
    <rPh sb="314" eb="315">
      <t>ハカ</t>
    </rPh>
    <rPh sb="320" eb="322">
      <t>キュウスイ</t>
    </rPh>
    <rPh sb="322" eb="324">
      <t>ゲンカ</t>
    </rPh>
    <rPh sb="324" eb="325">
      <t>オヨ</t>
    </rPh>
    <rPh sb="326" eb="328">
      <t>リョウキン</t>
    </rPh>
    <rPh sb="328" eb="330">
      <t>カイシュウ</t>
    </rPh>
    <rPh sb="330" eb="331">
      <t>リツ</t>
    </rPh>
    <rPh sb="332" eb="334">
      <t>カイゼン</t>
    </rPh>
    <rPh sb="342" eb="343">
      <t>サラ</t>
    </rPh>
    <rPh sb="344" eb="346">
      <t>ケイエイ</t>
    </rPh>
    <rPh sb="347" eb="350">
      <t>コウリツセイ</t>
    </rPh>
    <rPh sb="351" eb="352">
      <t>タカ</t>
    </rPh>
    <rPh sb="365" eb="368">
      <t>ゼンネンド</t>
    </rPh>
    <rPh sb="369" eb="371">
      <t>ヒカク</t>
    </rPh>
    <rPh sb="373" eb="375">
      <t>ゲンショウ</t>
    </rPh>
    <rPh sb="404" eb="406">
      <t>コンゴ</t>
    </rPh>
    <rPh sb="407" eb="409">
      <t>シセツ</t>
    </rPh>
    <rPh sb="409" eb="411">
      <t>コウシン</t>
    </rPh>
    <rPh sb="426" eb="429">
      <t>ケイカクテキ</t>
    </rPh>
    <rPh sb="430" eb="432">
      <t>シセツ</t>
    </rPh>
    <rPh sb="432" eb="434">
      <t>コウシン</t>
    </rPh>
    <rPh sb="435" eb="436">
      <t>オコナ</t>
    </rPh>
    <rPh sb="447" eb="450">
      <t>ゼンネンド</t>
    </rPh>
    <rPh sb="451" eb="453">
      <t>ヒカク</t>
    </rPh>
    <rPh sb="455" eb="457">
      <t>ゾウカ</t>
    </rPh>
    <rPh sb="480" eb="482">
      <t>コンゴ</t>
    </rPh>
    <rPh sb="484" eb="486">
      <t>ロウスイ</t>
    </rPh>
    <rPh sb="486" eb="488">
      <t>ボウシ</t>
    </rPh>
    <rPh sb="488" eb="490">
      <t>タイサク</t>
    </rPh>
    <rPh sb="493" eb="495">
      <t>カンロ</t>
    </rPh>
    <rPh sb="512" eb="513">
      <t>ハカ</t>
    </rPh>
    <phoneticPr fontId="4"/>
  </si>
  <si>
    <r>
      <rPr>
        <sz val="11"/>
        <rFont val="ＭＳ ゴシック"/>
        <family val="3"/>
        <charset val="128"/>
      </rPr>
      <t>有形固定資産減価償却率は前年度と比較し減少、管路経年化率は、施設や管路の経年化により近年増加傾向にある。
管路更新率は、類似団体の平均と比較しても高い数値となり更新が進んでいる。（※表中の③平成30年度管路更新率の数値0.55は誤りで、正しくは1.35である。）</t>
    </r>
    <r>
      <rPr>
        <sz val="11"/>
        <color rgb="FFFF0000"/>
        <rFont val="ＭＳ ゴシック"/>
        <family val="3"/>
        <charset val="128"/>
      </rPr>
      <t xml:space="preserve">
</t>
    </r>
    <r>
      <rPr>
        <sz val="11"/>
        <rFont val="ＭＳ ゴシック"/>
        <family val="3"/>
        <charset val="128"/>
      </rPr>
      <t>今後は、施設や管路の老朽化を示す、有形固定資産減価償却率や管路経年化率の状況を踏まえ、アセットマネジメントの手法を取り入れるなかで、施設の適切な維持管理を行うとともに、更新投資の最適化を図り、計画的・効率的に施設や管路等の更新を進めていく。</t>
    </r>
    <rPh sb="12" eb="15">
      <t>ゼンネンド</t>
    </rPh>
    <rPh sb="16" eb="18">
      <t>ヒカク</t>
    </rPh>
    <rPh sb="19" eb="21">
      <t>ゲンショウ</t>
    </rPh>
    <rPh sb="33" eb="35">
      <t>カンロ</t>
    </rPh>
    <rPh sb="42" eb="44">
      <t>キンネン</t>
    </rPh>
    <rPh sb="53" eb="55">
      <t>カンロ</t>
    </rPh>
    <rPh sb="55" eb="57">
      <t>コウシン</t>
    </rPh>
    <rPh sb="57" eb="58">
      <t>リツ</t>
    </rPh>
    <rPh sb="60" eb="62">
      <t>ルイジ</t>
    </rPh>
    <rPh sb="62" eb="64">
      <t>ダンタイ</t>
    </rPh>
    <rPh sb="65" eb="67">
      <t>ヘイキン</t>
    </rPh>
    <rPh sb="68" eb="70">
      <t>ヒカク</t>
    </rPh>
    <rPh sb="73" eb="74">
      <t>タカ</t>
    </rPh>
    <rPh sb="75" eb="77">
      <t>スウチ</t>
    </rPh>
    <rPh sb="80" eb="82">
      <t>コウシン</t>
    </rPh>
    <rPh sb="83" eb="84">
      <t>スス</t>
    </rPh>
    <rPh sb="91" eb="93">
      <t>ヒョウチュウ</t>
    </rPh>
    <rPh sb="101" eb="103">
      <t>カンロ</t>
    </rPh>
    <rPh sb="103" eb="105">
      <t>コウシン</t>
    </rPh>
    <rPh sb="105" eb="106">
      <t>リツ</t>
    </rPh>
    <rPh sb="107" eb="109">
      <t>スウチ</t>
    </rPh>
    <rPh sb="114" eb="115">
      <t>アヤマ</t>
    </rPh>
    <rPh sb="118" eb="119">
      <t>タダ</t>
    </rPh>
    <rPh sb="136" eb="138">
      <t>シセツ</t>
    </rPh>
    <rPh sb="139" eb="141">
      <t>カンロ</t>
    </rPh>
    <rPh sb="146" eb="147">
      <t>シメ</t>
    </rPh>
    <rPh sb="186" eb="188">
      <t>シュホウ</t>
    </rPh>
    <rPh sb="189" eb="190">
      <t>ト</t>
    </rPh>
    <rPh sb="191" eb="192">
      <t>イ</t>
    </rPh>
    <rPh sb="198" eb="200">
      <t>シセツ</t>
    </rPh>
    <rPh sb="201" eb="203">
      <t>テキセツ</t>
    </rPh>
    <rPh sb="204" eb="206">
      <t>イジ</t>
    </rPh>
    <rPh sb="206" eb="208">
      <t>カンリ</t>
    </rPh>
    <rPh sb="209" eb="210">
      <t>オコナ</t>
    </rPh>
    <rPh sb="216" eb="218">
      <t>コウシン</t>
    </rPh>
    <rPh sb="218" eb="220">
      <t>トウシ</t>
    </rPh>
    <rPh sb="221" eb="224">
      <t>サイテキカ</t>
    </rPh>
    <rPh sb="225" eb="226">
      <t>ハカ</t>
    </rPh>
    <rPh sb="228" eb="231">
      <t>ケイカクテキ</t>
    </rPh>
    <rPh sb="232" eb="235">
      <t>コウリツテキ</t>
    </rPh>
    <rPh sb="236" eb="238">
      <t>シセツ</t>
    </rPh>
    <rPh sb="239" eb="242">
      <t>カンロトウ</t>
    </rPh>
    <rPh sb="243" eb="245">
      <t>コウシン</t>
    </rPh>
    <rPh sb="246" eb="247">
      <t>スス</t>
    </rPh>
    <phoneticPr fontId="4"/>
  </si>
  <si>
    <t xml:space="preserve">本市の水道事業は、人口減少や節水機器の普及等により水需要の減少傾向が継続する厳しい経営環境のなか、経営戦略に基づく事業を着実に進め、経営の健全化に努めてきた。
経常収支比率及び料金回収率の指標からは、経営の健全性・効率性が継続的に確保されていると判断できる。
今後も、平成29年度に策定した「甲府市上下水道事業経営戦略」に基づき、中・長期的視点に立った経年化施設の整備及び管路更新等の事業を着実に進めることにより、施設の強靭化等を図り、健全で効率的な事業経営に努めていく。
</t>
    <rPh sb="0" eb="1">
      <t>ホン</t>
    </rPh>
    <rPh sb="1" eb="2">
      <t>シ</t>
    </rPh>
    <rPh sb="3" eb="5">
      <t>スイドウ</t>
    </rPh>
    <rPh sb="5" eb="7">
      <t>ジギョウ</t>
    </rPh>
    <rPh sb="9" eb="11">
      <t>ジンコウ</t>
    </rPh>
    <rPh sb="11" eb="13">
      <t>ゲンショウ</t>
    </rPh>
    <rPh sb="14" eb="16">
      <t>セッスイ</t>
    </rPh>
    <rPh sb="16" eb="18">
      <t>キキ</t>
    </rPh>
    <rPh sb="19" eb="22">
      <t>フキュウトウ</t>
    </rPh>
    <rPh sb="25" eb="26">
      <t>ミズ</t>
    </rPh>
    <rPh sb="26" eb="28">
      <t>ジュヨウ</t>
    </rPh>
    <rPh sb="29" eb="31">
      <t>ゲンショウ</t>
    </rPh>
    <rPh sb="31" eb="33">
      <t>ケイコウ</t>
    </rPh>
    <rPh sb="34" eb="36">
      <t>ケイゾク</t>
    </rPh>
    <rPh sb="38" eb="39">
      <t>キビ</t>
    </rPh>
    <rPh sb="41" eb="43">
      <t>ケイエイ</t>
    </rPh>
    <rPh sb="43" eb="45">
      <t>カンキョウ</t>
    </rPh>
    <rPh sb="54" eb="55">
      <t>モト</t>
    </rPh>
    <rPh sb="57" eb="59">
      <t>ジギョウ</t>
    </rPh>
    <rPh sb="60" eb="62">
      <t>チャクジツ</t>
    </rPh>
    <rPh sb="63" eb="64">
      <t>スス</t>
    </rPh>
    <rPh sb="66" eb="68">
      <t>ケイエイ</t>
    </rPh>
    <rPh sb="69" eb="72">
      <t>ケンゼンカ</t>
    </rPh>
    <rPh sb="73" eb="74">
      <t>ツト</t>
    </rPh>
    <rPh sb="94" eb="96">
      <t>シヒョウ</t>
    </rPh>
    <rPh sb="111" eb="114">
      <t>ケイゾクテキ</t>
    </rPh>
    <rPh sb="115" eb="117">
      <t>カクホ</t>
    </rPh>
    <rPh sb="123" eb="125">
      <t>ハンダン</t>
    </rPh>
    <rPh sb="130" eb="132">
      <t>コンゴ</t>
    </rPh>
    <rPh sb="134" eb="136">
      <t>ヘイセイ</t>
    </rPh>
    <rPh sb="141" eb="143">
      <t>サクテイ</t>
    </rPh>
    <rPh sb="146" eb="149">
      <t>コウフシ</t>
    </rPh>
    <rPh sb="149" eb="151">
      <t>ジョウゲ</t>
    </rPh>
    <rPh sb="151" eb="153">
      <t>スイドウ</t>
    </rPh>
    <rPh sb="153" eb="155">
      <t>ジギョウ</t>
    </rPh>
    <rPh sb="155" eb="157">
      <t>ケイエイ</t>
    </rPh>
    <rPh sb="157" eb="159">
      <t>センリャク</t>
    </rPh>
    <rPh sb="161" eb="162">
      <t>モト</t>
    </rPh>
    <rPh sb="165" eb="166">
      <t>チュウ</t>
    </rPh>
    <rPh sb="167" eb="169">
      <t>チョウキ</t>
    </rPh>
    <rPh sb="169" eb="170">
      <t>テキ</t>
    </rPh>
    <rPh sb="170" eb="172">
      <t>シテン</t>
    </rPh>
    <rPh sb="173" eb="174">
      <t>タ</t>
    </rPh>
    <rPh sb="176" eb="179">
      <t>ケイネンカ</t>
    </rPh>
    <rPh sb="179" eb="181">
      <t>シセツ</t>
    </rPh>
    <rPh sb="182" eb="184">
      <t>セイビ</t>
    </rPh>
    <rPh sb="184" eb="185">
      <t>オヨ</t>
    </rPh>
    <rPh sb="192" eb="194">
      <t>ジギョウ</t>
    </rPh>
    <rPh sb="195" eb="197">
      <t>チャクジツ</t>
    </rPh>
    <rPh sb="198" eb="199">
      <t>スス</t>
    </rPh>
    <rPh sb="207" eb="209">
      <t>シセツ</t>
    </rPh>
    <rPh sb="210" eb="212">
      <t>キョウジン</t>
    </rPh>
    <rPh sb="212" eb="213">
      <t>カ</t>
    </rPh>
    <rPh sb="213" eb="214">
      <t>トウ</t>
    </rPh>
    <rPh sb="215" eb="216">
      <t>ハカ</t>
    </rPh>
    <rPh sb="218" eb="220">
      <t>ケンゼン</t>
    </rPh>
    <rPh sb="225" eb="227">
      <t>ジギョウ</t>
    </rPh>
    <rPh sb="227" eb="229">
      <t>ケイエイ</t>
    </rPh>
    <rPh sb="230" eb="231">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</si>
</sst>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8">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0.99</c:v>
                </c:pt>
                <c:pt idx="1">
                  <c:v>1.1299999999999999</c:v>
                </c:pt>
                <c:pt idx="2">
                  <c:v>1.03</c:v>
                </c:pt>
                <c:pt idx="3">
                  <c:v>0.55000000000000004</c:v>
                </c:pt>
                <c:pt idx="4">
                  <c:v>1.1000000000000001</c:v>
                </c:pt>
              </c:numCache>
            </c:numRef>
          </c:val>
          <c:extLst>
            <c:ext xmlns:c16="http://schemas.microsoft.com/office/drawing/2014/chart" uri="{C3380CC4-5D6E-409C-BE32-E72D297353CC}">
              <c16:uniqueId val="{00000000-274E-4156-9946-A278C086ABE2}"/>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0.67</c:v>
                </c:pt>
                <c:pt idx="1">
                  <c:v>0.67</c:v>
                </c:pt>
                <c:pt idx="2">
                  <c:v>0.65</c:v>
                </c:pt>
                <c:pt idx="3">
                  <c:v>0.7</c:v>
                </c:pt>
                <c:pt idx="4">
                  <c:v>0.72</c:v>
                </c:pt>
              </c:numCache>
            </c:numRef>
          </c:val>
          <c:smooth val="0"/>
          <c:extLst>
            <c:ext xmlns:c16="http://schemas.microsoft.com/office/drawing/2014/chart" uri="{C3380CC4-5D6E-409C-BE32-E72D297353CC}">
              <c16:uniqueId val="{00000001-274E-4156-9946-A278C086ABE2}"/>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49.18</c:v>
                </c:pt>
                <c:pt idx="1">
                  <c:v>47.34</c:v>
                </c:pt>
                <c:pt idx="2">
                  <c:v>46.61</c:v>
                </c:pt>
                <c:pt idx="3">
                  <c:v>45.93</c:v>
                </c:pt>
                <c:pt idx="4">
                  <c:v>44.96</c:v>
                </c:pt>
              </c:numCache>
            </c:numRef>
          </c:val>
          <c:extLst>
            <c:ext xmlns:c16="http://schemas.microsoft.com/office/drawing/2014/chart" uri="{C3380CC4-5D6E-409C-BE32-E72D297353CC}">
              <c16:uniqueId val="{00000000-A953-4AD3-B129-338BAADC3420}"/>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62.34</c:v>
                </c:pt>
                <c:pt idx="1">
                  <c:v>62.46</c:v>
                </c:pt>
                <c:pt idx="2">
                  <c:v>62.88</c:v>
                </c:pt>
                <c:pt idx="3">
                  <c:v>62.32</c:v>
                </c:pt>
                <c:pt idx="4">
                  <c:v>61.71</c:v>
                </c:pt>
              </c:numCache>
            </c:numRef>
          </c:val>
          <c:smooth val="0"/>
          <c:extLst>
            <c:ext xmlns:c16="http://schemas.microsoft.com/office/drawing/2014/chart" uri="{C3380CC4-5D6E-409C-BE32-E72D297353CC}">
              <c16:uniqueId val="{00000001-A953-4AD3-B129-338BAADC3420}"/>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77.95</c:v>
                </c:pt>
                <c:pt idx="1">
                  <c:v>81.19</c:v>
                </c:pt>
                <c:pt idx="2">
                  <c:v>82.49</c:v>
                </c:pt>
                <c:pt idx="3">
                  <c:v>82.65</c:v>
                </c:pt>
                <c:pt idx="4">
                  <c:v>82.9</c:v>
                </c:pt>
              </c:numCache>
            </c:numRef>
          </c:val>
          <c:extLst>
            <c:ext xmlns:c16="http://schemas.microsoft.com/office/drawing/2014/chart" uri="{C3380CC4-5D6E-409C-BE32-E72D297353CC}">
              <c16:uniqueId val="{00000000-44C1-4D81-84C3-E2EBC36ABAFF}"/>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90.15</c:v>
                </c:pt>
                <c:pt idx="1">
                  <c:v>90.62</c:v>
                </c:pt>
                <c:pt idx="2">
                  <c:v>90.13</c:v>
                </c:pt>
                <c:pt idx="3">
                  <c:v>90.19</c:v>
                </c:pt>
                <c:pt idx="4">
                  <c:v>90.03</c:v>
                </c:pt>
              </c:numCache>
            </c:numRef>
          </c:val>
          <c:smooth val="0"/>
          <c:extLst>
            <c:ext xmlns:c16="http://schemas.microsoft.com/office/drawing/2014/chart" uri="{C3380CC4-5D6E-409C-BE32-E72D297353CC}">
              <c16:uniqueId val="{00000001-44C1-4D81-84C3-E2EBC36ABAFF}"/>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133.07</c:v>
                </c:pt>
                <c:pt idx="1">
                  <c:v>129.32</c:v>
                </c:pt>
                <c:pt idx="2">
                  <c:v>131.30000000000001</c:v>
                </c:pt>
                <c:pt idx="3">
                  <c:v>128.19</c:v>
                </c:pt>
                <c:pt idx="4">
                  <c:v>122.14</c:v>
                </c:pt>
              </c:numCache>
            </c:numRef>
          </c:val>
          <c:extLst>
            <c:ext xmlns:c16="http://schemas.microsoft.com/office/drawing/2014/chart" uri="{C3380CC4-5D6E-409C-BE32-E72D297353CC}">
              <c16:uniqueId val="{00000000-5509-4F31-A67E-EED4C1B9BA73}"/>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114.08</c:v>
                </c:pt>
                <c:pt idx="1">
                  <c:v>115.36</c:v>
                </c:pt>
                <c:pt idx="2">
                  <c:v>113.95</c:v>
                </c:pt>
                <c:pt idx="3">
                  <c:v>112.62</c:v>
                </c:pt>
                <c:pt idx="4">
                  <c:v>113.35</c:v>
                </c:pt>
              </c:numCache>
            </c:numRef>
          </c:val>
          <c:smooth val="0"/>
          <c:extLst>
            <c:ext xmlns:c16="http://schemas.microsoft.com/office/drawing/2014/chart" uri="{C3380CC4-5D6E-409C-BE32-E72D297353CC}">
              <c16:uniqueId val="{00000001-5509-4F31-A67E-EED4C1B9BA73}"/>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49.71</c:v>
                </c:pt>
                <c:pt idx="1">
                  <c:v>50.34</c:v>
                </c:pt>
                <c:pt idx="2">
                  <c:v>51.03</c:v>
                </c:pt>
                <c:pt idx="3">
                  <c:v>51.79</c:v>
                </c:pt>
                <c:pt idx="4">
                  <c:v>51.74</c:v>
                </c:pt>
              </c:numCache>
            </c:numRef>
          </c:val>
          <c:extLst>
            <c:ext xmlns:c16="http://schemas.microsoft.com/office/drawing/2014/chart" uri="{C3380CC4-5D6E-409C-BE32-E72D297353CC}">
              <c16:uniqueId val="{00000000-C6DA-4760-8046-D02F5E783131}"/>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47.37</c:v>
                </c:pt>
                <c:pt idx="1">
                  <c:v>48.01</c:v>
                </c:pt>
                <c:pt idx="2">
                  <c:v>48.01</c:v>
                </c:pt>
                <c:pt idx="3">
                  <c:v>48.86</c:v>
                </c:pt>
                <c:pt idx="4">
                  <c:v>49.6</c:v>
                </c:pt>
              </c:numCache>
            </c:numRef>
          </c:val>
          <c:smooth val="0"/>
          <c:extLst>
            <c:ext xmlns:c16="http://schemas.microsoft.com/office/drawing/2014/chart" uri="{C3380CC4-5D6E-409C-BE32-E72D297353CC}">
              <c16:uniqueId val="{00000001-C6DA-4760-8046-D02F5E783131}"/>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10.7</c:v>
                </c:pt>
                <c:pt idx="1">
                  <c:v>11.12</c:v>
                </c:pt>
                <c:pt idx="2">
                  <c:v>11.51</c:v>
                </c:pt>
                <c:pt idx="3">
                  <c:v>12.53</c:v>
                </c:pt>
                <c:pt idx="4">
                  <c:v>13.61</c:v>
                </c:pt>
              </c:numCache>
            </c:numRef>
          </c:val>
          <c:extLst>
            <c:ext xmlns:c16="http://schemas.microsoft.com/office/drawing/2014/chart" uri="{C3380CC4-5D6E-409C-BE32-E72D297353CC}">
              <c16:uniqueId val="{00000000-90EB-4336-AE9A-CA53FBCF6512}"/>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14.27</c:v>
                </c:pt>
                <c:pt idx="1">
                  <c:v>16.170000000000002</c:v>
                </c:pt>
                <c:pt idx="2">
                  <c:v>16.600000000000001</c:v>
                </c:pt>
                <c:pt idx="3">
                  <c:v>18.510000000000002</c:v>
                </c:pt>
                <c:pt idx="4">
                  <c:v>20.49</c:v>
                </c:pt>
              </c:numCache>
            </c:numRef>
          </c:val>
          <c:smooth val="0"/>
          <c:extLst>
            <c:ext xmlns:c16="http://schemas.microsoft.com/office/drawing/2014/chart" uri="{C3380CC4-5D6E-409C-BE32-E72D297353CC}">
              <c16:uniqueId val="{00000001-90EB-4336-AE9A-CA53FBCF6512}"/>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48D-4CC0-91E8-F2F828B88CBA}"/>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formatCode="#,##0.00;&quot;△&quot;#,##0.00;&quot;-&quot;">
                  <c:v>0.75</c:v>
                </c:pt>
                <c:pt idx="4" formatCode="#,##0.00;&quot;△&quot;#,##0.00;&quot;-&quot;">
                  <c:v>0.51</c:v>
                </c:pt>
              </c:numCache>
            </c:numRef>
          </c:val>
          <c:smooth val="0"/>
          <c:extLst>
            <c:ext xmlns:c16="http://schemas.microsoft.com/office/drawing/2014/chart" uri="{C3380CC4-5D6E-409C-BE32-E72D297353CC}">
              <c16:uniqueId val="{00000001-348D-4CC0-91E8-F2F828B88CBA}"/>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409.46</c:v>
                </c:pt>
                <c:pt idx="1">
                  <c:v>429.64</c:v>
                </c:pt>
                <c:pt idx="2">
                  <c:v>531.17999999999995</c:v>
                </c:pt>
                <c:pt idx="3">
                  <c:v>508.17</c:v>
                </c:pt>
                <c:pt idx="4">
                  <c:v>301.54000000000002</c:v>
                </c:pt>
              </c:numCache>
            </c:numRef>
          </c:val>
          <c:extLst>
            <c:ext xmlns:c16="http://schemas.microsoft.com/office/drawing/2014/chart" uri="{C3380CC4-5D6E-409C-BE32-E72D297353CC}">
              <c16:uniqueId val="{00000000-4DA1-4F1B-A046-A486851DBAEA}"/>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299.44</c:v>
                </c:pt>
                <c:pt idx="1">
                  <c:v>311.99</c:v>
                </c:pt>
                <c:pt idx="2">
                  <c:v>307.83</c:v>
                </c:pt>
                <c:pt idx="3">
                  <c:v>318.89</c:v>
                </c:pt>
                <c:pt idx="4">
                  <c:v>309.10000000000002</c:v>
                </c:pt>
              </c:numCache>
            </c:numRef>
          </c:val>
          <c:smooth val="0"/>
          <c:extLst>
            <c:ext xmlns:c16="http://schemas.microsoft.com/office/drawing/2014/chart" uri="{C3380CC4-5D6E-409C-BE32-E72D297353CC}">
              <c16:uniqueId val="{00000001-4DA1-4F1B-A046-A486851DBAEA}"/>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104.28</c:v>
                </c:pt>
                <c:pt idx="1">
                  <c:v>93.02</c:v>
                </c:pt>
                <c:pt idx="2">
                  <c:v>81.569999999999993</c:v>
                </c:pt>
                <c:pt idx="3">
                  <c:v>71.069999999999993</c:v>
                </c:pt>
                <c:pt idx="4">
                  <c:v>60.26</c:v>
                </c:pt>
              </c:numCache>
            </c:numRef>
          </c:val>
          <c:extLst>
            <c:ext xmlns:c16="http://schemas.microsoft.com/office/drawing/2014/chart" uri="{C3380CC4-5D6E-409C-BE32-E72D297353CC}">
              <c16:uniqueId val="{00000000-7712-442A-8ECE-B6078DDE3A4E}"/>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298.08999999999997</c:v>
                </c:pt>
                <c:pt idx="1">
                  <c:v>291.77999999999997</c:v>
                </c:pt>
                <c:pt idx="2">
                  <c:v>295.44</c:v>
                </c:pt>
                <c:pt idx="3">
                  <c:v>290.07</c:v>
                </c:pt>
                <c:pt idx="4">
                  <c:v>290.42</c:v>
                </c:pt>
              </c:numCache>
            </c:numRef>
          </c:val>
          <c:smooth val="0"/>
          <c:extLst>
            <c:ext xmlns:c16="http://schemas.microsoft.com/office/drawing/2014/chart" uri="{C3380CC4-5D6E-409C-BE32-E72D297353CC}">
              <c16:uniqueId val="{00000001-7712-442A-8ECE-B6078DDE3A4E}"/>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130.35</c:v>
                </c:pt>
                <c:pt idx="1">
                  <c:v>125.67</c:v>
                </c:pt>
                <c:pt idx="2">
                  <c:v>128.71</c:v>
                </c:pt>
                <c:pt idx="3">
                  <c:v>125.08</c:v>
                </c:pt>
                <c:pt idx="4">
                  <c:v>118.47</c:v>
                </c:pt>
              </c:numCache>
            </c:numRef>
          </c:val>
          <c:extLst>
            <c:ext xmlns:c16="http://schemas.microsoft.com/office/drawing/2014/chart" uri="{C3380CC4-5D6E-409C-BE32-E72D297353CC}">
              <c16:uniqueId val="{00000000-5D4D-48FE-BA8F-D0C63C20A1A9}"/>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106.4</c:v>
                </c:pt>
                <c:pt idx="1">
                  <c:v>107.61</c:v>
                </c:pt>
                <c:pt idx="2">
                  <c:v>106.02</c:v>
                </c:pt>
                <c:pt idx="3">
                  <c:v>104.84</c:v>
                </c:pt>
                <c:pt idx="4">
                  <c:v>106.11</c:v>
                </c:pt>
              </c:numCache>
            </c:numRef>
          </c:val>
          <c:smooth val="0"/>
          <c:extLst>
            <c:ext xmlns:c16="http://schemas.microsoft.com/office/drawing/2014/chart" uri="{C3380CC4-5D6E-409C-BE32-E72D297353CC}">
              <c16:uniqueId val="{00000001-5D4D-48FE-BA8F-D0C63C20A1A9}"/>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126.68</c:v>
                </c:pt>
                <c:pt idx="1">
                  <c:v>131.36000000000001</c:v>
                </c:pt>
                <c:pt idx="2">
                  <c:v>128.16</c:v>
                </c:pt>
                <c:pt idx="3">
                  <c:v>131.79</c:v>
                </c:pt>
                <c:pt idx="4">
                  <c:v>138.88999999999999</c:v>
                </c:pt>
              </c:numCache>
            </c:numRef>
          </c:val>
          <c:extLst>
            <c:ext xmlns:c16="http://schemas.microsoft.com/office/drawing/2014/chart" uri="{C3380CC4-5D6E-409C-BE32-E72D297353CC}">
              <c16:uniqueId val="{00000000-AF52-4E4A-84DA-814A9F23F42E}"/>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156.29</c:v>
                </c:pt>
                <c:pt idx="1">
                  <c:v>155.69</c:v>
                </c:pt>
                <c:pt idx="2">
                  <c:v>158.6</c:v>
                </c:pt>
                <c:pt idx="3">
                  <c:v>161.82</c:v>
                </c:pt>
                <c:pt idx="4">
                  <c:v>161.03</c:v>
                </c:pt>
              </c:numCache>
            </c:numRef>
          </c:val>
          <c:smooth val="0"/>
          <c:extLst>
            <c:ext xmlns:c16="http://schemas.microsoft.com/office/drawing/2014/chart" uri="{C3380CC4-5D6E-409C-BE32-E72D297353CC}">
              <c16:uniqueId val="{00000001-AF52-4E4A-84DA-814A9F23F42E}"/>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H80" sqref="BH80"/>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7" t="s">
        <v>0</v>
      </c>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7"/>
      <c r="BD2" s="87"/>
      <c r="BE2" s="87"/>
      <c r="BF2" s="87"/>
      <c r="BG2" s="87"/>
      <c r="BH2" s="87"/>
      <c r="BI2" s="87"/>
      <c r="BJ2" s="87"/>
      <c r="BK2" s="87"/>
      <c r="BL2" s="87"/>
      <c r="BM2" s="87"/>
      <c r="BN2" s="87"/>
      <c r="BO2" s="87"/>
      <c r="BP2" s="87"/>
      <c r="BQ2" s="87"/>
      <c r="BR2" s="87"/>
      <c r="BS2" s="87"/>
      <c r="BT2" s="87"/>
      <c r="BU2" s="87"/>
      <c r="BV2" s="87"/>
      <c r="BW2" s="87"/>
      <c r="BX2" s="87"/>
      <c r="BY2" s="87"/>
      <c r="BZ2" s="87"/>
    </row>
    <row r="3" spans="1:78" ht="9.75" customHeight="1" x14ac:dyDescent="0.15">
      <c r="A3" s="2"/>
      <c r="B3" s="87"/>
      <c r="C3" s="87"/>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row>
    <row r="4" spans="1:78" ht="9.75" customHeight="1" x14ac:dyDescent="0.15">
      <c r="A4" s="2"/>
      <c r="B4" s="87"/>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BD4" s="87"/>
      <c r="BE4" s="87"/>
      <c r="BF4" s="87"/>
      <c r="BG4" s="87"/>
      <c r="BH4" s="87"/>
      <c r="BI4" s="87"/>
      <c r="BJ4" s="87"/>
      <c r="BK4" s="87"/>
      <c r="BL4" s="87"/>
      <c r="BM4" s="87"/>
      <c r="BN4" s="87"/>
      <c r="BO4" s="87"/>
      <c r="BP4" s="87"/>
      <c r="BQ4" s="87"/>
      <c r="BR4" s="87"/>
      <c r="BS4" s="87"/>
      <c r="BT4" s="87"/>
      <c r="BU4" s="87"/>
      <c r="BV4" s="87"/>
      <c r="BW4" s="87"/>
      <c r="BX4" s="87"/>
      <c r="BY4" s="87"/>
      <c r="BZ4" s="8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8" t="str">
        <f>データ!H6</f>
        <v>山梨県　甲府市</v>
      </c>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9"/>
      <c r="AE6" s="89"/>
      <c r="AF6" s="89"/>
      <c r="AG6" s="89"/>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9" t="s">
        <v>1</v>
      </c>
      <c r="C7" s="80"/>
      <c r="D7" s="80"/>
      <c r="E7" s="80"/>
      <c r="F7" s="80"/>
      <c r="G7" s="80"/>
      <c r="H7" s="80"/>
      <c r="I7" s="79" t="s">
        <v>2</v>
      </c>
      <c r="J7" s="80"/>
      <c r="K7" s="80"/>
      <c r="L7" s="80"/>
      <c r="M7" s="80"/>
      <c r="N7" s="80"/>
      <c r="O7" s="81"/>
      <c r="P7" s="82" t="s">
        <v>3</v>
      </c>
      <c r="Q7" s="82"/>
      <c r="R7" s="82"/>
      <c r="S7" s="82"/>
      <c r="T7" s="82"/>
      <c r="U7" s="82"/>
      <c r="V7" s="82"/>
      <c r="W7" s="82" t="s">
        <v>4</v>
      </c>
      <c r="X7" s="82"/>
      <c r="Y7" s="82"/>
      <c r="Z7" s="82"/>
      <c r="AA7" s="82"/>
      <c r="AB7" s="82"/>
      <c r="AC7" s="82"/>
      <c r="AD7" s="82" t="s">
        <v>5</v>
      </c>
      <c r="AE7" s="82"/>
      <c r="AF7" s="82"/>
      <c r="AG7" s="82"/>
      <c r="AH7" s="82"/>
      <c r="AI7" s="82"/>
      <c r="AJ7" s="82"/>
      <c r="AK7" s="4"/>
      <c r="AL7" s="82" t="s">
        <v>6</v>
      </c>
      <c r="AM7" s="82"/>
      <c r="AN7" s="82"/>
      <c r="AO7" s="82"/>
      <c r="AP7" s="82"/>
      <c r="AQ7" s="82"/>
      <c r="AR7" s="82"/>
      <c r="AS7" s="82"/>
      <c r="AT7" s="79" t="s">
        <v>7</v>
      </c>
      <c r="AU7" s="80"/>
      <c r="AV7" s="80"/>
      <c r="AW7" s="80"/>
      <c r="AX7" s="80"/>
      <c r="AY7" s="80"/>
      <c r="AZ7" s="80"/>
      <c r="BA7" s="80"/>
      <c r="BB7" s="82" t="s">
        <v>8</v>
      </c>
      <c r="BC7" s="82"/>
      <c r="BD7" s="82"/>
      <c r="BE7" s="82"/>
      <c r="BF7" s="82"/>
      <c r="BG7" s="82"/>
      <c r="BH7" s="82"/>
      <c r="BI7" s="82"/>
      <c r="BJ7" s="3"/>
      <c r="BK7" s="3"/>
      <c r="BL7" s="5" t="s">
        <v>9</v>
      </c>
      <c r="BM7" s="6"/>
      <c r="BN7" s="6"/>
      <c r="BO7" s="6"/>
      <c r="BP7" s="6"/>
      <c r="BQ7" s="6"/>
      <c r="BR7" s="6"/>
      <c r="BS7" s="6"/>
      <c r="BT7" s="6"/>
      <c r="BU7" s="6"/>
      <c r="BV7" s="6"/>
      <c r="BW7" s="6"/>
      <c r="BX7" s="6"/>
      <c r="BY7" s="7"/>
    </row>
    <row r="8" spans="1:78" ht="18.75" customHeight="1" x14ac:dyDescent="0.15">
      <c r="A8" s="2"/>
      <c r="B8" s="83" t="str">
        <f>データ!$I$6</f>
        <v>法適用</v>
      </c>
      <c r="C8" s="84"/>
      <c r="D8" s="84"/>
      <c r="E8" s="84"/>
      <c r="F8" s="84"/>
      <c r="G8" s="84"/>
      <c r="H8" s="84"/>
      <c r="I8" s="83" t="str">
        <f>データ!$J$6</f>
        <v>水道事業</v>
      </c>
      <c r="J8" s="84"/>
      <c r="K8" s="84"/>
      <c r="L8" s="84"/>
      <c r="M8" s="84"/>
      <c r="N8" s="84"/>
      <c r="O8" s="85"/>
      <c r="P8" s="86" t="str">
        <f>データ!$K$6</f>
        <v>末端給水事業</v>
      </c>
      <c r="Q8" s="86"/>
      <c r="R8" s="86"/>
      <c r="S8" s="86"/>
      <c r="T8" s="86"/>
      <c r="U8" s="86"/>
      <c r="V8" s="86"/>
      <c r="W8" s="86" t="str">
        <f>データ!$L$6</f>
        <v>A2</v>
      </c>
      <c r="X8" s="86"/>
      <c r="Y8" s="86"/>
      <c r="Z8" s="86"/>
      <c r="AA8" s="86"/>
      <c r="AB8" s="86"/>
      <c r="AC8" s="86"/>
      <c r="AD8" s="86" t="str">
        <f>データ!$M$6</f>
        <v>自治体職員</v>
      </c>
      <c r="AE8" s="86"/>
      <c r="AF8" s="86"/>
      <c r="AG8" s="86"/>
      <c r="AH8" s="86"/>
      <c r="AI8" s="86"/>
      <c r="AJ8" s="86"/>
      <c r="AK8" s="4"/>
      <c r="AL8" s="74">
        <f>データ!$R$6</f>
        <v>187880</v>
      </c>
      <c r="AM8" s="74"/>
      <c r="AN8" s="74"/>
      <c r="AO8" s="74"/>
      <c r="AP8" s="74"/>
      <c r="AQ8" s="74"/>
      <c r="AR8" s="74"/>
      <c r="AS8" s="74"/>
      <c r="AT8" s="70">
        <f>データ!$S$6</f>
        <v>212.47</v>
      </c>
      <c r="AU8" s="71"/>
      <c r="AV8" s="71"/>
      <c r="AW8" s="71"/>
      <c r="AX8" s="71"/>
      <c r="AY8" s="71"/>
      <c r="AZ8" s="71"/>
      <c r="BA8" s="71"/>
      <c r="BB8" s="73">
        <f>データ!$T$6</f>
        <v>884.27</v>
      </c>
      <c r="BC8" s="73"/>
      <c r="BD8" s="73"/>
      <c r="BE8" s="73"/>
      <c r="BF8" s="73"/>
      <c r="BG8" s="73"/>
      <c r="BH8" s="73"/>
      <c r="BI8" s="73"/>
      <c r="BJ8" s="3"/>
      <c r="BK8" s="3"/>
      <c r="BL8" s="77" t="s">
        <v>10</v>
      </c>
      <c r="BM8" s="78"/>
      <c r="BN8" s="8" t="s">
        <v>11</v>
      </c>
      <c r="BO8" s="9"/>
      <c r="BP8" s="9"/>
      <c r="BQ8" s="9"/>
      <c r="BR8" s="9"/>
      <c r="BS8" s="9"/>
      <c r="BT8" s="9"/>
      <c r="BU8" s="9"/>
      <c r="BV8" s="9"/>
      <c r="BW8" s="9"/>
      <c r="BX8" s="9"/>
      <c r="BY8" s="10"/>
    </row>
    <row r="9" spans="1:78" ht="18.75" customHeight="1" x14ac:dyDescent="0.15">
      <c r="A9" s="2"/>
      <c r="B9" s="79" t="s">
        <v>12</v>
      </c>
      <c r="C9" s="80"/>
      <c r="D9" s="80"/>
      <c r="E9" s="80"/>
      <c r="F9" s="80"/>
      <c r="G9" s="80"/>
      <c r="H9" s="80"/>
      <c r="I9" s="79" t="s">
        <v>13</v>
      </c>
      <c r="J9" s="80"/>
      <c r="K9" s="80"/>
      <c r="L9" s="80"/>
      <c r="M9" s="80"/>
      <c r="N9" s="80"/>
      <c r="O9" s="81"/>
      <c r="P9" s="82" t="s">
        <v>14</v>
      </c>
      <c r="Q9" s="82"/>
      <c r="R9" s="82"/>
      <c r="S9" s="82"/>
      <c r="T9" s="82"/>
      <c r="U9" s="82"/>
      <c r="V9" s="82"/>
      <c r="W9" s="82" t="s">
        <v>15</v>
      </c>
      <c r="X9" s="82"/>
      <c r="Y9" s="82"/>
      <c r="Z9" s="82"/>
      <c r="AA9" s="82"/>
      <c r="AB9" s="82"/>
      <c r="AC9" s="82"/>
      <c r="AD9" s="2"/>
      <c r="AE9" s="2"/>
      <c r="AF9" s="2"/>
      <c r="AG9" s="2"/>
      <c r="AH9" s="4"/>
      <c r="AI9" s="4"/>
      <c r="AJ9" s="4"/>
      <c r="AK9" s="4"/>
      <c r="AL9" s="82" t="s">
        <v>16</v>
      </c>
      <c r="AM9" s="82"/>
      <c r="AN9" s="82"/>
      <c r="AO9" s="82"/>
      <c r="AP9" s="82"/>
      <c r="AQ9" s="82"/>
      <c r="AR9" s="82"/>
      <c r="AS9" s="82"/>
      <c r="AT9" s="79" t="s">
        <v>17</v>
      </c>
      <c r="AU9" s="80"/>
      <c r="AV9" s="80"/>
      <c r="AW9" s="80"/>
      <c r="AX9" s="80"/>
      <c r="AY9" s="80"/>
      <c r="AZ9" s="80"/>
      <c r="BA9" s="80"/>
      <c r="BB9" s="82" t="s">
        <v>18</v>
      </c>
      <c r="BC9" s="82"/>
      <c r="BD9" s="82"/>
      <c r="BE9" s="82"/>
      <c r="BF9" s="82"/>
      <c r="BG9" s="82"/>
      <c r="BH9" s="82"/>
      <c r="BI9" s="82"/>
      <c r="BJ9" s="3"/>
      <c r="BK9" s="3"/>
      <c r="BL9" s="68" t="s">
        <v>19</v>
      </c>
      <c r="BM9" s="69"/>
      <c r="BN9" s="11" t="s">
        <v>20</v>
      </c>
      <c r="BO9" s="12"/>
      <c r="BP9" s="12"/>
      <c r="BQ9" s="12"/>
      <c r="BR9" s="12"/>
      <c r="BS9" s="12"/>
      <c r="BT9" s="12"/>
      <c r="BU9" s="12"/>
      <c r="BV9" s="12"/>
      <c r="BW9" s="12"/>
      <c r="BX9" s="12"/>
      <c r="BY9" s="13"/>
    </row>
    <row r="10" spans="1:78" ht="18.75" customHeight="1" x14ac:dyDescent="0.15">
      <c r="A10" s="2"/>
      <c r="B10" s="70" t="str">
        <f>データ!$N$6</f>
        <v>-</v>
      </c>
      <c r="C10" s="71"/>
      <c r="D10" s="71"/>
      <c r="E10" s="71"/>
      <c r="F10" s="71"/>
      <c r="G10" s="71"/>
      <c r="H10" s="71"/>
      <c r="I10" s="70">
        <f>データ!$O$6</f>
        <v>89.33</v>
      </c>
      <c r="J10" s="71"/>
      <c r="K10" s="71"/>
      <c r="L10" s="71"/>
      <c r="M10" s="71"/>
      <c r="N10" s="71"/>
      <c r="O10" s="72"/>
      <c r="P10" s="73">
        <f>データ!$P$6</f>
        <v>98.75</v>
      </c>
      <c r="Q10" s="73"/>
      <c r="R10" s="73"/>
      <c r="S10" s="73"/>
      <c r="T10" s="73"/>
      <c r="U10" s="73"/>
      <c r="V10" s="73"/>
      <c r="W10" s="74">
        <f>データ!$Q$6</f>
        <v>2937</v>
      </c>
      <c r="X10" s="74"/>
      <c r="Y10" s="74"/>
      <c r="Z10" s="74"/>
      <c r="AA10" s="74"/>
      <c r="AB10" s="74"/>
      <c r="AC10" s="74"/>
      <c r="AD10" s="2"/>
      <c r="AE10" s="2"/>
      <c r="AF10" s="2"/>
      <c r="AG10" s="2"/>
      <c r="AH10" s="4"/>
      <c r="AI10" s="4"/>
      <c r="AJ10" s="4"/>
      <c r="AK10" s="4"/>
      <c r="AL10" s="74">
        <f>データ!$U$6</f>
        <v>234981</v>
      </c>
      <c r="AM10" s="74"/>
      <c r="AN10" s="74"/>
      <c r="AO10" s="74"/>
      <c r="AP10" s="74"/>
      <c r="AQ10" s="74"/>
      <c r="AR10" s="74"/>
      <c r="AS10" s="74"/>
      <c r="AT10" s="70">
        <f>データ!$V$6</f>
        <v>92.45</v>
      </c>
      <c r="AU10" s="71"/>
      <c r="AV10" s="71"/>
      <c r="AW10" s="71"/>
      <c r="AX10" s="71"/>
      <c r="AY10" s="71"/>
      <c r="AZ10" s="71"/>
      <c r="BA10" s="71"/>
      <c r="BB10" s="73">
        <f>データ!$W$6</f>
        <v>2541.71</v>
      </c>
      <c r="BC10" s="73"/>
      <c r="BD10" s="73"/>
      <c r="BE10" s="73"/>
      <c r="BF10" s="73"/>
      <c r="BG10" s="73"/>
      <c r="BH10" s="73"/>
      <c r="BI10" s="73"/>
      <c r="BJ10" s="2"/>
      <c r="BK10" s="2"/>
      <c r="BL10" s="75" t="s">
        <v>21</v>
      </c>
      <c r="BM10" s="7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65" t="s">
        <v>111</v>
      </c>
      <c r="BM16" s="66"/>
      <c r="BN16" s="66"/>
      <c r="BO16" s="66"/>
      <c r="BP16" s="66"/>
      <c r="BQ16" s="66"/>
      <c r="BR16" s="66"/>
      <c r="BS16" s="66"/>
      <c r="BT16" s="66"/>
      <c r="BU16" s="66"/>
      <c r="BV16" s="66"/>
      <c r="BW16" s="66"/>
      <c r="BX16" s="66"/>
      <c r="BY16" s="66"/>
      <c r="BZ16" s="67"/>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65"/>
      <c r="BM17" s="66"/>
      <c r="BN17" s="66"/>
      <c r="BO17" s="66"/>
      <c r="BP17" s="66"/>
      <c r="BQ17" s="66"/>
      <c r="BR17" s="66"/>
      <c r="BS17" s="66"/>
      <c r="BT17" s="66"/>
      <c r="BU17" s="66"/>
      <c r="BV17" s="66"/>
      <c r="BW17" s="66"/>
      <c r="BX17" s="66"/>
      <c r="BY17" s="66"/>
      <c r="BZ17" s="67"/>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65"/>
      <c r="BM18" s="66"/>
      <c r="BN18" s="66"/>
      <c r="BO18" s="66"/>
      <c r="BP18" s="66"/>
      <c r="BQ18" s="66"/>
      <c r="BR18" s="66"/>
      <c r="BS18" s="66"/>
      <c r="BT18" s="66"/>
      <c r="BU18" s="66"/>
      <c r="BV18" s="66"/>
      <c r="BW18" s="66"/>
      <c r="BX18" s="66"/>
      <c r="BY18" s="66"/>
      <c r="BZ18" s="67"/>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65"/>
      <c r="BM19" s="66"/>
      <c r="BN19" s="66"/>
      <c r="BO19" s="66"/>
      <c r="BP19" s="66"/>
      <c r="BQ19" s="66"/>
      <c r="BR19" s="66"/>
      <c r="BS19" s="66"/>
      <c r="BT19" s="66"/>
      <c r="BU19" s="66"/>
      <c r="BV19" s="66"/>
      <c r="BW19" s="66"/>
      <c r="BX19" s="66"/>
      <c r="BY19" s="66"/>
      <c r="BZ19" s="67"/>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65"/>
      <c r="BM20" s="66"/>
      <c r="BN20" s="66"/>
      <c r="BO20" s="66"/>
      <c r="BP20" s="66"/>
      <c r="BQ20" s="66"/>
      <c r="BR20" s="66"/>
      <c r="BS20" s="66"/>
      <c r="BT20" s="66"/>
      <c r="BU20" s="66"/>
      <c r="BV20" s="66"/>
      <c r="BW20" s="66"/>
      <c r="BX20" s="66"/>
      <c r="BY20" s="66"/>
      <c r="BZ20" s="67"/>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65"/>
      <c r="BM21" s="66"/>
      <c r="BN21" s="66"/>
      <c r="BO21" s="66"/>
      <c r="BP21" s="66"/>
      <c r="BQ21" s="66"/>
      <c r="BR21" s="66"/>
      <c r="BS21" s="66"/>
      <c r="BT21" s="66"/>
      <c r="BU21" s="66"/>
      <c r="BV21" s="66"/>
      <c r="BW21" s="66"/>
      <c r="BX21" s="66"/>
      <c r="BY21" s="66"/>
      <c r="BZ21" s="67"/>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65"/>
      <c r="BM22" s="66"/>
      <c r="BN22" s="66"/>
      <c r="BO22" s="66"/>
      <c r="BP22" s="66"/>
      <c r="BQ22" s="66"/>
      <c r="BR22" s="66"/>
      <c r="BS22" s="66"/>
      <c r="BT22" s="66"/>
      <c r="BU22" s="66"/>
      <c r="BV22" s="66"/>
      <c r="BW22" s="66"/>
      <c r="BX22" s="66"/>
      <c r="BY22" s="66"/>
      <c r="BZ22" s="67"/>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65"/>
      <c r="BM23" s="66"/>
      <c r="BN23" s="66"/>
      <c r="BO23" s="66"/>
      <c r="BP23" s="66"/>
      <c r="BQ23" s="66"/>
      <c r="BR23" s="66"/>
      <c r="BS23" s="66"/>
      <c r="BT23" s="66"/>
      <c r="BU23" s="66"/>
      <c r="BV23" s="66"/>
      <c r="BW23" s="66"/>
      <c r="BX23" s="66"/>
      <c r="BY23" s="66"/>
      <c r="BZ23" s="67"/>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65"/>
      <c r="BM24" s="66"/>
      <c r="BN24" s="66"/>
      <c r="BO24" s="66"/>
      <c r="BP24" s="66"/>
      <c r="BQ24" s="66"/>
      <c r="BR24" s="66"/>
      <c r="BS24" s="66"/>
      <c r="BT24" s="66"/>
      <c r="BU24" s="66"/>
      <c r="BV24" s="66"/>
      <c r="BW24" s="66"/>
      <c r="BX24" s="66"/>
      <c r="BY24" s="66"/>
      <c r="BZ24" s="67"/>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65"/>
      <c r="BM25" s="66"/>
      <c r="BN25" s="66"/>
      <c r="BO25" s="66"/>
      <c r="BP25" s="66"/>
      <c r="BQ25" s="66"/>
      <c r="BR25" s="66"/>
      <c r="BS25" s="66"/>
      <c r="BT25" s="66"/>
      <c r="BU25" s="66"/>
      <c r="BV25" s="66"/>
      <c r="BW25" s="66"/>
      <c r="BX25" s="66"/>
      <c r="BY25" s="66"/>
      <c r="BZ25" s="67"/>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65"/>
      <c r="BM26" s="66"/>
      <c r="BN26" s="66"/>
      <c r="BO26" s="66"/>
      <c r="BP26" s="66"/>
      <c r="BQ26" s="66"/>
      <c r="BR26" s="66"/>
      <c r="BS26" s="66"/>
      <c r="BT26" s="66"/>
      <c r="BU26" s="66"/>
      <c r="BV26" s="66"/>
      <c r="BW26" s="66"/>
      <c r="BX26" s="66"/>
      <c r="BY26" s="66"/>
      <c r="BZ26" s="67"/>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65"/>
      <c r="BM27" s="66"/>
      <c r="BN27" s="66"/>
      <c r="BO27" s="66"/>
      <c r="BP27" s="66"/>
      <c r="BQ27" s="66"/>
      <c r="BR27" s="66"/>
      <c r="BS27" s="66"/>
      <c r="BT27" s="66"/>
      <c r="BU27" s="66"/>
      <c r="BV27" s="66"/>
      <c r="BW27" s="66"/>
      <c r="BX27" s="66"/>
      <c r="BY27" s="66"/>
      <c r="BZ27" s="67"/>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65"/>
      <c r="BM28" s="66"/>
      <c r="BN28" s="66"/>
      <c r="BO28" s="66"/>
      <c r="BP28" s="66"/>
      <c r="BQ28" s="66"/>
      <c r="BR28" s="66"/>
      <c r="BS28" s="66"/>
      <c r="BT28" s="66"/>
      <c r="BU28" s="66"/>
      <c r="BV28" s="66"/>
      <c r="BW28" s="66"/>
      <c r="BX28" s="66"/>
      <c r="BY28" s="66"/>
      <c r="BZ28" s="67"/>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65"/>
      <c r="BM29" s="66"/>
      <c r="BN29" s="66"/>
      <c r="BO29" s="66"/>
      <c r="BP29" s="66"/>
      <c r="BQ29" s="66"/>
      <c r="BR29" s="66"/>
      <c r="BS29" s="66"/>
      <c r="BT29" s="66"/>
      <c r="BU29" s="66"/>
      <c r="BV29" s="66"/>
      <c r="BW29" s="66"/>
      <c r="BX29" s="66"/>
      <c r="BY29" s="66"/>
      <c r="BZ29" s="67"/>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65"/>
      <c r="BM30" s="66"/>
      <c r="BN30" s="66"/>
      <c r="BO30" s="66"/>
      <c r="BP30" s="66"/>
      <c r="BQ30" s="66"/>
      <c r="BR30" s="66"/>
      <c r="BS30" s="66"/>
      <c r="BT30" s="66"/>
      <c r="BU30" s="66"/>
      <c r="BV30" s="66"/>
      <c r="BW30" s="66"/>
      <c r="BX30" s="66"/>
      <c r="BY30" s="66"/>
      <c r="BZ30" s="67"/>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65"/>
      <c r="BM31" s="66"/>
      <c r="BN31" s="66"/>
      <c r="BO31" s="66"/>
      <c r="BP31" s="66"/>
      <c r="BQ31" s="66"/>
      <c r="BR31" s="66"/>
      <c r="BS31" s="66"/>
      <c r="BT31" s="66"/>
      <c r="BU31" s="66"/>
      <c r="BV31" s="66"/>
      <c r="BW31" s="66"/>
      <c r="BX31" s="66"/>
      <c r="BY31" s="66"/>
      <c r="BZ31" s="67"/>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65"/>
      <c r="BM32" s="66"/>
      <c r="BN32" s="66"/>
      <c r="BO32" s="66"/>
      <c r="BP32" s="66"/>
      <c r="BQ32" s="66"/>
      <c r="BR32" s="66"/>
      <c r="BS32" s="66"/>
      <c r="BT32" s="66"/>
      <c r="BU32" s="66"/>
      <c r="BV32" s="66"/>
      <c r="BW32" s="66"/>
      <c r="BX32" s="66"/>
      <c r="BY32" s="66"/>
      <c r="BZ32" s="67"/>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65"/>
      <c r="BM33" s="66"/>
      <c r="BN33" s="66"/>
      <c r="BO33" s="66"/>
      <c r="BP33" s="66"/>
      <c r="BQ33" s="66"/>
      <c r="BR33" s="66"/>
      <c r="BS33" s="66"/>
      <c r="BT33" s="66"/>
      <c r="BU33" s="66"/>
      <c r="BV33" s="66"/>
      <c r="BW33" s="66"/>
      <c r="BX33" s="66"/>
      <c r="BY33" s="66"/>
      <c r="BZ33" s="67"/>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5"/>
      <c r="BM34" s="66"/>
      <c r="BN34" s="66"/>
      <c r="BO34" s="66"/>
      <c r="BP34" s="66"/>
      <c r="BQ34" s="66"/>
      <c r="BR34" s="66"/>
      <c r="BS34" s="66"/>
      <c r="BT34" s="66"/>
      <c r="BU34" s="66"/>
      <c r="BV34" s="66"/>
      <c r="BW34" s="66"/>
      <c r="BX34" s="66"/>
      <c r="BY34" s="66"/>
      <c r="BZ34" s="67"/>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5"/>
      <c r="BM35" s="66"/>
      <c r="BN35" s="66"/>
      <c r="BO35" s="66"/>
      <c r="BP35" s="66"/>
      <c r="BQ35" s="66"/>
      <c r="BR35" s="66"/>
      <c r="BS35" s="66"/>
      <c r="BT35" s="66"/>
      <c r="BU35" s="66"/>
      <c r="BV35" s="66"/>
      <c r="BW35" s="66"/>
      <c r="BX35" s="66"/>
      <c r="BY35" s="66"/>
      <c r="BZ35" s="67"/>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65"/>
      <c r="BM36" s="66"/>
      <c r="BN36" s="66"/>
      <c r="BO36" s="66"/>
      <c r="BP36" s="66"/>
      <c r="BQ36" s="66"/>
      <c r="BR36" s="66"/>
      <c r="BS36" s="66"/>
      <c r="BT36" s="66"/>
      <c r="BU36" s="66"/>
      <c r="BV36" s="66"/>
      <c r="BW36" s="66"/>
      <c r="BX36" s="66"/>
      <c r="BY36" s="66"/>
      <c r="BZ36" s="67"/>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65"/>
      <c r="BM37" s="66"/>
      <c r="BN37" s="66"/>
      <c r="BO37" s="66"/>
      <c r="BP37" s="66"/>
      <c r="BQ37" s="66"/>
      <c r="BR37" s="66"/>
      <c r="BS37" s="66"/>
      <c r="BT37" s="66"/>
      <c r="BU37" s="66"/>
      <c r="BV37" s="66"/>
      <c r="BW37" s="66"/>
      <c r="BX37" s="66"/>
      <c r="BY37" s="66"/>
      <c r="BZ37" s="67"/>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65"/>
      <c r="BM38" s="66"/>
      <c r="BN38" s="66"/>
      <c r="BO38" s="66"/>
      <c r="BP38" s="66"/>
      <c r="BQ38" s="66"/>
      <c r="BR38" s="66"/>
      <c r="BS38" s="66"/>
      <c r="BT38" s="66"/>
      <c r="BU38" s="66"/>
      <c r="BV38" s="66"/>
      <c r="BW38" s="66"/>
      <c r="BX38" s="66"/>
      <c r="BY38" s="66"/>
      <c r="BZ38" s="67"/>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65"/>
      <c r="BM39" s="66"/>
      <c r="BN39" s="66"/>
      <c r="BO39" s="66"/>
      <c r="BP39" s="66"/>
      <c r="BQ39" s="66"/>
      <c r="BR39" s="66"/>
      <c r="BS39" s="66"/>
      <c r="BT39" s="66"/>
      <c r="BU39" s="66"/>
      <c r="BV39" s="66"/>
      <c r="BW39" s="66"/>
      <c r="BX39" s="66"/>
      <c r="BY39" s="66"/>
      <c r="BZ39" s="67"/>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65"/>
      <c r="BM40" s="66"/>
      <c r="BN40" s="66"/>
      <c r="BO40" s="66"/>
      <c r="BP40" s="66"/>
      <c r="BQ40" s="66"/>
      <c r="BR40" s="66"/>
      <c r="BS40" s="66"/>
      <c r="BT40" s="66"/>
      <c r="BU40" s="66"/>
      <c r="BV40" s="66"/>
      <c r="BW40" s="66"/>
      <c r="BX40" s="66"/>
      <c r="BY40" s="66"/>
      <c r="BZ40" s="67"/>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65"/>
      <c r="BM41" s="66"/>
      <c r="BN41" s="66"/>
      <c r="BO41" s="66"/>
      <c r="BP41" s="66"/>
      <c r="BQ41" s="66"/>
      <c r="BR41" s="66"/>
      <c r="BS41" s="66"/>
      <c r="BT41" s="66"/>
      <c r="BU41" s="66"/>
      <c r="BV41" s="66"/>
      <c r="BW41" s="66"/>
      <c r="BX41" s="66"/>
      <c r="BY41" s="66"/>
      <c r="BZ41" s="67"/>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65"/>
      <c r="BM42" s="66"/>
      <c r="BN42" s="66"/>
      <c r="BO42" s="66"/>
      <c r="BP42" s="66"/>
      <c r="BQ42" s="66"/>
      <c r="BR42" s="66"/>
      <c r="BS42" s="66"/>
      <c r="BT42" s="66"/>
      <c r="BU42" s="66"/>
      <c r="BV42" s="66"/>
      <c r="BW42" s="66"/>
      <c r="BX42" s="66"/>
      <c r="BY42" s="66"/>
      <c r="BZ42" s="67"/>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65"/>
      <c r="BM43" s="66"/>
      <c r="BN43" s="66"/>
      <c r="BO43" s="66"/>
      <c r="BP43" s="66"/>
      <c r="BQ43" s="66"/>
      <c r="BR43" s="66"/>
      <c r="BS43" s="66"/>
      <c r="BT43" s="66"/>
      <c r="BU43" s="66"/>
      <c r="BV43" s="66"/>
      <c r="BW43" s="66"/>
      <c r="BX43" s="66"/>
      <c r="BY43" s="66"/>
      <c r="BZ43" s="67"/>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65"/>
      <c r="BM44" s="66"/>
      <c r="BN44" s="66"/>
      <c r="BO44" s="66"/>
      <c r="BP44" s="66"/>
      <c r="BQ44" s="66"/>
      <c r="BR44" s="66"/>
      <c r="BS44" s="66"/>
      <c r="BT44" s="66"/>
      <c r="BU44" s="66"/>
      <c r="BV44" s="66"/>
      <c r="BW44" s="66"/>
      <c r="BX44" s="66"/>
      <c r="BY44" s="66"/>
      <c r="BZ44" s="67"/>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65" t="s">
        <v>112</v>
      </c>
      <c r="BM47" s="66"/>
      <c r="BN47" s="66"/>
      <c r="BO47" s="66"/>
      <c r="BP47" s="66"/>
      <c r="BQ47" s="66"/>
      <c r="BR47" s="66"/>
      <c r="BS47" s="66"/>
      <c r="BT47" s="66"/>
      <c r="BU47" s="66"/>
      <c r="BV47" s="66"/>
      <c r="BW47" s="66"/>
      <c r="BX47" s="66"/>
      <c r="BY47" s="66"/>
      <c r="BZ47" s="67"/>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65"/>
      <c r="BM48" s="66"/>
      <c r="BN48" s="66"/>
      <c r="BO48" s="66"/>
      <c r="BP48" s="66"/>
      <c r="BQ48" s="66"/>
      <c r="BR48" s="66"/>
      <c r="BS48" s="66"/>
      <c r="BT48" s="66"/>
      <c r="BU48" s="66"/>
      <c r="BV48" s="66"/>
      <c r="BW48" s="66"/>
      <c r="BX48" s="66"/>
      <c r="BY48" s="66"/>
      <c r="BZ48" s="67"/>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65"/>
      <c r="BM49" s="66"/>
      <c r="BN49" s="66"/>
      <c r="BO49" s="66"/>
      <c r="BP49" s="66"/>
      <c r="BQ49" s="66"/>
      <c r="BR49" s="66"/>
      <c r="BS49" s="66"/>
      <c r="BT49" s="66"/>
      <c r="BU49" s="66"/>
      <c r="BV49" s="66"/>
      <c r="BW49" s="66"/>
      <c r="BX49" s="66"/>
      <c r="BY49" s="66"/>
      <c r="BZ49" s="67"/>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65"/>
      <c r="BM50" s="66"/>
      <c r="BN50" s="66"/>
      <c r="BO50" s="66"/>
      <c r="BP50" s="66"/>
      <c r="BQ50" s="66"/>
      <c r="BR50" s="66"/>
      <c r="BS50" s="66"/>
      <c r="BT50" s="66"/>
      <c r="BU50" s="66"/>
      <c r="BV50" s="66"/>
      <c r="BW50" s="66"/>
      <c r="BX50" s="66"/>
      <c r="BY50" s="66"/>
      <c r="BZ50" s="67"/>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65"/>
      <c r="BM51" s="66"/>
      <c r="BN51" s="66"/>
      <c r="BO51" s="66"/>
      <c r="BP51" s="66"/>
      <c r="BQ51" s="66"/>
      <c r="BR51" s="66"/>
      <c r="BS51" s="66"/>
      <c r="BT51" s="66"/>
      <c r="BU51" s="66"/>
      <c r="BV51" s="66"/>
      <c r="BW51" s="66"/>
      <c r="BX51" s="66"/>
      <c r="BY51" s="66"/>
      <c r="BZ51" s="67"/>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65"/>
      <c r="BM52" s="66"/>
      <c r="BN52" s="66"/>
      <c r="BO52" s="66"/>
      <c r="BP52" s="66"/>
      <c r="BQ52" s="66"/>
      <c r="BR52" s="66"/>
      <c r="BS52" s="66"/>
      <c r="BT52" s="66"/>
      <c r="BU52" s="66"/>
      <c r="BV52" s="66"/>
      <c r="BW52" s="66"/>
      <c r="BX52" s="66"/>
      <c r="BY52" s="66"/>
      <c r="BZ52" s="67"/>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65"/>
      <c r="BM53" s="66"/>
      <c r="BN53" s="66"/>
      <c r="BO53" s="66"/>
      <c r="BP53" s="66"/>
      <c r="BQ53" s="66"/>
      <c r="BR53" s="66"/>
      <c r="BS53" s="66"/>
      <c r="BT53" s="66"/>
      <c r="BU53" s="66"/>
      <c r="BV53" s="66"/>
      <c r="BW53" s="66"/>
      <c r="BX53" s="66"/>
      <c r="BY53" s="66"/>
      <c r="BZ53" s="67"/>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65"/>
      <c r="BM54" s="66"/>
      <c r="BN54" s="66"/>
      <c r="BO54" s="66"/>
      <c r="BP54" s="66"/>
      <c r="BQ54" s="66"/>
      <c r="BR54" s="66"/>
      <c r="BS54" s="66"/>
      <c r="BT54" s="66"/>
      <c r="BU54" s="66"/>
      <c r="BV54" s="66"/>
      <c r="BW54" s="66"/>
      <c r="BX54" s="66"/>
      <c r="BY54" s="66"/>
      <c r="BZ54" s="67"/>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65"/>
      <c r="BM55" s="66"/>
      <c r="BN55" s="66"/>
      <c r="BO55" s="66"/>
      <c r="BP55" s="66"/>
      <c r="BQ55" s="66"/>
      <c r="BR55" s="66"/>
      <c r="BS55" s="66"/>
      <c r="BT55" s="66"/>
      <c r="BU55" s="66"/>
      <c r="BV55" s="66"/>
      <c r="BW55" s="66"/>
      <c r="BX55" s="66"/>
      <c r="BY55" s="66"/>
      <c r="BZ55" s="67"/>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5"/>
      <c r="BM56" s="66"/>
      <c r="BN56" s="66"/>
      <c r="BO56" s="66"/>
      <c r="BP56" s="66"/>
      <c r="BQ56" s="66"/>
      <c r="BR56" s="66"/>
      <c r="BS56" s="66"/>
      <c r="BT56" s="66"/>
      <c r="BU56" s="66"/>
      <c r="BV56" s="66"/>
      <c r="BW56" s="66"/>
      <c r="BX56" s="66"/>
      <c r="BY56" s="66"/>
      <c r="BZ56" s="67"/>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5"/>
      <c r="BM57" s="66"/>
      <c r="BN57" s="66"/>
      <c r="BO57" s="66"/>
      <c r="BP57" s="66"/>
      <c r="BQ57" s="66"/>
      <c r="BR57" s="66"/>
      <c r="BS57" s="66"/>
      <c r="BT57" s="66"/>
      <c r="BU57" s="66"/>
      <c r="BV57" s="66"/>
      <c r="BW57" s="66"/>
      <c r="BX57" s="66"/>
      <c r="BY57" s="66"/>
      <c r="BZ57" s="67"/>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5"/>
      <c r="BM58" s="66"/>
      <c r="BN58" s="66"/>
      <c r="BO58" s="66"/>
      <c r="BP58" s="66"/>
      <c r="BQ58" s="66"/>
      <c r="BR58" s="66"/>
      <c r="BS58" s="66"/>
      <c r="BT58" s="66"/>
      <c r="BU58" s="66"/>
      <c r="BV58" s="66"/>
      <c r="BW58" s="66"/>
      <c r="BX58" s="66"/>
      <c r="BY58" s="66"/>
      <c r="BZ58" s="67"/>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5"/>
      <c r="BM59" s="66"/>
      <c r="BN59" s="66"/>
      <c r="BO59" s="66"/>
      <c r="BP59" s="66"/>
      <c r="BQ59" s="66"/>
      <c r="BR59" s="66"/>
      <c r="BS59" s="66"/>
      <c r="BT59" s="66"/>
      <c r="BU59" s="66"/>
      <c r="BV59" s="66"/>
      <c r="BW59" s="66"/>
      <c r="BX59" s="66"/>
      <c r="BY59" s="66"/>
      <c r="BZ59" s="67"/>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65"/>
      <c r="BM62" s="66"/>
      <c r="BN62" s="66"/>
      <c r="BO62" s="66"/>
      <c r="BP62" s="66"/>
      <c r="BQ62" s="66"/>
      <c r="BR62" s="66"/>
      <c r="BS62" s="66"/>
      <c r="BT62" s="66"/>
      <c r="BU62" s="66"/>
      <c r="BV62" s="66"/>
      <c r="BW62" s="66"/>
      <c r="BX62" s="66"/>
      <c r="BY62" s="66"/>
      <c r="BZ62" s="67"/>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65"/>
      <c r="BM63" s="66"/>
      <c r="BN63" s="66"/>
      <c r="BO63" s="66"/>
      <c r="BP63" s="66"/>
      <c r="BQ63" s="66"/>
      <c r="BR63" s="66"/>
      <c r="BS63" s="66"/>
      <c r="BT63" s="66"/>
      <c r="BU63" s="66"/>
      <c r="BV63" s="66"/>
      <c r="BW63" s="66"/>
      <c r="BX63" s="66"/>
      <c r="BY63" s="66"/>
      <c r="BZ63" s="67"/>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113</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pOw32GW+9EIMSLPLcX6Hx0W3fWR0L7ipIGw0r5COictGeQ5UcXs0mTeiHPt3YVRD7uIqBDHyzj+owDdZE3SPfA==" saltValue="sNdQwHFyvXufDSXDkiMaA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1" t="s">
        <v>50</v>
      </c>
      <c r="I3" s="92"/>
      <c r="J3" s="92"/>
      <c r="K3" s="92"/>
      <c r="L3" s="92"/>
      <c r="M3" s="92"/>
      <c r="N3" s="92"/>
      <c r="O3" s="92"/>
      <c r="P3" s="92"/>
      <c r="Q3" s="92"/>
      <c r="R3" s="92"/>
      <c r="S3" s="92"/>
      <c r="T3" s="92"/>
      <c r="U3" s="92"/>
      <c r="V3" s="92"/>
      <c r="W3" s="93"/>
      <c r="X3" s="97" t="s">
        <v>51</v>
      </c>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c r="CZ3" s="90"/>
      <c r="DA3" s="90"/>
      <c r="DB3" s="90"/>
      <c r="DC3" s="90"/>
      <c r="DD3" s="90"/>
      <c r="DE3" s="90"/>
      <c r="DF3" s="90"/>
      <c r="DG3" s="90"/>
      <c r="DH3" s="90" t="s">
        <v>27</v>
      </c>
      <c r="DI3" s="90"/>
      <c r="DJ3" s="90"/>
      <c r="DK3" s="90"/>
      <c r="DL3" s="90"/>
      <c r="DM3" s="90"/>
      <c r="DN3" s="90"/>
      <c r="DO3" s="90"/>
      <c r="DP3" s="90"/>
      <c r="DQ3" s="90"/>
      <c r="DR3" s="90"/>
      <c r="DS3" s="90"/>
      <c r="DT3" s="90"/>
      <c r="DU3" s="90"/>
      <c r="DV3" s="90"/>
      <c r="DW3" s="90"/>
      <c r="DX3" s="90"/>
      <c r="DY3" s="90"/>
      <c r="DZ3" s="90"/>
      <c r="EA3" s="90"/>
      <c r="EB3" s="90"/>
      <c r="EC3" s="90"/>
      <c r="ED3" s="90"/>
      <c r="EE3" s="90"/>
      <c r="EF3" s="90"/>
      <c r="EG3" s="90"/>
      <c r="EH3" s="90"/>
      <c r="EI3" s="90"/>
      <c r="EJ3" s="90"/>
      <c r="EK3" s="90"/>
      <c r="EL3" s="90"/>
      <c r="EM3" s="90"/>
      <c r="EN3" s="90"/>
    </row>
    <row r="4" spans="1:144" x14ac:dyDescent="0.15">
      <c r="A4" s="29" t="s">
        <v>52</v>
      </c>
      <c r="B4" s="31"/>
      <c r="C4" s="31"/>
      <c r="D4" s="31"/>
      <c r="E4" s="31"/>
      <c r="F4" s="31"/>
      <c r="G4" s="31"/>
      <c r="H4" s="94"/>
      <c r="I4" s="95"/>
      <c r="J4" s="95"/>
      <c r="K4" s="95"/>
      <c r="L4" s="95"/>
      <c r="M4" s="95"/>
      <c r="N4" s="95"/>
      <c r="O4" s="95"/>
      <c r="P4" s="95"/>
      <c r="Q4" s="95"/>
      <c r="R4" s="95"/>
      <c r="S4" s="95"/>
      <c r="T4" s="95"/>
      <c r="U4" s="95"/>
      <c r="V4" s="95"/>
      <c r="W4" s="96"/>
      <c r="X4" s="90" t="s">
        <v>53</v>
      </c>
      <c r="Y4" s="90"/>
      <c r="Z4" s="90"/>
      <c r="AA4" s="90"/>
      <c r="AB4" s="90"/>
      <c r="AC4" s="90"/>
      <c r="AD4" s="90"/>
      <c r="AE4" s="90"/>
      <c r="AF4" s="90"/>
      <c r="AG4" s="90"/>
      <c r="AH4" s="90"/>
      <c r="AI4" s="90" t="s">
        <v>54</v>
      </c>
      <c r="AJ4" s="90"/>
      <c r="AK4" s="90"/>
      <c r="AL4" s="90"/>
      <c r="AM4" s="90"/>
      <c r="AN4" s="90"/>
      <c r="AO4" s="90"/>
      <c r="AP4" s="90"/>
      <c r="AQ4" s="90"/>
      <c r="AR4" s="90"/>
      <c r="AS4" s="90"/>
      <c r="AT4" s="90" t="s">
        <v>55</v>
      </c>
      <c r="AU4" s="90"/>
      <c r="AV4" s="90"/>
      <c r="AW4" s="90"/>
      <c r="AX4" s="90"/>
      <c r="AY4" s="90"/>
      <c r="AZ4" s="90"/>
      <c r="BA4" s="90"/>
      <c r="BB4" s="90"/>
      <c r="BC4" s="90"/>
      <c r="BD4" s="90"/>
      <c r="BE4" s="90" t="s">
        <v>56</v>
      </c>
      <c r="BF4" s="90"/>
      <c r="BG4" s="90"/>
      <c r="BH4" s="90"/>
      <c r="BI4" s="90"/>
      <c r="BJ4" s="90"/>
      <c r="BK4" s="90"/>
      <c r="BL4" s="90"/>
      <c r="BM4" s="90"/>
      <c r="BN4" s="90"/>
      <c r="BO4" s="90"/>
      <c r="BP4" s="90" t="s">
        <v>57</v>
      </c>
      <c r="BQ4" s="90"/>
      <c r="BR4" s="90"/>
      <c r="BS4" s="90"/>
      <c r="BT4" s="90"/>
      <c r="BU4" s="90"/>
      <c r="BV4" s="90"/>
      <c r="BW4" s="90"/>
      <c r="BX4" s="90"/>
      <c r="BY4" s="90"/>
      <c r="BZ4" s="90"/>
      <c r="CA4" s="90" t="s">
        <v>58</v>
      </c>
      <c r="CB4" s="90"/>
      <c r="CC4" s="90"/>
      <c r="CD4" s="90"/>
      <c r="CE4" s="90"/>
      <c r="CF4" s="90"/>
      <c r="CG4" s="90"/>
      <c r="CH4" s="90"/>
      <c r="CI4" s="90"/>
      <c r="CJ4" s="90"/>
      <c r="CK4" s="90"/>
      <c r="CL4" s="90" t="s">
        <v>59</v>
      </c>
      <c r="CM4" s="90"/>
      <c r="CN4" s="90"/>
      <c r="CO4" s="90"/>
      <c r="CP4" s="90"/>
      <c r="CQ4" s="90"/>
      <c r="CR4" s="90"/>
      <c r="CS4" s="90"/>
      <c r="CT4" s="90"/>
      <c r="CU4" s="90"/>
      <c r="CV4" s="90"/>
      <c r="CW4" s="90" t="s">
        <v>60</v>
      </c>
      <c r="CX4" s="90"/>
      <c r="CY4" s="90"/>
      <c r="CZ4" s="90"/>
      <c r="DA4" s="90"/>
      <c r="DB4" s="90"/>
      <c r="DC4" s="90"/>
      <c r="DD4" s="90"/>
      <c r="DE4" s="90"/>
      <c r="DF4" s="90"/>
      <c r="DG4" s="90"/>
      <c r="DH4" s="90" t="s">
        <v>61</v>
      </c>
      <c r="DI4" s="90"/>
      <c r="DJ4" s="90"/>
      <c r="DK4" s="90"/>
      <c r="DL4" s="90"/>
      <c r="DM4" s="90"/>
      <c r="DN4" s="90"/>
      <c r="DO4" s="90"/>
      <c r="DP4" s="90"/>
      <c r="DQ4" s="90"/>
      <c r="DR4" s="90"/>
      <c r="DS4" s="90" t="s">
        <v>62</v>
      </c>
      <c r="DT4" s="90"/>
      <c r="DU4" s="90"/>
      <c r="DV4" s="90"/>
      <c r="DW4" s="90"/>
      <c r="DX4" s="90"/>
      <c r="DY4" s="90"/>
      <c r="DZ4" s="90"/>
      <c r="EA4" s="90"/>
      <c r="EB4" s="90"/>
      <c r="EC4" s="90"/>
      <c r="ED4" s="90" t="s">
        <v>63</v>
      </c>
      <c r="EE4" s="90"/>
      <c r="EF4" s="90"/>
      <c r="EG4" s="90"/>
      <c r="EH4" s="90"/>
      <c r="EI4" s="90"/>
      <c r="EJ4" s="90"/>
      <c r="EK4" s="90"/>
      <c r="EL4" s="90"/>
      <c r="EM4" s="90"/>
      <c r="EN4" s="90"/>
    </row>
    <row r="5" spans="1:144" x14ac:dyDescent="0.15">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x14ac:dyDescent="0.15">
      <c r="A6" s="29" t="s">
        <v>91</v>
      </c>
      <c r="B6" s="34">
        <f>B7</f>
        <v>2019</v>
      </c>
      <c r="C6" s="34">
        <f t="shared" ref="C6:W6" si="3">C7</f>
        <v>192015</v>
      </c>
      <c r="D6" s="34">
        <f t="shared" si="3"/>
        <v>46</v>
      </c>
      <c r="E6" s="34">
        <f t="shared" si="3"/>
        <v>1</v>
      </c>
      <c r="F6" s="34">
        <f t="shared" si="3"/>
        <v>0</v>
      </c>
      <c r="G6" s="34">
        <f t="shared" si="3"/>
        <v>1</v>
      </c>
      <c r="H6" s="34" t="str">
        <f t="shared" si="3"/>
        <v>山梨県　甲府市</v>
      </c>
      <c r="I6" s="34" t="str">
        <f t="shared" si="3"/>
        <v>法適用</v>
      </c>
      <c r="J6" s="34" t="str">
        <f t="shared" si="3"/>
        <v>水道事業</v>
      </c>
      <c r="K6" s="34" t="str">
        <f t="shared" si="3"/>
        <v>末端給水事業</v>
      </c>
      <c r="L6" s="34" t="str">
        <f t="shared" si="3"/>
        <v>A2</v>
      </c>
      <c r="M6" s="34" t="str">
        <f t="shared" si="3"/>
        <v>自治体職員</v>
      </c>
      <c r="N6" s="35" t="str">
        <f t="shared" si="3"/>
        <v>-</v>
      </c>
      <c r="O6" s="35">
        <f t="shared" si="3"/>
        <v>89.33</v>
      </c>
      <c r="P6" s="35">
        <f t="shared" si="3"/>
        <v>98.75</v>
      </c>
      <c r="Q6" s="35">
        <f t="shared" si="3"/>
        <v>2937</v>
      </c>
      <c r="R6" s="35">
        <f t="shared" si="3"/>
        <v>187880</v>
      </c>
      <c r="S6" s="35">
        <f t="shared" si="3"/>
        <v>212.47</v>
      </c>
      <c r="T6" s="35">
        <f t="shared" si="3"/>
        <v>884.27</v>
      </c>
      <c r="U6" s="35">
        <f t="shared" si="3"/>
        <v>234981</v>
      </c>
      <c r="V6" s="35">
        <f t="shared" si="3"/>
        <v>92.45</v>
      </c>
      <c r="W6" s="35">
        <f t="shared" si="3"/>
        <v>2541.71</v>
      </c>
      <c r="X6" s="36">
        <f>IF(X7="",NA(),X7)</f>
        <v>133.07</v>
      </c>
      <c r="Y6" s="36">
        <f t="shared" ref="Y6:AG6" si="4">IF(Y7="",NA(),Y7)</f>
        <v>129.32</v>
      </c>
      <c r="Z6" s="36">
        <f t="shared" si="4"/>
        <v>131.30000000000001</v>
      </c>
      <c r="AA6" s="36">
        <f t="shared" si="4"/>
        <v>128.19</v>
      </c>
      <c r="AB6" s="36">
        <f t="shared" si="4"/>
        <v>122.14</v>
      </c>
      <c r="AC6" s="36">
        <f t="shared" si="4"/>
        <v>114.08</v>
      </c>
      <c r="AD6" s="36">
        <f t="shared" si="4"/>
        <v>115.36</v>
      </c>
      <c r="AE6" s="36">
        <f t="shared" si="4"/>
        <v>113.95</v>
      </c>
      <c r="AF6" s="36">
        <f t="shared" si="4"/>
        <v>112.62</v>
      </c>
      <c r="AG6" s="36">
        <f t="shared" si="4"/>
        <v>113.35</v>
      </c>
      <c r="AH6" s="35" t="str">
        <f>IF(AH7="","",IF(AH7="-","【-】","【"&amp;SUBSTITUTE(TEXT(AH7,"#,##0.00"),"-","△")&amp;"】"))</f>
        <v>【112.01】</v>
      </c>
      <c r="AI6" s="35">
        <f>IF(AI7="",NA(),AI7)</f>
        <v>0</v>
      </c>
      <c r="AJ6" s="35">
        <f t="shared" ref="AJ6:AR6" si="5">IF(AJ7="",NA(),AJ7)</f>
        <v>0</v>
      </c>
      <c r="AK6" s="35">
        <f t="shared" si="5"/>
        <v>0</v>
      </c>
      <c r="AL6" s="35">
        <f t="shared" si="5"/>
        <v>0</v>
      </c>
      <c r="AM6" s="35">
        <f t="shared" si="5"/>
        <v>0</v>
      </c>
      <c r="AN6" s="35">
        <f t="shared" si="5"/>
        <v>0</v>
      </c>
      <c r="AO6" s="35">
        <f t="shared" si="5"/>
        <v>0</v>
      </c>
      <c r="AP6" s="35">
        <f t="shared" si="5"/>
        <v>0</v>
      </c>
      <c r="AQ6" s="36">
        <f t="shared" si="5"/>
        <v>0.75</v>
      </c>
      <c r="AR6" s="36">
        <f t="shared" si="5"/>
        <v>0.51</v>
      </c>
      <c r="AS6" s="35" t="str">
        <f>IF(AS7="","",IF(AS7="-","【-】","【"&amp;SUBSTITUTE(TEXT(AS7,"#,##0.00"),"-","△")&amp;"】"))</f>
        <v>【1.08】</v>
      </c>
      <c r="AT6" s="36">
        <f>IF(AT7="",NA(),AT7)</f>
        <v>409.46</v>
      </c>
      <c r="AU6" s="36">
        <f t="shared" ref="AU6:BC6" si="6">IF(AU7="",NA(),AU7)</f>
        <v>429.64</v>
      </c>
      <c r="AV6" s="36">
        <f t="shared" si="6"/>
        <v>531.17999999999995</v>
      </c>
      <c r="AW6" s="36">
        <f t="shared" si="6"/>
        <v>508.17</v>
      </c>
      <c r="AX6" s="36">
        <f t="shared" si="6"/>
        <v>301.54000000000002</v>
      </c>
      <c r="AY6" s="36">
        <f t="shared" si="6"/>
        <v>299.44</v>
      </c>
      <c r="AZ6" s="36">
        <f t="shared" si="6"/>
        <v>311.99</v>
      </c>
      <c r="BA6" s="36">
        <f t="shared" si="6"/>
        <v>307.83</v>
      </c>
      <c r="BB6" s="36">
        <f t="shared" si="6"/>
        <v>318.89</v>
      </c>
      <c r="BC6" s="36">
        <f t="shared" si="6"/>
        <v>309.10000000000002</v>
      </c>
      <c r="BD6" s="35" t="str">
        <f>IF(BD7="","",IF(BD7="-","【-】","【"&amp;SUBSTITUTE(TEXT(BD7,"#,##0.00"),"-","△")&amp;"】"))</f>
        <v>【264.97】</v>
      </c>
      <c r="BE6" s="36">
        <f>IF(BE7="",NA(),BE7)</f>
        <v>104.28</v>
      </c>
      <c r="BF6" s="36">
        <f t="shared" ref="BF6:BN6" si="7">IF(BF7="",NA(),BF7)</f>
        <v>93.02</v>
      </c>
      <c r="BG6" s="36">
        <f t="shared" si="7"/>
        <v>81.569999999999993</v>
      </c>
      <c r="BH6" s="36">
        <f t="shared" si="7"/>
        <v>71.069999999999993</v>
      </c>
      <c r="BI6" s="36">
        <f t="shared" si="7"/>
        <v>60.26</v>
      </c>
      <c r="BJ6" s="36">
        <f t="shared" si="7"/>
        <v>298.08999999999997</v>
      </c>
      <c r="BK6" s="36">
        <f t="shared" si="7"/>
        <v>291.77999999999997</v>
      </c>
      <c r="BL6" s="36">
        <f t="shared" si="7"/>
        <v>295.44</v>
      </c>
      <c r="BM6" s="36">
        <f t="shared" si="7"/>
        <v>290.07</v>
      </c>
      <c r="BN6" s="36">
        <f t="shared" si="7"/>
        <v>290.42</v>
      </c>
      <c r="BO6" s="35" t="str">
        <f>IF(BO7="","",IF(BO7="-","【-】","【"&amp;SUBSTITUTE(TEXT(BO7,"#,##0.00"),"-","△")&amp;"】"))</f>
        <v>【266.61】</v>
      </c>
      <c r="BP6" s="36">
        <f>IF(BP7="",NA(),BP7)</f>
        <v>130.35</v>
      </c>
      <c r="BQ6" s="36">
        <f t="shared" ref="BQ6:BY6" si="8">IF(BQ7="",NA(),BQ7)</f>
        <v>125.67</v>
      </c>
      <c r="BR6" s="36">
        <f t="shared" si="8"/>
        <v>128.71</v>
      </c>
      <c r="BS6" s="36">
        <f t="shared" si="8"/>
        <v>125.08</v>
      </c>
      <c r="BT6" s="36">
        <f t="shared" si="8"/>
        <v>118.47</v>
      </c>
      <c r="BU6" s="36">
        <f t="shared" si="8"/>
        <v>106.4</v>
      </c>
      <c r="BV6" s="36">
        <f t="shared" si="8"/>
        <v>107.61</v>
      </c>
      <c r="BW6" s="36">
        <f t="shared" si="8"/>
        <v>106.02</v>
      </c>
      <c r="BX6" s="36">
        <f t="shared" si="8"/>
        <v>104.84</v>
      </c>
      <c r="BY6" s="36">
        <f t="shared" si="8"/>
        <v>106.11</v>
      </c>
      <c r="BZ6" s="35" t="str">
        <f>IF(BZ7="","",IF(BZ7="-","【-】","【"&amp;SUBSTITUTE(TEXT(BZ7,"#,##0.00"),"-","△")&amp;"】"))</f>
        <v>【103.24】</v>
      </c>
      <c r="CA6" s="36">
        <f>IF(CA7="",NA(),CA7)</f>
        <v>126.68</v>
      </c>
      <c r="CB6" s="36">
        <f t="shared" ref="CB6:CJ6" si="9">IF(CB7="",NA(),CB7)</f>
        <v>131.36000000000001</v>
      </c>
      <c r="CC6" s="36">
        <f t="shared" si="9"/>
        <v>128.16</v>
      </c>
      <c r="CD6" s="36">
        <f t="shared" si="9"/>
        <v>131.79</v>
      </c>
      <c r="CE6" s="36">
        <f t="shared" si="9"/>
        <v>138.88999999999999</v>
      </c>
      <c r="CF6" s="36">
        <f t="shared" si="9"/>
        <v>156.29</v>
      </c>
      <c r="CG6" s="36">
        <f t="shared" si="9"/>
        <v>155.69</v>
      </c>
      <c r="CH6" s="36">
        <f t="shared" si="9"/>
        <v>158.6</v>
      </c>
      <c r="CI6" s="36">
        <f t="shared" si="9"/>
        <v>161.82</v>
      </c>
      <c r="CJ6" s="36">
        <f t="shared" si="9"/>
        <v>161.03</v>
      </c>
      <c r="CK6" s="35" t="str">
        <f>IF(CK7="","",IF(CK7="-","【-】","【"&amp;SUBSTITUTE(TEXT(CK7,"#,##0.00"),"-","△")&amp;"】"))</f>
        <v>【168.38】</v>
      </c>
      <c r="CL6" s="36">
        <f>IF(CL7="",NA(),CL7)</f>
        <v>49.18</v>
      </c>
      <c r="CM6" s="36">
        <f t="shared" ref="CM6:CU6" si="10">IF(CM7="",NA(),CM7)</f>
        <v>47.34</v>
      </c>
      <c r="CN6" s="36">
        <f t="shared" si="10"/>
        <v>46.61</v>
      </c>
      <c r="CO6" s="36">
        <f t="shared" si="10"/>
        <v>45.93</v>
      </c>
      <c r="CP6" s="36">
        <f t="shared" si="10"/>
        <v>44.96</v>
      </c>
      <c r="CQ6" s="36">
        <f t="shared" si="10"/>
        <v>62.34</v>
      </c>
      <c r="CR6" s="36">
        <f t="shared" si="10"/>
        <v>62.46</v>
      </c>
      <c r="CS6" s="36">
        <f t="shared" si="10"/>
        <v>62.88</v>
      </c>
      <c r="CT6" s="36">
        <f t="shared" si="10"/>
        <v>62.32</v>
      </c>
      <c r="CU6" s="36">
        <f t="shared" si="10"/>
        <v>61.71</v>
      </c>
      <c r="CV6" s="35" t="str">
        <f>IF(CV7="","",IF(CV7="-","【-】","【"&amp;SUBSTITUTE(TEXT(CV7,"#,##0.00"),"-","△")&amp;"】"))</f>
        <v>【60.00】</v>
      </c>
      <c r="CW6" s="36">
        <f>IF(CW7="",NA(),CW7)</f>
        <v>77.95</v>
      </c>
      <c r="CX6" s="36">
        <f t="shared" ref="CX6:DF6" si="11">IF(CX7="",NA(),CX7)</f>
        <v>81.19</v>
      </c>
      <c r="CY6" s="36">
        <f t="shared" si="11"/>
        <v>82.49</v>
      </c>
      <c r="CZ6" s="36">
        <f t="shared" si="11"/>
        <v>82.65</v>
      </c>
      <c r="DA6" s="36">
        <f t="shared" si="11"/>
        <v>82.9</v>
      </c>
      <c r="DB6" s="36">
        <f t="shared" si="11"/>
        <v>90.15</v>
      </c>
      <c r="DC6" s="36">
        <f t="shared" si="11"/>
        <v>90.62</v>
      </c>
      <c r="DD6" s="36">
        <f t="shared" si="11"/>
        <v>90.13</v>
      </c>
      <c r="DE6" s="36">
        <f t="shared" si="11"/>
        <v>90.19</v>
      </c>
      <c r="DF6" s="36">
        <f t="shared" si="11"/>
        <v>90.03</v>
      </c>
      <c r="DG6" s="35" t="str">
        <f>IF(DG7="","",IF(DG7="-","【-】","【"&amp;SUBSTITUTE(TEXT(DG7,"#,##0.00"),"-","△")&amp;"】"))</f>
        <v>【89.80】</v>
      </c>
      <c r="DH6" s="36">
        <f>IF(DH7="",NA(),DH7)</f>
        <v>49.71</v>
      </c>
      <c r="DI6" s="36">
        <f t="shared" ref="DI6:DQ6" si="12">IF(DI7="",NA(),DI7)</f>
        <v>50.34</v>
      </c>
      <c r="DJ6" s="36">
        <f t="shared" si="12"/>
        <v>51.03</v>
      </c>
      <c r="DK6" s="36">
        <f t="shared" si="12"/>
        <v>51.79</v>
      </c>
      <c r="DL6" s="36">
        <f t="shared" si="12"/>
        <v>51.74</v>
      </c>
      <c r="DM6" s="36">
        <f t="shared" si="12"/>
        <v>47.37</v>
      </c>
      <c r="DN6" s="36">
        <f t="shared" si="12"/>
        <v>48.01</v>
      </c>
      <c r="DO6" s="36">
        <f t="shared" si="12"/>
        <v>48.01</v>
      </c>
      <c r="DP6" s="36">
        <f t="shared" si="12"/>
        <v>48.86</v>
      </c>
      <c r="DQ6" s="36">
        <f t="shared" si="12"/>
        <v>49.6</v>
      </c>
      <c r="DR6" s="35" t="str">
        <f>IF(DR7="","",IF(DR7="-","【-】","【"&amp;SUBSTITUTE(TEXT(DR7,"#,##0.00"),"-","△")&amp;"】"))</f>
        <v>【49.59】</v>
      </c>
      <c r="DS6" s="36">
        <f>IF(DS7="",NA(),DS7)</f>
        <v>10.7</v>
      </c>
      <c r="DT6" s="36">
        <f t="shared" ref="DT6:EB6" si="13">IF(DT7="",NA(),DT7)</f>
        <v>11.12</v>
      </c>
      <c r="DU6" s="36">
        <f t="shared" si="13"/>
        <v>11.51</v>
      </c>
      <c r="DV6" s="36">
        <f t="shared" si="13"/>
        <v>12.53</v>
      </c>
      <c r="DW6" s="36">
        <f t="shared" si="13"/>
        <v>13.61</v>
      </c>
      <c r="DX6" s="36">
        <f t="shared" si="13"/>
        <v>14.27</v>
      </c>
      <c r="DY6" s="36">
        <f t="shared" si="13"/>
        <v>16.170000000000002</v>
      </c>
      <c r="DZ6" s="36">
        <f t="shared" si="13"/>
        <v>16.600000000000001</v>
      </c>
      <c r="EA6" s="36">
        <f t="shared" si="13"/>
        <v>18.510000000000002</v>
      </c>
      <c r="EB6" s="36">
        <f t="shared" si="13"/>
        <v>20.49</v>
      </c>
      <c r="EC6" s="35" t="str">
        <f>IF(EC7="","",IF(EC7="-","【-】","【"&amp;SUBSTITUTE(TEXT(EC7,"#,##0.00"),"-","△")&amp;"】"))</f>
        <v>【19.44】</v>
      </c>
      <c r="ED6" s="36">
        <f>IF(ED7="",NA(),ED7)</f>
        <v>0.99</v>
      </c>
      <c r="EE6" s="36">
        <f t="shared" ref="EE6:EM6" si="14">IF(EE7="",NA(),EE7)</f>
        <v>1.1299999999999999</v>
      </c>
      <c r="EF6" s="36">
        <f t="shared" si="14"/>
        <v>1.03</v>
      </c>
      <c r="EG6" s="36">
        <f t="shared" si="14"/>
        <v>0.55000000000000004</v>
      </c>
      <c r="EH6" s="36">
        <f t="shared" si="14"/>
        <v>1.1000000000000001</v>
      </c>
      <c r="EI6" s="36">
        <f t="shared" si="14"/>
        <v>0.67</v>
      </c>
      <c r="EJ6" s="36">
        <f t="shared" si="14"/>
        <v>0.67</v>
      </c>
      <c r="EK6" s="36">
        <f t="shared" si="14"/>
        <v>0.65</v>
      </c>
      <c r="EL6" s="36">
        <f t="shared" si="14"/>
        <v>0.7</v>
      </c>
      <c r="EM6" s="36">
        <f t="shared" si="14"/>
        <v>0.72</v>
      </c>
      <c r="EN6" s="35" t="str">
        <f>IF(EN7="","",IF(EN7="-","【-】","【"&amp;SUBSTITUTE(TEXT(EN7,"#,##0.00"),"-","△")&amp;"】"))</f>
        <v>【0.68】</v>
      </c>
    </row>
    <row r="7" spans="1:144" s="37" customFormat="1" x14ac:dyDescent="0.15">
      <c r="A7" s="29"/>
      <c r="B7" s="38">
        <v>2019</v>
      </c>
      <c r="C7" s="38">
        <v>192015</v>
      </c>
      <c r="D7" s="38">
        <v>46</v>
      </c>
      <c r="E7" s="38">
        <v>1</v>
      </c>
      <c r="F7" s="38">
        <v>0</v>
      </c>
      <c r="G7" s="38">
        <v>1</v>
      </c>
      <c r="H7" s="38" t="s">
        <v>92</v>
      </c>
      <c r="I7" s="38" t="s">
        <v>93</v>
      </c>
      <c r="J7" s="38" t="s">
        <v>94</v>
      </c>
      <c r="K7" s="38" t="s">
        <v>95</v>
      </c>
      <c r="L7" s="38" t="s">
        <v>96</v>
      </c>
      <c r="M7" s="38" t="s">
        <v>97</v>
      </c>
      <c r="N7" s="39" t="s">
        <v>98</v>
      </c>
      <c r="O7" s="39">
        <v>89.33</v>
      </c>
      <c r="P7" s="39">
        <v>98.75</v>
      </c>
      <c r="Q7" s="39">
        <v>2937</v>
      </c>
      <c r="R7" s="39">
        <v>187880</v>
      </c>
      <c r="S7" s="39">
        <v>212.47</v>
      </c>
      <c r="T7" s="39">
        <v>884.27</v>
      </c>
      <c r="U7" s="39">
        <v>234981</v>
      </c>
      <c r="V7" s="39">
        <v>92.45</v>
      </c>
      <c r="W7" s="39">
        <v>2541.71</v>
      </c>
      <c r="X7" s="39">
        <v>133.07</v>
      </c>
      <c r="Y7" s="39">
        <v>129.32</v>
      </c>
      <c r="Z7" s="39">
        <v>131.30000000000001</v>
      </c>
      <c r="AA7" s="39">
        <v>128.19</v>
      </c>
      <c r="AB7" s="39">
        <v>122.14</v>
      </c>
      <c r="AC7" s="39">
        <v>114.08</v>
      </c>
      <c r="AD7" s="39">
        <v>115.36</v>
      </c>
      <c r="AE7" s="39">
        <v>113.95</v>
      </c>
      <c r="AF7" s="39">
        <v>112.62</v>
      </c>
      <c r="AG7" s="39">
        <v>113.35</v>
      </c>
      <c r="AH7" s="39">
        <v>112.01</v>
      </c>
      <c r="AI7" s="39">
        <v>0</v>
      </c>
      <c r="AJ7" s="39">
        <v>0</v>
      </c>
      <c r="AK7" s="39">
        <v>0</v>
      </c>
      <c r="AL7" s="39">
        <v>0</v>
      </c>
      <c r="AM7" s="39">
        <v>0</v>
      </c>
      <c r="AN7" s="39">
        <v>0</v>
      </c>
      <c r="AO7" s="39">
        <v>0</v>
      </c>
      <c r="AP7" s="39">
        <v>0</v>
      </c>
      <c r="AQ7" s="39">
        <v>0.75</v>
      </c>
      <c r="AR7" s="39">
        <v>0.51</v>
      </c>
      <c r="AS7" s="39">
        <v>1.08</v>
      </c>
      <c r="AT7" s="39">
        <v>409.46</v>
      </c>
      <c r="AU7" s="39">
        <v>429.64</v>
      </c>
      <c r="AV7" s="39">
        <v>531.17999999999995</v>
      </c>
      <c r="AW7" s="39">
        <v>508.17</v>
      </c>
      <c r="AX7" s="39">
        <v>301.54000000000002</v>
      </c>
      <c r="AY7" s="39">
        <v>299.44</v>
      </c>
      <c r="AZ7" s="39">
        <v>311.99</v>
      </c>
      <c r="BA7" s="39">
        <v>307.83</v>
      </c>
      <c r="BB7" s="39">
        <v>318.89</v>
      </c>
      <c r="BC7" s="39">
        <v>309.10000000000002</v>
      </c>
      <c r="BD7" s="39">
        <v>264.97000000000003</v>
      </c>
      <c r="BE7" s="39">
        <v>104.28</v>
      </c>
      <c r="BF7" s="39">
        <v>93.02</v>
      </c>
      <c r="BG7" s="39">
        <v>81.569999999999993</v>
      </c>
      <c r="BH7" s="39">
        <v>71.069999999999993</v>
      </c>
      <c r="BI7" s="39">
        <v>60.26</v>
      </c>
      <c r="BJ7" s="39">
        <v>298.08999999999997</v>
      </c>
      <c r="BK7" s="39">
        <v>291.77999999999997</v>
      </c>
      <c r="BL7" s="39">
        <v>295.44</v>
      </c>
      <c r="BM7" s="39">
        <v>290.07</v>
      </c>
      <c r="BN7" s="39">
        <v>290.42</v>
      </c>
      <c r="BO7" s="39">
        <v>266.61</v>
      </c>
      <c r="BP7" s="39">
        <v>130.35</v>
      </c>
      <c r="BQ7" s="39">
        <v>125.67</v>
      </c>
      <c r="BR7" s="39">
        <v>128.71</v>
      </c>
      <c r="BS7" s="39">
        <v>125.08</v>
      </c>
      <c r="BT7" s="39">
        <v>118.47</v>
      </c>
      <c r="BU7" s="39">
        <v>106.4</v>
      </c>
      <c r="BV7" s="39">
        <v>107.61</v>
      </c>
      <c r="BW7" s="39">
        <v>106.02</v>
      </c>
      <c r="BX7" s="39">
        <v>104.84</v>
      </c>
      <c r="BY7" s="39">
        <v>106.11</v>
      </c>
      <c r="BZ7" s="39">
        <v>103.24</v>
      </c>
      <c r="CA7" s="39">
        <v>126.68</v>
      </c>
      <c r="CB7" s="39">
        <v>131.36000000000001</v>
      </c>
      <c r="CC7" s="39">
        <v>128.16</v>
      </c>
      <c r="CD7" s="39">
        <v>131.79</v>
      </c>
      <c r="CE7" s="39">
        <v>138.88999999999999</v>
      </c>
      <c r="CF7" s="39">
        <v>156.29</v>
      </c>
      <c r="CG7" s="39">
        <v>155.69</v>
      </c>
      <c r="CH7" s="39">
        <v>158.6</v>
      </c>
      <c r="CI7" s="39">
        <v>161.82</v>
      </c>
      <c r="CJ7" s="39">
        <v>161.03</v>
      </c>
      <c r="CK7" s="39">
        <v>168.38</v>
      </c>
      <c r="CL7" s="39">
        <v>49.18</v>
      </c>
      <c r="CM7" s="39">
        <v>47.34</v>
      </c>
      <c r="CN7" s="39">
        <v>46.61</v>
      </c>
      <c r="CO7" s="39">
        <v>45.93</v>
      </c>
      <c r="CP7" s="39">
        <v>44.96</v>
      </c>
      <c r="CQ7" s="39">
        <v>62.34</v>
      </c>
      <c r="CR7" s="39">
        <v>62.46</v>
      </c>
      <c r="CS7" s="39">
        <v>62.88</v>
      </c>
      <c r="CT7" s="39">
        <v>62.32</v>
      </c>
      <c r="CU7" s="39">
        <v>61.71</v>
      </c>
      <c r="CV7" s="39">
        <v>60</v>
      </c>
      <c r="CW7" s="39">
        <v>77.95</v>
      </c>
      <c r="CX7" s="39">
        <v>81.19</v>
      </c>
      <c r="CY7" s="39">
        <v>82.49</v>
      </c>
      <c r="CZ7" s="39">
        <v>82.65</v>
      </c>
      <c r="DA7" s="39">
        <v>82.9</v>
      </c>
      <c r="DB7" s="39">
        <v>90.15</v>
      </c>
      <c r="DC7" s="39">
        <v>90.62</v>
      </c>
      <c r="DD7" s="39">
        <v>90.13</v>
      </c>
      <c r="DE7" s="39">
        <v>90.19</v>
      </c>
      <c r="DF7" s="39">
        <v>90.03</v>
      </c>
      <c r="DG7" s="39">
        <v>89.8</v>
      </c>
      <c r="DH7" s="39">
        <v>49.71</v>
      </c>
      <c r="DI7" s="39">
        <v>50.34</v>
      </c>
      <c r="DJ7" s="39">
        <v>51.03</v>
      </c>
      <c r="DK7" s="39">
        <v>51.79</v>
      </c>
      <c r="DL7" s="39">
        <v>51.74</v>
      </c>
      <c r="DM7" s="39">
        <v>47.37</v>
      </c>
      <c r="DN7" s="39">
        <v>48.01</v>
      </c>
      <c r="DO7" s="39">
        <v>48.01</v>
      </c>
      <c r="DP7" s="39">
        <v>48.86</v>
      </c>
      <c r="DQ7" s="39">
        <v>49.6</v>
      </c>
      <c r="DR7" s="39">
        <v>49.59</v>
      </c>
      <c r="DS7" s="39">
        <v>10.7</v>
      </c>
      <c r="DT7" s="39">
        <v>11.12</v>
      </c>
      <c r="DU7" s="39">
        <v>11.51</v>
      </c>
      <c r="DV7" s="39">
        <v>12.53</v>
      </c>
      <c r="DW7" s="39">
        <v>13.61</v>
      </c>
      <c r="DX7" s="39">
        <v>14.27</v>
      </c>
      <c r="DY7" s="39">
        <v>16.170000000000002</v>
      </c>
      <c r="DZ7" s="39">
        <v>16.600000000000001</v>
      </c>
      <c r="EA7" s="39">
        <v>18.510000000000002</v>
      </c>
      <c r="EB7" s="39">
        <v>20.49</v>
      </c>
      <c r="EC7" s="39">
        <v>19.440000000000001</v>
      </c>
      <c r="ED7" s="39">
        <v>0.99</v>
      </c>
      <c r="EE7" s="39">
        <v>1.1299999999999999</v>
      </c>
      <c r="EF7" s="39">
        <v>1.03</v>
      </c>
      <c r="EG7" s="39">
        <v>0.55000000000000004</v>
      </c>
      <c r="EH7" s="39">
        <v>1.1000000000000001</v>
      </c>
      <c r="EI7" s="39">
        <v>0.67</v>
      </c>
      <c r="EJ7" s="39">
        <v>0.67</v>
      </c>
      <c r="EK7" s="39">
        <v>0.65</v>
      </c>
      <c r="EL7" s="39">
        <v>0.7</v>
      </c>
      <c r="EM7" s="39">
        <v>0.72</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104</v>
      </c>
    </row>
    <row r="12" spans="1:144" x14ac:dyDescent="0.15">
      <c r="B12">
        <v>1</v>
      </c>
      <c r="C12">
        <v>1</v>
      </c>
      <c r="D12">
        <v>1</v>
      </c>
      <c r="E12">
        <v>1</v>
      </c>
      <c r="F12">
        <v>1</v>
      </c>
      <c r="G12" t="s">
        <v>105</v>
      </c>
    </row>
    <row r="13" spans="1:144" x14ac:dyDescent="0.15">
      <c r="B13" t="s">
        <v>106</v>
      </c>
      <c r="C13" t="s">
        <v>107</v>
      </c>
      <c r="D13" t="s">
        <v>107</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2020-12-04T02:08:04Z</dcterms:created>
  <dcterms:modified xsi:type="dcterms:W3CDTF">2021-01-28T07:02:35Z</dcterms:modified>
  <cp:category/>
</cp:coreProperties>
</file>