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01\c00-水道企業団$\C30-総務担当\(15)　財政に属する事務に関すること\200123_86　公営企業に係る経営比較分析表（平成30年度決算）の分析等について\提出\"/>
    </mc:Choice>
  </mc:AlternateContent>
  <workbookProtection workbookAlgorithmName="SHA-512" workbookHashValue="spO2FgVNG1RIhW3lwoT9KRBzTL7Tn2M3JKxwnW+iFO18FO8pvRVi7Yh5MoKXIpUlWrRY2LHUd8NnReOB1hG5uw==" workbookSaltValue="l2UMRIwulALz0a2nhHcWG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 r="C10" i="5" l="1"/>
  <c r="D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<sst xmlns="http://schemas.openxmlformats.org/spreadsheetml/2006/main" count="223" uniqueCount="108">
  <si>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</si>
  <si>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</si>
  <si>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</si>
  <si>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</si>
  <si>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</si>
  <si>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</si>
  <si>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</si>
  <si>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</si>
  <si>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</si>
  <si>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</si>
  <si>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</si>
  <si>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</si>
  <si>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</si>
  <si>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</si>
  <si>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</si>
  <si>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</si>
  <si>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</si>
  <si>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</si>
  <si>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</si>
  <si>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</si>
  <si>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</si>
  <si>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</si>
  <si>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</si>
  <si>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</si>
  <si>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</si>
  <si>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</si>
  <si>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</si>
  <si>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</si>
  <si>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</si>
  <si>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</si>
  <si>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</si>
  <si>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</si>
  <si>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</si>
  <si>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</si>
  <si>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</si>
  <si>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</si>
  <si>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</si>
  <si>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</si>
  <si>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</si>
  <si>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</si>
  <si>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</si>
  <si>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</si>
  <si>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</si>
  <si>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</si>
  <si>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</si>
  <si>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</si>
  <si>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</si>
  <si>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</si>
  <si>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</si>
  <si>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</si>
  <si>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</si>
  <si>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</si>
  <si>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</si>
  <si>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</si>
  <si>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</si>
  <si>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</si>
  <si>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</si>
  <si>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</si>
  <si>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</si>
  <si>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</si>
  <si>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</si>
  <si>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</si>
  <si>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</si>
  <si>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</si>
  <si>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</si>
  <si>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</si>
  <si>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</si>
  <si>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</si>
  <si>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</si>
  <si>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</si>
  <si>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</si>
  <si>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</si>
  <si>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</si>
  <si>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</si>
  <si>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</si>
  <si>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</si>
  <si>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</si>
  <si>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</si>
  <si>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</si>
  <si>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</si>
  <si>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</si>
  <si>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</si>
  <si>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</si>
  <si>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</si>
  <si>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</si>
  <si>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</si>
  <si>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</si>
  <si>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</si>
  <si>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</si>
  <si>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</si>
  <si>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</si>
  <si>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</si>
  <si>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</si>
  <si>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東部地域広域水道企業団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</si>
  <si>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</si>
  <si>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</si>
  <si>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</si>
  <si>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</si>
  <si>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</si>
  <si>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</si>
  <si>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</si>
  <si>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</si>
  <si>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</si>
  <si>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</si>
  <si>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</si>
  <si>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約34％にとどまっており、また、管路経年化率は類似団体との差が減少しているが、企業団自体の比率が減少したわけではない。厳しい財政状況ではあるが、給水人口に見合った施設更新と施設のダウンサイジングを図ることにより、更新コストの削減と効率性の向上に努めたい。</t>
    <rPh sb="41" eb="42">
      <t>サ</t>
    </rPh>
    <rPh sb="43" eb="45">
      <t>ゲンショウ</t>
    </rPh>
    <rPh sb="51" eb="53">
      <t>キギョウ</t>
    </rPh>
    <rPh sb="53" eb="54">
      <t>ダン</t>
    </rPh>
    <rPh sb="54" eb="56">
      <t>ジタイ</t>
    </rPh>
    <rPh sb="57" eb="59">
      <t>ヒリツ</t>
    </rPh>
    <rPh sb="60" eb="62">
      <t>ゲンショウ</t>
    </rPh>
    <rPh sb="118" eb="120">
      <t>コウシン</t>
    </rPh>
    <rPh sb="124" eb="126">
      <t>サクゲン</t>
    </rPh>
    <phoneticPr fontId="4"/>
  </si>
  <si>
    <t>経常収支比率は年々改善が見られるが、まだ単年度収支は赤字が続いている。累積欠損金については平成27年度に固定資産台帳の整理を実施したことにより大幅に減額したものの、類似団体と比べると突出して多い状況である。また、流動比率は約73％という厳しい状況ではあるが、年々少しづつ改善されている。
　企業債残高対給水収益比率は、前年に引き続き改善が見られた。今年度より１０年の国庫補助事業を開始し、起債額を抑えられるため次年度以降も改善が期待できる。
　料金回収率は約66％と改善されたが、依然類似団体に比べると低い状況である。構成市からの繰出基準外の繰入金によって補てんをしていることもあり更なる対応が必要である。
　水道料金の適切性については、平成29年4月から平均20％の料金値上げを実施したが、流動比率の大幅な改善には至らなかった。また、施設利用率及び有収率が類似団体よりも低いため、今後施設整備を進め改善を図る予定であるが、企業債残高が極端に多いため、この元利償還が経営を圧迫している状況である。</t>
    <rPh sb="118" eb="119">
      <t>キビ</t>
    </rPh>
    <rPh sb="121" eb="123">
      <t>ジョウキョウ</t>
    </rPh>
    <rPh sb="129" eb="131">
      <t>ネンネン</t>
    </rPh>
    <rPh sb="131" eb="132">
      <t>スコ</t>
    </rPh>
    <rPh sb="159" eb="161">
      <t>ゼンネン</t>
    </rPh>
    <rPh sb="162" eb="163">
      <t>ヒ</t>
    </rPh>
    <rPh sb="164" eb="165">
      <t>ツヅ</t>
    </rPh>
    <rPh sb="166" eb="168">
      <t>カイゼン</t>
    </rPh>
    <rPh sb="169" eb="170">
      <t>ミ</t>
    </rPh>
    <rPh sb="174" eb="177">
      <t>コンネンド</t>
    </rPh>
    <rPh sb="181" eb="182">
      <t>ネン</t>
    </rPh>
    <rPh sb="183" eb="185">
      <t>コッコ</t>
    </rPh>
    <rPh sb="185" eb="187">
      <t>ホジョ</t>
    </rPh>
    <rPh sb="187" eb="189">
      <t>ジギョウ</t>
    </rPh>
    <rPh sb="190" eb="192">
      <t>カイシ</t>
    </rPh>
    <rPh sb="194" eb="196">
      <t>キサイ</t>
    </rPh>
    <rPh sb="196" eb="197">
      <t>ガク</t>
    </rPh>
    <rPh sb="198" eb="199">
      <t>オサ</t>
    </rPh>
    <rPh sb="205" eb="208">
      <t>ジネンド</t>
    </rPh>
    <rPh sb="208" eb="210">
      <t>イコウ</t>
    </rPh>
    <rPh sb="211" eb="213">
      <t>カイゼン</t>
    </rPh>
    <rPh sb="214" eb="216">
      <t>キタイ</t>
    </rPh>
    <phoneticPr fontId="4"/>
  </si>
  <si>
    <t>前年の水道料金値上げの効果も鈍り、経営状況も厳しい状況となっている。しかし、これ以上の料金値上げには否定的な意見が多いことから、国庫補助の活用による企業債の削減や施設のダウンサイジング等により経営改善を図るとともに、構成市と連携強化して安定した水道事業運営に努めていきたい。</t>
    <rPh sb="0" eb="2">
      <t>ゼンネン</t>
    </rPh>
    <rPh sb="11" eb="13">
      <t>コウカ</t>
    </rPh>
    <rPh sb="14" eb="15">
      <t>ニブ</t>
    </rPh>
    <rPh sb="17" eb="19">
      <t>ケイエイ</t>
    </rPh>
    <rPh sb="19" eb="21">
      <t>ジョウキョウ</t>
    </rPh>
    <rPh sb="22" eb="23">
      <t>キビ</t>
    </rPh>
    <rPh sb="25" eb="27">
      <t>ジョウキョウ</t>
    </rPh>
    <rPh sb="64" eb="66">
      <t>コッコ</t>
    </rPh>
    <rPh sb="66" eb="68">
      <t>ホジョ</t>
    </rPh>
    <rPh sb="69" eb="71">
      <t>カツヨウ</t>
    </rPh>
    <rPh sb="74" eb="76">
      <t>キギョウ</t>
    </rPh>
    <rPh sb="76" eb="77">
      <t>サイ</t>
    </rPh>
    <rPh sb="78" eb="80">
      <t>サクゲン</t>
    </rPh>
    <rPh sb="81" eb="83">
      <t>シセツ</t>
    </rPh>
    <rPh sb="92" eb="93">
      <t>トウ</t>
    </rPh>
    <rPh sb="96" eb="98">
      <t>ケイエイ</t>
    </rPh>
    <rPh sb="98" eb="100">
      <t>カイゼン</t>
    </rPh>
    <rPh sb="101" eb="10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</si>
</sst>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0.13</c:v>
                </c:pt>
                <c:pt idx="1">
                  <c:v>0.44</c:v>
                </c:pt>
                <c:pt idx="2">
                  <c:v>0.04</c:v>
                </c:pt>
                <c:pt idx="3">
                  <c:v>0.43</c:v>
                </c:pt>
                <c:pt idx="4">
                  <c:v>0.25</c:v>
                </c:pt>
              </c:numCache>
            </c:numRef>
          </c:val>
          <c:extLst>
            <c:ext xmlns:c16="http://schemas.microsoft.com/office/drawing/2014/chart" uri="{C3380CC4-5D6E-409C-BE32-E72D297353CC}">
              <c16:uniqueId val="{00000000-3EC6-46D7-98F5-0499932174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3EC6-46D7-98F5-0499932174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45.76</c:v>
                </c:pt>
                <c:pt idx="1">
                  <c:v>46</c:v>
                </c:pt>
                <c:pt idx="2">
                  <c:v>44.11</c:v>
                </c:pt>
                <c:pt idx="3">
                  <c:v>44.19</c:v>
                </c:pt>
                <c:pt idx="4">
                  <c:v>43.78</c:v>
                </c:pt>
              </c:numCache>
            </c:numRef>
          </c:val>
          <c:extLst>
            <c:ext xmlns:c16="http://schemas.microsoft.com/office/drawing/2014/chart" uri="{C3380CC4-5D6E-409C-BE32-E72D297353CC}">
              <c16:uniqueId val="{00000000-624E-4FD8-8AF9-A0E6C3E544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624E-4FD8-8AF9-A0E6C3E544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72.150000000000006</c:v>
                </c:pt>
                <c:pt idx="1">
                  <c:v>70.599999999999994</c:v>
                </c:pt>
                <c:pt idx="2">
                  <c:v>73.36</c:v>
                </c:pt>
                <c:pt idx="3">
                  <c:v>73.41</c:v>
                </c:pt>
                <c:pt idx="4">
                  <c:v>72.209999999999994</c:v>
                </c:pt>
              </c:numCache>
            </c:numRef>
          </c:val>
          <c:extLst>
            <c:ext xmlns:c16="http://schemas.microsoft.com/office/drawing/2014/chart" uri="{C3380CC4-5D6E-409C-BE32-E72D297353CC}">
              <c16:uniqueId val="{00000000-A57B-4EDB-B778-62DF87282EF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A57B-4EDB-B778-62DF87282EF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83.04</c:v>
                </c:pt>
                <c:pt idx="1">
                  <c:v>81.97</c:v>
                </c:pt>
                <c:pt idx="2">
                  <c:v>90.07</c:v>
                </c:pt>
                <c:pt idx="3">
                  <c:v>99.12</c:v>
                </c:pt>
                <c:pt idx="4">
                  <c:v>96.29</c:v>
                </c:pt>
              </c:numCache>
            </c:numRef>
          </c:val>
          <c:extLst>
            <c:ext xmlns:c16="http://schemas.microsoft.com/office/drawing/2014/chart" uri="{C3380CC4-5D6E-409C-BE32-E72D297353CC}">
              <c16:uniqueId val="{00000000-12E6-4890-B037-7E1DFF03F0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12E6-4890-B037-7E1DFF03F0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26.45</c:v>
                </c:pt>
                <c:pt idx="1">
                  <c:v>26.91</c:v>
                </c:pt>
                <c:pt idx="2">
                  <c:v>29.42</c:v>
                </c:pt>
                <c:pt idx="3">
                  <c:v>31.89</c:v>
                </c:pt>
                <c:pt idx="4">
                  <c:v>34.35</c:v>
                </c:pt>
              </c:numCache>
            </c:numRef>
          </c:val>
          <c:extLst>
            <c:ext xmlns:c16="http://schemas.microsoft.com/office/drawing/2014/chart" uri="{C3380CC4-5D6E-409C-BE32-E72D297353CC}">
              <c16:uniqueId val="{00000000-FF6C-457A-BEC4-3640473B4C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FF6C-457A-BEC4-3640473B4C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20.16</c:v>
                </c:pt>
                <c:pt idx="1">
                  <c:v>29.91</c:v>
                </c:pt>
                <c:pt idx="2">
                  <c:v>20.149999999999999</c:v>
                </c:pt>
                <c:pt idx="3">
                  <c:v>19.989999999999998</c:v>
                </c:pt>
                <c:pt idx="4">
                  <c:v>19.86</c:v>
                </c:pt>
              </c:numCache>
            </c:numRef>
          </c:val>
          <c:extLst>
            <c:ext xmlns:c16="http://schemas.microsoft.com/office/drawing/2014/chart" uri="{C3380CC4-5D6E-409C-BE32-E72D297353CC}">
              <c16:uniqueId val="{00000000-E154-424E-9439-8F6FA25BA5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E154-424E-9439-8F6FA25BA5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304.54000000000002</c:v>
                </c:pt>
                <c:pt idx="1">
                  <c:v>62.65</c:v>
                </c:pt>
                <c:pt idx="2">
                  <c:v>120.73</c:v>
                </c:pt>
                <c:pt idx="3">
                  <c:v>107.49</c:v>
                </c:pt>
                <c:pt idx="4">
                  <c:v>114.97</c:v>
                </c:pt>
              </c:numCache>
            </c:numRef>
          </c:val>
          <c:extLst>
            <c:ext xmlns:c16="http://schemas.microsoft.com/office/drawing/2014/chart" uri="{C3380CC4-5D6E-409C-BE32-E72D297353CC}">
              <c16:uniqueId val="{00000000-03CD-4AB8-BFD1-27581AB42E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03CD-4AB8-BFD1-27581AB42E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37.590000000000003</c:v>
                </c:pt>
                <c:pt idx="1">
                  <c:v>41.31</c:v>
                </c:pt>
                <c:pt idx="2">
                  <c:v>41.38</c:v>
                </c:pt>
                <c:pt idx="3">
                  <c:v>62.07</c:v>
                </c:pt>
                <c:pt idx="4">
                  <c:v>73.36</c:v>
                </c:pt>
              </c:numCache>
            </c:numRef>
          </c:val>
          <c:extLst>
            <c:ext xmlns:c16="http://schemas.microsoft.com/office/drawing/2014/chart" uri="{C3380CC4-5D6E-409C-BE32-E72D297353CC}">
              <c16:uniqueId val="{00000000-C3E3-4CF3-8471-2EEA508F8FB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C3E3-4CF3-8471-2EEA508F8FB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1228.3</c:v>
                </c:pt>
                <c:pt idx="1">
                  <c:v>1193.1099999999999</c:v>
                </c:pt>
                <c:pt idx="2">
                  <c:v>1151.3399999999999</c:v>
                </c:pt>
                <c:pt idx="3">
                  <c:v>922.2</c:v>
                </c:pt>
                <c:pt idx="4">
                  <c:v>878.16</c:v>
                </c:pt>
              </c:numCache>
            </c:numRef>
          </c:val>
          <c:extLst>
            <c:ext xmlns:c16="http://schemas.microsoft.com/office/drawing/2014/chart" uri="{C3380CC4-5D6E-409C-BE32-E72D297353CC}">
              <c16:uniqueId val="{00000000-5C5D-46D7-8A17-59D8DEED1C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5C5D-46D7-8A17-59D8DEED1C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49.95</c:v>
                </c:pt>
                <c:pt idx="1">
                  <c:v>49.13</c:v>
                </c:pt>
                <c:pt idx="2">
                  <c:v>53.04</c:v>
                </c:pt>
                <c:pt idx="3">
                  <c:v>65.62</c:v>
                </c:pt>
                <c:pt idx="4">
                  <c:v>66.510000000000005</c:v>
                </c:pt>
              </c:numCache>
            </c:numRef>
          </c:val>
          <c:extLst>
            <c:ext xmlns:c16="http://schemas.microsoft.com/office/drawing/2014/chart" uri="{C3380CC4-5D6E-409C-BE32-E72D297353CC}">
              <c16:uniqueId val="{00000000-106B-4866-BEF1-E6721FF285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106B-4866-BEF1-E6721FF285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338.53</c:v>
                </c:pt>
                <c:pt idx="1">
                  <c:v>344.55</c:v>
                </c:pt>
                <c:pt idx="2">
                  <c:v>319.42</c:v>
                </c:pt>
                <c:pt idx="3">
                  <c:v>307.26</c:v>
                </c:pt>
                <c:pt idx="4">
                  <c:v>308.99</c:v>
                </c:pt>
              </c:numCache>
            </c:numRef>
          </c:val>
          <c:extLst>
            <c:ext xmlns:c16="http://schemas.microsoft.com/office/drawing/2014/chart" uri="{C3380CC4-5D6E-409C-BE32-E72D297353CC}">
              <c16:uniqueId val="{00000000-6722-4192-8D11-EAA1CE7A03B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6722-4192-8D11-EAA1CE7A03B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山梨県　東部地域広域水道企業団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74.03</v>
      </c>
      <c r="J10" s="67"/>
      <c r="K10" s="67"/>
      <c r="L10" s="67"/>
      <c r="M10" s="67"/>
      <c r="N10" s="67"/>
      <c r="O10" s="68"/>
      <c r="P10" s="69">
        <f>データ!$P$6</f>
        <v>73.790000000000006</v>
      </c>
      <c r="Q10" s="69"/>
      <c r="R10" s="69"/>
      <c r="S10" s="69"/>
      <c r="T10" s="69"/>
      <c r="U10" s="69"/>
      <c r="V10" s="69"/>
      <c r="W10" s="70">
        <f>データ!$Q$6</f>
        <v>3575</v>
      </c>
      <c r="X10" s="70"/>
      <c r="Y10" s="70"/>
      <c r="Z10" s="70"/>
      <c r="AA10" s="70"/>
      <c r="AB10" s="70"/>
      <c r="AC10" s="70"/>
      <c r="AD10" s="2"/>
      <c r="AE10" s="2"/>
      <c r="AF10" s="2"/>
      <c r="AG10" s="2"/>
      <c r="AH10" s="4"/>
      <c r="AI10" s="4"/>
      <c r="AJ10" s="4"/>
      <c r="AK10" s="4"/>
      <c r="AL10" s="70">
        <f>データ!$U$6</f>
        <v>34842</v>
      </c>
      <c r="AM10" s="70"/>
      <c r="AN10" s="70"/>
      <c r="AO10" s="70"/>
      <c r="AP10" s="70"/>
      <c r="AQ10" s="70"/>
      <c r="AR10" s="70"/>
      <c r="AS10" s="70"/>
      <c r="AT10" s="66">
        <f>データ!$V$6</f>
        <v>50</v>
      </c>
      <c r="AU10" s="67"/>
      <c r="AV10" s="67"/>
      <c r="AW10" s="67"/>
      <c r="AX10" s="67"/>
      <c r="AY10" s="67"/>
      <c r="AZ10" s="67"/>
      <c r="BA10" s="67"/>
      <c r="BB10" s="69">
        <f>データ!$W$6</f>
        <v>696.84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POG9SECUBzNRpwlJeoyIJTvWcxhWAYNMCXgzzgg/N+BewrQsq+F4TS1DjZ9X7EFXlOoZ/wnAqjtZ4uRCKjjPg==" saltValue="1Tc+jY1REMM860A/Fri5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199389</v>
      </c>
      <c r="D6" s="34">
        <f t="shared" si="3"/>
        <v>46</v>
      </c>
      <c r="E6" s="34">
        <f t="shared" si="3"/>
        <v>1</v>
      </c>
      <c r="F6" s="34">
        <f t="shared" si="3"/>
        <v>0</v>
      </c>
      <c r="G6" s="34">
        <f t="shared" si="3"/>
        <v>1</v>
      </c>
      <c r="H6" s="34" t="str">
        <f t="shared" si="3"/>
        <v>山梨県　東部地域広域水道企業団</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74.03</v>
      </c>
      <c r="P6" s="35">
        <f t="shared" si="3"/>
        <v>73.790000000000006</v>
      </c>
      <c r="Q6" s="35">
        <f t="shared" si="3"/>
        <v>3575</v>
      </c>
      <c r="R6" s="35" t="str">
        <f t="shared" si="3"/>
        <v>-</v>
      </c>
      <c r="S6" s="35" t="str">
        <f t="shared" si="3"/>
        <v>-</v>
      </c>
      <c r="T6" s="35" t="str">
        <f t="shared" si="3"/>
        <v>-</v>
      </c>
      <c r="U6" s="35">
        <f t="shared" si="3"/>
        <v>34842</v>
      </c>
      <c r="V6" s="35">
        <f t="shared" si="3"/>
        <v>50</v>
      </c>
      <c r="W6" s="35">
        <f t="shared" si="3"/>
        <v>696.84</v>
      </c>
      <c r="X6" s="36">
        <f>IF(X7="",NA(),X7)</f>
        <v>83.04</v>
      </c>
      <c r="Y6" s="36">
        <f t="shared" ref="Y6:AG6" si="4">IF(Y7="",NA(),Y7)</f>
        <v>81.97</v>
      </c>
      <c r="Z6" s="36">
        <f t="shared" si="4"/>
        <v>90.07</v>
      </c>
      <c r="AA6" s="36">
        <f t="shared" si="4"/>
        <v>99.12</v>
      </c>
      <c r="AB6" s="36">
        <f t="shared" si="4"/>
        <v>96.29</v>
      </c>
      <c r="AC6" s="36">
        <f t="shared" si="4"/>
        <v>109.04</v>
      </c>
      <c r="AD6" s="36">
        <f t="shared" si="4"/>
        <v>109.64</v>
      </c>
      <c r="AE6" s="36">
        <f t="shared" si="4"/>
        <v>110.95</v>
      </c>
      <c r="AF6" s="36">
        <f t="shared" si="4"/>
        <v>110.68</v>
      </c>
      <c r="AG6" s="36">
        <f t="shared" si="4"/>
        <v>110.66</v>
      </c>
      <c r="AH6" s="35" t="str">
        <f>IF(AH7="","",IF(AH7="-","【-】","【"&amp;SUBSTITUTE(TEXT(AH7,"#,##0.00"),"-","△")&amp;"】"))</f>
        <v>【112.83】</v>
      </c>
      <c r="AI6" s="36">
        <f>IF(AI7="",NA(),AI7)</f>
        <v>304.54000000000002</v>
      </c>
      <c r="AJ6" s="36">
        <f t="shared" ref="AJ6:AR6" si="5">IF(AJ7="",NA(),AJ7)</f>
        <v>62.65</v>
      </c>
      <c r="AK6" s="36">
        <f t="shared" si="5"/>
        <v>120.73</v>
      </c>
      <c r="AL6" s="36">
        <f t="shared" si="5"/>
        <v>107.49</v>
      </c>
      <c r="AM6" s="36">
        <f t="shared" si="5"/>
        <v>114.97</v>
      </c>
      <c r="AN6" s="36">
        <f t="shared" si="5"/>
        <v>3.77</v>
      </c>
      <c r="AO6" s="36">
        <f t="shared" si="5"/>
        <v>3.62</v>
      </c>
      <c r="AP6" s="36">
        <f t="shared" si="5"/>
        <v>3.91</v>
      </c>
      <c r="AQ6" s="36">
        <f t="shared" si="5"/>
        <v>3.56</v>
      </c>
      <c r="AR6" s="36">
        <f t="shared" si="5"/>
        <v>2.74</v>
      </c>
      <c r="AS6" s="35" t="str">
        <f>IF(AS7="","",IF(AS7="-","【-】","【"&amp;SUBSTITUTE(TEXT(AS7,"#,##0.00"),"-","△")&amp;"】"))</f>
        <v>【1.05】</v>
      </c>
      <c r="AT6" s="36">
        <f>IF(AT7="",NA(),AT7)</f>
        <v>37.590000000000003</v>
      </c>
      <c r="AU6" s="36">
        <f t="shared" ref="AU6:BC6" si="6">IF(AU7="",NA(),AU7)</f>
        <v>41.31</v>
      </c>
      <c r="AV6" s="36">
        <f t="shared" si="6"/>
        <v>41.38</v>
      </c>
      <c r="AW6" s="36">
        <f t="shared" si="6"/>
        <v>62.07</v>
      </c>
      <c r="AX6" s="36">
        <f t="shared" si="6"/>
        <v>73.36</v>
      </c>
      <c r="AY6" s="36">
        <f t="shared" si="6"/>
        <v>382.09</v>
      </c>
      <c r="AZ6" s="36">
        <f t="shared" si="6"/>
        <v>371.31</v>
      </c>
      <c r="BA6" s="36">
        <f t="shared" si="6"/>
        <v>377.63</v>
      </c>
      <c r="BB6" s="36">
        <f t="shared" si="6"/>
        <v>357.34</v>
      </c>
      <c r="BC6" s="36">
        <f t="shared" si="6"/>
        <v>366.03</v>
      </c>
      <c r="BD6" s="35" t="str">
        <f>IF(BD7="","",IF(BD7="-","【-】","【"&amp;SUBSTITUTE(TEXT(BD7,"#,##0.00"),"-","△")&amp;"】"))</f>
        <v>【261.93】</v>
      </c>
      <c r="BE6" s="36">
        <f>IF(BE7="",NA(),BE7)</f>
        <v>1228.3</v>
      </c>
      <c r="BF6" s="36">
        <f t="shared" ref="BF6:BN6" si="7">IF(BF7="",NA(),BF7)</f>
        <v>1193.1099999999999</v>
      </c>
      <c r="BG6" s="36">
        <f t="shared" si="7"/>
        <v>1151.3399999999999</v>
      </c>
      <c r="BH6" s="36">
        <f t="shared" si="7"/>
        <v>922.2</v>
      </c>
      <c r="BI6" s="36">
        <f t="shared" si="7"/>
        <v>878.16</v>
      </c>
      <c r="BJ6" s="36">
        <f t="shared" si="7"/>
        <v>385.06</v>
      </c>
      <c r="BK6" s="36">
        <f t="shared" si="7"/>
        <v>373.09</v>
      </c>
      <c r="BL6" s="36">
        <f t="shared" si="7"/>
        <v>364.71</v>
      </c>
      <c r="BM6" s="36">
        <f t="shared" si="7"/>
        <v>373.69</v>
      </c>
      <c r="BN6" s="36">
        <f t="shared" si="7"/>
        <v>370.12</v>
      </c>
      <c r="BO6" s="35" t="str">
        <f>IF(BO7="","",IF(BO7="-","【-】","【"&amp;SUBSTITUTE(TEXT(BO7,"#,##0.00"),"-","△")&amp;"】"))</f>
        <v>【270.46】</v>
      </c>
      <c r="BP6" s="36">
        <f>IF(BP7="",NA(),BP7)</f>
        <v>49.95</v>
      </c>
      <c r="BQ6" s="36">
        <f t="shared" ref="BQ6:BY6" si="8">IF(BQ7="",NA(),BQ7)</f>
        <v>49.13</v>
      </c>
      <c r="BR6" s="36">
        <f t="shared" si="8"/>
        <v>53.04</v>
      </c>
      <c r="BS6" s="36">
        <f t="shared" si="8"/>
        <v>65.62</v>
      </c>
      <c r="BT6" s="36">
        <f t="shared" si="8"/>
        <v>66.510000000000005</v>
      </c>
      <c r="BU6" s="36">
        <f t="shared" si="8"/>
        <v>99.07</v>
      </c>
      <c r="BV6" s="36">
        <f t="shared" si="8"/>
        <v>99.99</v>
      </c>
      <c r="BW6" s="36">
        <f t="shared" si="8"/>
        <v>100.65</v>
      </c>
      <c r="BX6" s="36">
        <f t="shared" si="8"/>
        <v>99.87</v>
      </c>
      <c r="BY6" s="36">
        <f t="shared" si="8"/>
        <v>100.42</v>
      </c>
      <c r="BZ6" s="35" t="str">
        <f>IF(BZ7="","",IF(BZ7="-","【-】","【"&amp;SUBSTITUTE(TEXT(BZ7,"#,##0.00"),"-","△")&amp;"】"))</f>
        <v>【103.91】</v>
      </c>
      <c r="CA6" s="36">
        <f>IF(CA7="",NA(),CA7)</f>
        <v>338.53</v>
      </c>
      <c r="CB6" s="36">
        <f t="shared" ref="CB6:CJ6" si="9">IF(CB7="",NA(),CB7)</f>
        <v>344.55</v>
      </c>
      <c r="CC6" s="36">
        <f t="shared" si="9"/>
        <v>319.42</v>
      </c>
      <c r="CD6" s="36">
        <f t="shared" si="9"/>
        <v>307.26</v>
      </c>
      <c r="CE6" s="36">
        <f t="shared" si="9"/>
        <v>308.99</v>
      </c>
      <c r="CF6" s="36">
        <f t="shared" si="9"/>
        <v>173.03</v>
      </c>
      <c r="CG6" s="36">
        <f t="shared" si="9"/>
        <v>171.15</v>
      </c>
      <c r="CH6" s="36">
        <f t="shared" si="9"/>
        <v>170.19</v>
      </c>
      <c r="CI6" s="36">
        <f t="shared" si="9"/>
        <v>171.81</v>
      </c>
      <c r="CJ6" s="36">
        <f t="shared" si="9"/>
        <v>171.67</v>
      </c>
      <c r="CK6" s="35" t="str">
        <f>IF(CK7="","",IF(CK7="-","【-】","【"&amp;SUBSTITUTE(TEXT(CK7,"#,##0.00"),"-","△")&amp;"】"))</f>
        <v>【167.11】</v>
      </c>
      <c r="CL6" s="36">
        <f>IF(CL7="",NA(),CL7)</f>
        <v>45.76</v>
      </c>
      <c r="CM6" s="36">
        <f t="shared" ref="CM6:CU6" si="10">IF(CM7="",NA(),CM7)</f>
        <v>46</v>
      </c>
      <c r="CN6" s="36">
        <f t="shared" si="10"/>
        <v>44.11</v>
      </c>
      <c r="CO6" s="36">
        <f t="shared" si="10"/>
        <v>44.19</v>
      </c>
      <c r="CP6" s="36">
        <f t="shared" si="10"/>
        <v>43.78</v>
      </c>
      <c r="CQ6" s="36">
        <f t="shared" si="10"/>
        <v>58.58</v>
      </c>
      <c r="CR6" s="36">
        <f t="shared" si="10"/>
        <v>58.53</v>
      </c>
      <c r="CS6" s="36">
        <f t="shared" si="10"/>
        <v>59.01</v>
      </c>
      <c r="CT6" s="36">
        <f t="shared" si="10"/>
        <v>60.03</v>
      </c>
      <c r="CU6" s="36">
        <f t="shared" si="10"/>
        <v>59.74</v>
      </c>
      <c r="CV6" s="35" t="str">
        <f>IF(CV7="","",IF(CV7="-","【-】","【"&amp;SUBSTITUTE(TEXT(CV7,"#,##0.00"),"-","△")&amp;"】"))</f>
        <v>【60.27】</v>
      </c>
      <c r="CW6" s="36">
        <f>IF(CW7="",NA(),CW7)</f>
        <v>72.150000000000006</v>
      </c>
      <c r="CX6" s="36">
        <f t="shared" ref="CX6:DF6" si="11">IF(CX7="",NA(),CX7)</f>
        <v>70.599999999999994</v>
      </c>
      <c r="CY6" s="36">
        <f t="shared" si="11"/>
        <v>73.36</v>
      </c>
      <c r="CZ6" s="36">
        <f t="shared" si="11"/>
        <v>73.41</v>
      </c>
      <c r="DA6" s="36">
        <f t="shared" si="11"/>
        <v>72.209999999999994</v>
      </c>
      <c r="DB6" s="36">
        <f t="shared" si="11"/>
        <v>85.23</v>
      </c>
      <c r="DC6" s="36">
        <f t="shared" si="11"/>
        <v>85.26</v>
      </c>
      <c r="DD6" s="36">
        <f t="shared" si="11"/>
        <v>85.37</v>
      </c>
      <c r="DE6" s="36">
        <f t="shared" si="11"/>
        <v>84.81</v>
      </c>
      <c r="DF6" s="36">
        <f t="shared" si="11"/>
        <v>84.8</v>
      </c>
      <c r="DG6" s="35" t="str">
        <f>IF(DG7="","",IF(DG7="-","【-】","【"&amp;SUBSTITUTE(TEXT(DG7,"#,##0.00"),"-","△")&amp;"】"))</f>
        <v>【89.92】</v>
      </c>
      <c r="DH6" s="36">
        <f>IF(DH7="",NA(),DH7)</f>
        <v>26.45</v>
      </c>
      <c r="DI6" s="36">
        <f t="shared" ref="DI6:DQ6" si="12">IF(DI7="",NA(),DI7)</f>
        <v>26.91</v>
      </c>
      <c r="DJ6" s="36">
        <f t="shared" si="12"/>
        <v>29.42</v>
      </c>
      <c r="DK6" s="36">
        <f t="shared" si="12"/>
        <v>31.89</v>
      </c>
      <c r="DL6" s="36">
        <f t="shared" si="12"/>
        <v>34.35</v>
      </c>
      <c r="DM6" s="36">
        <f t="shared" si="12"/>
        <v>44.31</v>
      </c>
      <c r="DN6" s="36">
        <f t="shared" si="12"/>
        <v>45.75</v>
      </c>
      <c r="DO6" s="36">
        <f t="shared" si="12"/>
        <v>46.9</v>
      </c>
      <c r="DP6" s="36">
        <f t="shared" si="12"/>
        <v>47.28</v>
      </c>
      <c r="DQ6" s="36">
        <f t="shared" si="12"/>
        <v>47.66</v>
      </c>
      <c r="DR6" s="35" t="str">
        <f>IF(DR7="","",IF(DR7="-","【-】","【"&amp;SUBSTITUTE(TEXT(DR7,"#,##0.00"),"-","△")&amp;"】"))</f>
        <v>【48.85】</v>
      </c>
      <c r="DS6" s="36">
        <f>IF(DS7="",NA(),DS7)</f>
        <v>20.16</v>
      </c>
      <c r="DT6" s="36">
        <f t="shared" ref="DT6:EB6" si="13">IF(DT7="",NA(),DT7)</f>
        <v>29.91</v>
      </c>
      <c r="DU6" s="36">
        <f t="shared" si="13"/>
        <v>20.149999999999999</v>
      </c>
      <c r="DV6" s="36">
        <f t="shared" si="13"/>
        <v>19.989999999999998</v>
      </c>
      <c r="DW6" s="36">
        <f t="shared" si="13"/>
        <v>19.86</v>
      </c>
      <c r="DX6" s="36">
        <f t="shared" si="13"/>
        <v>10.09</v>
      </c>
      <c r="DY6" s="36">
        <f t="shared" si="13"/>
        <v>10.54</v>
      </c>
      <c r="DZ6" s="36">
        <f t="shared" si="13"/>
        <v>12.03</v>
      </c>
      <c r="EA6" s="36">
        <f t="shared" si="13"/>
        <v>12.19</v>
      </c>
      <c r="EB6" s="36">
        <f t="shared" si="13"/>
        <v>15.1</v>
      </c>
      <c r="EC6" s="35" t="str">
        <f>IF(EC7="","",IF(EC7="-","【-】","【"&amp;SUBSTITUTE(TEXT(EC7,"#,##0.00"),"-","△")&amp;"】"))</f>
        <v>【17.80】</v>
      </c>
      <c r="ED6" s="36">
        <f>IF(ED7="",NA(),ED7)</f>
        <v>0.13</v>
      </c>
      <c r="EE6" s="36">
        <f t="shared" ref="EE6:EM6" si="14">IF(EE7="",NA(),EE7)</f>
        <v>0.44</v>
      </c>
      <c r="EF6" s="36">
        <f t="shared" si="14"/>
        <v>0.04</v>
      </c>
      <c r="EG6" s="36">
        <f t="shared" si="14"/>
        <v>0.43</v>
      </c>
      <c r="EH6" s="36">
        <f t="shared" si="14"/>
        <v>0.25</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199389</v>
      </c>
      <c r="D7" s="38">
        <v>46</v>
      </c>
      <c r="E7" s="38">
        <v>1</v>
      </c>
      <c r="F7" s="38">
        <v>0</v>
      </c>
      <c r="G7" s="38">
        <v>1</v>
      </c>
      <c r="H7" s="38" t="s">
        <v>93</v>
      </c>
      <c r="I7" s="38" t="s">
        <v>94</v>
      </c>
      <c r="J7" s="38" t="s">
        <v>95</v>
      </c>
      <c r="K7" s="38" t="s">
        <v>96</v>
      </c>
      <c r="L7" s="38" t="s">
        <v>97</v>
      </c>
      <c r="M7" s="38" t="s">
        <v>98</v>
      </c>
      <c r="N7" s="39" t="s">
        <v>99</v>
      </c>
      <c r="O7" s="39">
        <v>74.03</v>
      </c>
      <c r="P7" s="39">
        <v>73.790000000000006</v>
      </c>
      <c r="Q7" s="39">
        <v>3575</v>
      </c>
      <c r="R7" s="39" t="s">
        <v>99</v>
      </c>
      <c r="S7" s="39" t="s">
        <v>99</v>
      </c>
      <c r="T7" s="39" t="s">
        <v>99</v>
      </c>
      <c r="U7" s="39">
        <v>34842</v>
      </c>
      <c r="V7" s="39">
        <v>50</v>
      </c>
      <c r="W7" s="39">
        <v>696.84</v>
      </c>
      <c r="X7" s="39">
        <v>83.04</v>
      </c>
      <c r="Y7" s="39">
        <v>81.97</v>
      </c>
      <c r="Z7" s="39">
        <v>90.07</v>
      </c>
      <c r="AA7" s="39">
        <v>99.12</v>
      </c>
      <c r="AB7" s="39">
        <v>96.29</v>
      </c>
      <c r="AC7" s="39">
        <v>109.04</v>
      </c>
      <c r="AD7" s="39">
        <v>109.64</v>
      </c>
      <c r="AE7" s="39">
        <v>110.95</v>
      </c>
      <c r="AF7" s="39">
        <v>110.68</v>
      </c>
      <c r="AG7" s="39">
        <v>110.66</v>
      </c>
      <c r="AH7" s="39">
        <v>112.83</v>
      </c>
      <c r="AI7" s="39">
        <v>304.54000000000002</v>
      </c>
      <c r="AJ7" s="39">
        <v>62.65</v>
      </c>
      <c r="AK7" s="39">
        <v>120.73</v>
      </c>
      <c r="AL7" s="39">
        <v>107.49</v>
      </c>
      <c r="AM7" s="39">
        <v>114.97</v>
      </c>
      <c r="AN7" s="39">
        <v>3.77</v>
      </c>
      <c r="AO7" s="39">
        <v>3.62</v>
      </c>
      <c r="AP7" s="39">
        <v>3.91</v>
      </c>
      <c r="AQ7" s="39">
        <v>3.56</v>
      </c>
      <c r="AR7" s="39">
        <v>2.74</v>
      </c>
      <c r="AS7" s="39">
        <v>1.05</v>
      </c>
      <c r="AT7" s="39">
        <v>37.590000000000003</v>
      </c>
      <c r="AU7" s="39">
        <v>41.31</v>
      </c>
      <c r="AV7" s="39">
        <v>41.38</v>
      </c>
      <c r="AW7" s="39">
        <v>62.07</v>
      </c>
      <c r="AX7" s="39">
        <v>73.36</v>
      </c>
      <c r="AY7" s="39">
        <v>382.09</v>
      </c>
      <c r="AZ7" s="39">
        <v>371.31</v>
      </c>
      <c r="BA7" s="39">
        <v>377.63</v>
      </c>
      <c r="BB7" s="39">
        <v>357.34</v>
      </c>
      <c r="BC7" s="39">
        <v>366.03</v>
      </c>
      <c r="BD7" s="39">
        <v>261.93</v>
      </c>
      <c r="BE7" s="39">
        <v>1228.3</v>
      </c>
      <c r="BF7" s="39">
        <v>1193.1099999999999</v>
      </c>
      <c r="BG7" s="39">
        <v>1151.3399999999999</v>
      </c>
      <c r="BH7" s="39">
        <v>922.2</v>
      </c>
      <c r="BI7" s="39">
        <v>878.16</v>
      </c>
      <c r="BJ7" s="39">
        <v>385.06</v>
      </c>
      <c r="BK7" s="39">
        <v>373.09</v>
      </c>
      <c r="BL7" s="39">
        <v>364.71</v>
      </c>
      <c r="BM7" s="39">
        <v>373.69</v>
      </c>
      <c r="BN7" s="39">
        <v>370.12</v>
      </c>
      <c r="BO7" s="39">
        <v>270.45999999999998</v>
      </c>
      <c r="BP7" s="39">
        <v>49.95</v>
      </c>
      <c r="BQ7" s="39">
        <v>49.13</v>
      </c>
      <c r="BR7" s="39">
        <v>53.04</v>
      </c>
      <c r="BS7" s="39">
        <v>65.62</v>
      </c>
      <c r="BT7" s="39">
        <v>66.510000000000005</v>
      </c>
      <c r="BU7" s="39">
        <v>99.07</v>
      </c>
      <c r="BV7" s="39">
        <v>99.99</v>
      </c>
      <c r="BW7" s="39">
        <v>100.65</v>
      </c>
      <c r="BX7" s="39">
        <v>99.87</v>
      </c>
      <c r="BY7" s="39">
        <v>100.42</v>
      </c>
      <c r="BZ7" s="39">
        <v>103.91</v>
      </c>
      <c r="CA7" s="39">
        <v>338.53</v>
      </c>
      <c r="CB7" s="39">
        <v>344.55</v>
      </c>
      <c r="CC7" s="39">
        <v>319.42</v>
      </c>
      <c r="CD7" s="39">
        <v>307.26</v>
      </c>
      <c r="CE7" s="39">
        <v>308.99</v>
      </c>
      <c r="CF7" s="39">
        <v>173.03</v>
      </c>
      <c r="CG7" s="39">
        <v>171.15</v>
      </c>
      <c r="CH7" s="39">
        <v>170.19</v>
      </c>
      <c r="CI7" s="39">
        <v>171.81</v>
      </c>
      <c r="CJ7" s="39">
        <v>171.67</v>
      </c>
      <c r="CK7" s="39">
        <v>167.11</v>
      </c>
      <c r="CL7" s="39">
        <v>45.76</v>
      </c>
      <c r="CM7" s="39">
        <v>46</v>
      </c>
      <c r="CN7" s="39">
        <v>44.11</v>
      </c>
      <c r="CO7" s="39">
        <v>44.19</v>
      </c>
      <c r="CP7" s="39">
        <v>43.78</v>
      </c>
      <c r="CQ7" s="39">
        <v>58.58</v>
      </c>
      <c r="CR7" s="39">
        <v>58.53</v>
      </c>
      <c r="CS7" s="39">
        <v>59.01</v>
      </c>
      <c r="CT7" s="39">
        <v>60.03</v>
      </c>
      <c r="CU7" s="39">
        <v>59.74</v>
      </c>
      <c r="CV7" s="39">
        <v>60.27</v>
      </c>
      <c r="CW7" s="39">
        <v>72.150000000000006</v>
      </c>
      <c r="CX7" s="39">
        <v>70.599999999999994</v>
      </c>
      <c r="CY7" s="39">
        <v>73.36</v>
      </c>
      <c r="CZ7" s="39">
        <v>73.41</v>
      </c>
      <c r="DA7" s="39">
        <v>72.209999999999994</v>
      </c>
      <c r="DB7" s="39">
        <v>85.23</v>
      </c>
      <c r="DC7" s="39">
        <v>85.26</v>
      </c>
      <c r="DD7" s="39">
        <v>85.37</v>
      </c>
      <c r="DE7" s="39">
        <v>84.81</v>
      </c>
      <c r="DF7" s="39">
        <v>84.8</v>
      </c>
      <c r="DG7" s="39">
        <v>89.92</v>
      </c>
      <c r="DH7" s="39">
        <v>26.45</v>
      </c>
      <c r="DI7" s="39">
        <v>26.91</v>
      </c>
      <c r="DJ7" s="39">
        <v>29.42</v>
      </c>
      <c r="DK7" s="39">
        <v>31.89</v>
      </c>
      <c r="DL7" s="39">
        <v>34.35</v>
      </c>
      <c r="DM7" s="39">
        <v>44.31</v>
      </c>
      <c r="DN7" s="39">
        <v>45.75</v>
      </c>
      <c r="DO7" s="39">
        <v>46.9</v>
      </c>
      <c r="DP7" s="39">
        <v>47.28</v>
      </c>
      <c r="DQ7" s="39">
        <v>47.66</v>
      </c>
      <c r="DR7" s="39">
        <v>48.85</v>
      </c>
      <c r="DS7" s="39">
        <v>20.16</v>
      </c>
      <c r="DT7" s="39">
        <v>29.91</v>
      </c>
      <c r="DU7" s="39">
        <v>20.149999999999999</v>
      </c>
      <c r="DV7" s="39">
        <v>19.989999999999998</v>
      </c>
      <c r="DW7" s="39">
        <v>19.86</v>
      </c>
      <c r="DX7" s="39">
        <v>10.09</v>
      </c>
      <c r="DY7" s="39">
        <v>10.54</v>
      </c>
      <c r="DZ7" s="39">
        <v>12.03</v>
      </c>
      <c r="EA7" s="39">
        <v>12.19</v>
      </c>
      <c r="EB7" s="39">
        <v>15.1</v>
      </c>
      <c r="EC7" s="39">
        <v>17.8</v>
      </c>
      <c r="ED7" s="39">
        <v>0.13</v>
      </c>
      <c r="EE7" s="39">
        <v>0.44</v>
      </c>
      <c r="EF7" s="39">
        <v>0.04</v>
      </c>
      <c r="EG7" s="39">
        <v>0.43</v>
      </c>
      <c r="EH7" s="39">
        <v>0.25</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2020-01-23T00:19:21Z</cp:lastPrinted>
  <dcterms:created xsi:type="dcterms:W3CDTF">2019-12-05T04:15:34Z</dcterms:created>
  <dcterms:modified xsi:type="dcterms:W3CDTF">2020-02-10T05:21:06Z</dcterms:modified>
  <cp:category/>
</cp:coreProperties>
</file>