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KYT002\Desktop\デスクトップ\H31通知\020121経営分析\"/>
    </mc:Choice>
  </mc:AlternateContent>
  <xr:revisionPtr revIDLastSave="0" documentId="13_ncr:1_{56AF5284-DEDA-4760-A216-4268842DAE58}" xr6:coauthVersionLast="45" xr6:coauthVersionMax="45" xr10:uidLastSave="{00000000-0000-0000-0000-000000000000}"/>
  <workbookProtection workbookAlgorithmName="SHA-512" workbookHashValue="r8g6YxG73rJZWNp8xrQqykan6ZBzeeQX48jpCxq25qu6mJcw/sKD+l22Mdg4t3BC4bDyM3WtAf9V2FeQICIGbA==" workbookSaltValue="n4W8NpioueMrkXQvolxrtw==" workbookSpinCount="100000" lockStructure="1"/>
  <bookViews>
    <workbookView xWindow="990" yWindow="30" windowWidth="36465" windowHeight="208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<sst xmlns="http://schemas.openxmlformats.org/spreadsheetml/2006/main" count="223" uniqueCount="108">
  <si>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</si>
  <si>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</si>
  <si>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</si>
  <si>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</si>
  <si>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</si>
  <si>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</si>
  <si>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</si>
  <si>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</si>
  <si>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</si>
  <si>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</si>
  <si>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</si>
  <si>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</si>
  <si>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</si>
  <si>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</si>
  <si>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</si>
  <si>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</si>
  <si>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</si>
  <si>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</si>
  <si>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</si>
  <si>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</si>
  <si>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</si>
  <si>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</si>
  <si>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</si>
  <si>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</si>
  <si>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</si>
  <si>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</si>
  <si>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</si>
  <si>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</si>
  <si>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</si>
  <si>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</si>
  <si>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</si>
  <si>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</si>
  <si>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</si>
  <si>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</si>
  <si>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</si>
  <si>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</si>
  <si>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</si>
  <si>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</si>
  <si>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</si>
  <si>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</si>
  <si>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</si>
  <si>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</si>
  <si>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</si>
  <si>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</si>
  <si>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</si>
  <si>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</si>
  <si>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</si>
  <si>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</si>
  <si>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</si>
  <si>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</si>
  <si>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</si>
  <si>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</si>
  <si>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</si>
  <si>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</si>
  <si>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</si>
  <si>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</si>
  <si>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</si>
  <si>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</si>
  <si>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</si>
  <si>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</si>
  <si>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</si>
  <si>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</si>
  <si>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</si>
  <si>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</si>
  <si>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</si>
  <si>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</si>
  <si>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</si>
  <si>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</si>
  <si>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</si>
  <si>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</si>
  <si>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</si>
  <si>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</si>
  <si>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</si>
  <si>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</si>
  <si>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</si>
  <si>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</si>
  <si>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</si>
  <si>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</si>
  <si>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</si>
  <si>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</si>
  <si>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</si>
  <si>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</si>
  <si>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</si>
  <si>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</si>
  <si>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</si>
  <si>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</si>
  <si>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</si>
  <si>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</si>
  <si>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</si>
  <si>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</si>
  <si>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</si>
  <si>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</si>
  <si>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</si>
  <si>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</si>
  <si>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</si>
  <si>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</si>
  <si>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</si>
  <si>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</si>
  <si>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</si>
  <si>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</si>
  <si>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</si>
  <si>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</si>
  <si>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</si>
  <si>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</si>
  <si>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</si>
  <si>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は、累積欠損金はなく経常収支比率も100％を超え、黒字経営を維持している。料金回収率も100％を超え、経営に必要な経費を料金で補うことができる健全な経営状況であるといえる。流動比率も100％以上で短期的債務に対する支払は確保できている。しかしながら、給水原価は類似団体の平均値を上回っており、更なる経費節減を図っていく必要がある。施設利用率は類似団体の平均値より高く施設の規模としては概ね適切な規模であるといえる。</t>
    <rPh sb="0" eb="2">
      <t>ケイエイ</t>
    </rPh>
    <rPh sb="2" eb="4">
      <t>ジョウキョウ</t>
    </rPh>
    <rPh sb="6" eb="8">
      <t>ルイセキ</t>
    </rPh>
    <rPh sb="8" eb="10">
      <t>ケッソン</t>
    </rPh>
    <rPh sb="10" eb="11">
      <t>キン</t>
    </rPh>
    <rPh sb="14" eb="16">
      <t>ケイジョウ</t>
    </rPh>
    <rPh sb="16" eb="18">
      <t>シュウシ</t>
    </rPh>
    <rPh sb="18" eb="20">
      <t>ヒリツ</t>
    </rPh>
    <rPh sb="26" eb="27">
      <t>コ</t>
    </rPh>
    <rPh sb="29" eb="31">
      <t>クロジ</t>
    </rPh>
    <rPh sb="31" eb="33">
      <t>ケイエイ</t>
    </rPh>
    <rPh sb="34" eb="36">
      <t>イジ</t>
    </rPh>
    <rPh sb="41" eb="43">
      <t>リョウキン</t>
    </rPh>
    <rPh sb="43" eb="45">
      <t>カイシュウ</t>
    </rPh>
    <rPh sb="45" eb="46">
      <t>リツ</t>
    </rPh>
    <rPh sb="52" eb="53">
      <t>コ</t>
    </rPh>
    <rPh sb="55" eb="57">
      <t>ケイエイ</t>
    </rPh>
    <rPh sb="58" eb="60">
      <t>ヒツヨウ</t>
    </rPh>
    <rPh sb="61" eb="63">
      <t>ケイヒ</t>
    </rPh>
    <rPh sb="64" eb="66">
      <t>リョウキン</t>
    </rPh>
    <rPh sb="67" eb="68">
      <t>オギナ</t>
    </rPh>
    <rPh sb="75" eb="77">
      <t>ケンゼン</t>
    </rPh>
    <rPh sb="78" eb="80">
      <t>ケイエイ</t>
    </rPh>
    <rPh sb="80" eb="82">
      <t>ジョウキョウ</t>
    </rPh>
    <rPh sb="90" eb="92">
      <t>リュウドウ</t>
    </rPh>
    <rPh sb="92" eb="94">
      <t>ヒリツ</t>
    </rPh>
    <rPh sb="99" eb="101">
      <t>イジョウ</t>
    </rPh>
    <rPh sb="102" eb="105">
      <t>タンキテキ</t>
    </rPh>
    <rPh sb="105" eb="107">
      <t>サイム</t>
    </rPh>
    <rPh sb="108" eb="109">
      <t>タイ</t>
    </rPh>
    <rPh sb="111" eb="113">
      <t>シハラ</t>
    </rPh>
    <rPh sb="114" eb="116">
      <t>カクホ</t>
    </rPh>
    <rPh sb="129" eb="131">
      <t>キュウスイ</t>
    </rPh>
    <rPh sb="131" eb="133">
      <t>ゲンカ</t>
    </rPh>
    <rPh sb="134" eb="136">
      <t>ルイジ</t>
    </rPh>
    <rPh sb="136" eb="138">
      <t>ダンタイ</t>
    </rPh>
    <rPh sb="139" eb="142">
      <t>ヘイキンチ</t>
    </rPh>
    <rPh sb="143" eb="144">
      <t>ウワ</t>
    </rPh>
    <rPh sb="144" eb="145">
      <t>マワ</t>
    </rPh>
    <rPh sb="150" eb="151">
      <t>サラ</t>
    </rPh>
    <rPh sb="153" eb="155">
      <t>ケイヒ</t>
    </rPh>
    <rPh sb="155" eb="157">
      <t>セツゲン</t>
    </rPh>
    <rPh sb="158" eb="159">
      <t>ハカ</t>
    </rPh>
    <rPh sb="163" eb="165">
      <t>ヒツヨウ</t>
    </rPh>
    <rPh sb="169" eb="171">
      <t>シセツ</t>
    </rPh>
    <rPh sb="171" eb="173">
      <t>リヨウ</t>
    </rPh>
    <rPh sb="173" eb="174">
      <t>リツ</t>
    </rPh>
    <rPh sb="175" eb="177">
      <t>ルイジ</t>
    </rPh>
    <rPh sb="177" eb="179">
      <t>ダンタイ</t>
    </rPh>
    <rPh sb="180" eb="183">
      <t>ヘイキンチ</t>
    </rPh>
    <rPh sb="185" eb="186">
      <t>タカ</t>
    </rPh>
    <rPh sb="187" eb="189">
      <t>シセツ</t>
    </rPh>
    <rPh sb="190" eb="192">
      <t>キボ</t>
    </rPh>
    <rPh sb="196" eb="197">
      <t>オオム</t>
    </rPh>
    <rPh sb="198" eb="200">
      <t>テキセツ</t>
    </rPh>
    <rPh sb="201" eb="203">
      <t>キボ</t>
    </rPh>
    <phoneticPr fontId="4"/>
  </si>
  <si>
    <t>有形固定資産減価償却率は、類似団体に比べ低い数値となっているが、電気機械設備などは経年劣化が進んでいるので技術的基盤に基づいた更新を計画的に進める必要がある。　　　　　　　　　　　　　管路については、法定耐用年数に達していないので更新は行っていない。</t>
    <rPh sb="0" eb="2">
      <t>ユウケイ</t>
    </rPh>
    <rPh sb="2" eb="4">
      <t>コテイ</t>
    </rPh>
    <rPh sb="4" eb="6">
      <t>シサン</t>
    </rPh>
    <rPh sb="6" eb="8">
      <t>ゲンカ</t>
    </rPh>
    <rPh sb="8" eb="10">
      <t>ショウキャク</t>
    </rPh>
    <rPh sb="10" eb="11">
      <t>リツ</t>
    </rPh>
    <rPh sb="13" eb="15">
      <t>ルイジ</t>
    </rPh>
    <rPh sb="15" eb="17">
      <t>ダンタイ</t>
    </rPh>
    <rPh sb="18" eb="19">
      <t>クラ</t>
    </rPh>
    <rPh sb="20" eb="21">
      <t>ヒク</t>
    </rPh>
    <rPh sb="22" eb="24">
      <t>スウチ</t>
    </rPh>
    <rPh sb="32" eb="34">
      <t>デンキ</t>
    </rPh>
    <rPh sb="34" eb="36">
      <t>キカイ</t>
    </rPh>
    <rPh sb="36" eb="38">
      <t>セツビ</t>
    </rPh>
    <rPh sb="41" eb="43">
      <t>ケイネン</t>
    </rPh>
    <rPh sb="43" eb="45">
      <t>レッカ</t>
    </rPh>
    <rPh sb="46" eb="47">
      <t>スス</t>
    </rPh>
    <rPh sb="53" eb="56">
      <t>ギジュツテキ</t>
    </rPh>
    <rPh sb="56" eb="58">
      <t>キバン</t>
    </rPh>
    <rPh sb="59" eb="60">
      <t>モト</t>
    </rPh>
    <rPh sb="63" eb="65">
      <t>コウシン</t>
    </rPh>
    <rPh sb="66" eb="69">
      <t>ケイカクテキ</t>
    </rPh>
    <rPh sb="70" eb="71">
      <t>スス</t>
    </rPh>
    <rPh sb="73" eb="75">
      <t>ヒツヨウ</t>
    </rPh>
    <rPh sb="92" eb="94">
      <t>カンロ</t>
    </rPh>
    <rPh sb="100" eb="102">
      <t>ホウテイ</t>
    </rPh>
    <rPh sb="102" eb="104">
      <t>タイヨウ</t>
    </rPh>
    <rPh sb="104" eb="106">
      <t>ネンスウ</t>
    </rPh>
    <rPh sb="107" eb="108">
      <t>タッ</t>
    </rPh>
    <rPh sb="115" eb="117">
      <t>コウシン</t>
    </rPh>
    <rPh sb="118" eb="119">
      <t>オコナ</t>
    </rPh>
    <phoneticPr fontId="4"/>
  </si>
  <si>
    <t>全体的に経営の健全性は保たれており、類似団体と比較して経営状況は概ね良好であると言えます。　　今後、当企業団では平成31年3月に策定した水道ビジョンや経営戦略に基づき、費用の抑制及び効率的な事業経営による財政的基盤の強化を図りつつ、必要な更新事業を推進していく予定である。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</si>
</sst>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78-4DCB-95BD-0EDA25AB84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FE78-4DCB-95BD-0EDA25AB84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109.09</c:v>
                </c:pt>
                <c:pt idx="1">
                  <c:v>108.05</c:v>
                </c:pt>
                <c:pt idx="2">
                  <c:v>107.94</c:v>
                </c:pt>
                <c:pt idx="3">
                  <c:v>108.57</c:v>
                </c:pt>
                <c:pt idx="4">
                  <c:v>107.83</c:v>
                </c:pt>
              </c:numCache>
            </c:numRef>
          </c:val>
          <c:extLst>
            <c:ext xmlns:c16="http://schemas.microsoft.com/office/drawing/2014/chart" uri="{C3380CC4-5D6E-409C-BE32-E72D297353CC}">
              <c16:uniqueId val="{00000000-5F46-4889-87D2-1C72D7A1B7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5F46-4889-87D2-1C72D7A1B7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20.14</c:v>
                </c:pt>
                <c:pt idx="1">
                  <c:v>23.01</c:v>
                </c:pt>
                <c:pt idx="2">
                  <c:v>25.76</c:v>
                </c:pt>
                <c:pt idx="3">
                  <c:v>28.62</c:v>
                </c:pt>
                <c:pt idx="4">
                  <c:v>31.47</c:v>
                </c:pt>
              </c:numCache>
            </c:numRef>
          </c:val>
          <c:extLst>
            <c:ext xmlns:c16="http://schemas.microsoft.com/office/drawing/2014/chart" uri="{C3380CC4-5D6E-409C-BE32-E72D297353CC}">
              <c16:uniqueId val="{00000000-AAB6-4DE0-BDA8-1AC8EF98F1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AAB6-4DE0-BDA8-1AC8EF98F1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8C-4187-9FEF-F298DFC2F2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D78C-4187-9FEF-F298DFC2F2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0E-4BC6-8A32-77A6BD6F4A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A30E-4BC6-8A32-77A6BD6F4A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1257.99</c:v>
                </c:pt>
                <c:pt idx="1">
                  <c:v>1434.46</c:v>
                </c:pt>
                <c:pt idx="2">
                  <c:v>1414.33</c:v>
                </c:pt>
                <c:pt idx="3">
                  <c:v>1541.53</c:v>
                </c:pt>
                <c:pt idx="4">
                  <c:v>1598.24</c:v>
                </c:pt>
              </c:numCache>
            </c:numRef>
          </c:val>
          <c:extLst>
            <c:ext xmlns:c16="http://schemas.microsoft.com/office/drawing/2014/chart" uri="{C3380CC4-5D6E-409C-BE32-E72D297353CC}">
              <c16:uniqueId val="{00000000-06AE-4914-B134-6D32E7BDEF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06AE-4914-B134-6D32E7BDEF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350.46</c:v>
                </c:pt>
                <c:pt idx="1">
                  <c:v>330.5</c:v>
                </c:pt>
                <c:pt idx="2">
                  <c:v>311.92</c:v>
                </c:pt>
                <c:pt idx="3">
                  <c:v>291.98</c:v>
                </c:pt>
                <c:pt idx="4">
                  <c:v>271.58</c:v>
                </c:pt>
              </c:numCache>
            </c:numRef>
          </c:val>
          <c:extLst>
            <c:ext xmlns:c16="http://schemas.microsoft.com/office/drawing/2014/chart" uri="{C3380CC4-5D6E-409C-BE32-E72D297353CC}">
              <c16:uniqueId val="{00000000-AD54-4F14-BA21-4CA6FDB197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AD54-4F14-BA21-4CA6FDB197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113.96</c:v>
                </c:pt>
                <c:pt idx="1">
                  <c:v>112.27</c:v>
                </c:pt>
                <c:pt idx="2">
                  <c:v>111.84</c:v>
                </c:pt>
                <c:pt idx="3">
                  <c:v>113.04</c:v>
                </c:pt>
                <c:pt idx="4">
                  <c:v>111.37</c:v>
                </c:pt>
              </c:numCache>
            </c:numRef>
          </c:val>
          <c:extLst>
            <c:ext xmlns:c16="http://schemas.microsoft.com/office/drawing/2014/chart" uri="{C3380CC4-5D6E-409C-BE32-E72D297353CC}">
              <c16:uniqueId val="{00000000-041A-4920-861E-1537330D22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041A-4920-861E-1537330D22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105.32</c:v>
                </c:pt>
                <c:pt idx="1">
                  <c:v>104.96</c:v>
                </c:pt>
                <c:pt idx="2">
                  <c:v>105.42</c:v>
                </c:pt>
                <c:pt idx="3">
                  <c:v>104.35</c:v>
                </c:pt>
                <c:pt idx="4">
                  <c:v>105.15</c:v>
                </c:pt>
              </c:numCache>
            </c:numRef>
          </c:val>
          <c:extLst>
            <c:ext xmlns:c16="http://schemas.microsoft.com/office/drawing/2014/chart" uri="{C3380CC4-5D6E-409C-BE32-E72D297353CC}">
              <c16:uniqueId val="{00000000-6A69-4E9C-8E17-05A8BAFBC3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6A69-4E9C-8E17-05A8BAFBC3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87.48</c:v>
                </c:pt>
                <c:pt idx="1">
                  <c:v>89.1</c:v>
                </c:pt>
                <c:pt idx="2">
                  <c:v>89.05</c:v>
                </c:pt>
                <c:pt idx="3">
                  <c:v>89.01</c:v>
                </c:pt>
                <c:pt idx="4">
                  <c:v>89.66</c:v>
                </c:pt>
              </c:numCache>
            </c:numRef>
          </c:val>
          <c:extLst>
            <c:ext xmlns:c16="http://schemas.microsoft.com/office/drawing/2014/chart" uri="{C3380CC4-5D6E-409C-BE32-E72D297353CC}">
              <c16:uniqueId val="{00000000-ED06-43C3-943B-B19A43C4A6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ED06-43C3-943B-B19A43C4A6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43-4647-AD08-C5AEC324D4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5143-4647-AD08-C5AEC324D4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峡東地域広域水道企業団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90.82</v>
      </c>
      <c r="J10" s="52"/>
      <c r="K10" s="52"/>
      <c r="L10" s="52"/>
      <c r="M10" s="52"/>
      <c r="N10" s="52"/>
      <c r="O10" s="63"/>
      <c r="P10" s="53">
        <f>データ!$P$6</f>
        <v>46.29</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62874</v>
      </c>
      <c r="AM10" s="60"/>
      <c r="AN10" s="60"/>
      <c r="AO10" s="60"/>
      <c r="AP10" s="60"/>
      <c r="AQ10" s="60"/>
      <c r="AR10" s="60"/>
      <c r="AS10" s="60"/>
      <c r="AT10" s="51">
        <f>データ!$V$6</f>
        <v>755.8</v>
      </c>
      <c r="AU10" s="52"/>
      <c r="AV10" s="52"/>
      <c r="AW10" s="52"/>
      <c r="AX10" s="52"/>
      <c r="AY10" s="52"/>
      <c r="AZ10" s="52"/>
      <c r="BA10" s="52"/>
      <c r="BB10" s="53">
        <f>データ!$W$6</f>
        <v>83.19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exVS8ItwkPv2Nli+G0F4jb2U8ULDkP0U9XnG4Hnx+ut6L03XERuUXeptoCRDdkRMwD/EAhuvKzHIMgPccsRx4A==" saltValue="3LaOCrf3lfbgK49Lno6O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199371</v>
      </c>
      <c r="D6" s="34">
        <f t="shared" si="3"/>
        <v>46</v>
      </c>
      <c r="E6" s="34">
        <f t="shared" si="3"/>
        <v>1</v>
      </c>
      <c r="F6" s="34">
        <f t="shared" si="3"/>
        <v>0</v>
      </c>
      <c r="G6" s="34">
        <f t="shared" si="3"/>
        <v>2</v>
      </c>
      <c r="H6" s="34" t="str">
        <f t="shared" si="3"/>
        <v>山梨県　峡東地域広域水道企業団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90.82</v>
      </c>
      <c r="P6" s="35">
        <f t="shared" si="3"/>
        <v>46.29</v>
      </c>
      <c r="Q6" s="35">
        <f t="shared" si="3"/>
        <v>0</v>
      </c>
      <c r="R6" s="35" t="str">
        <f t="shared" si="3"/>
        <v>-</v>
      </c>
      <c r="S6" s="35" t="str">
        <f t="shared" si="3"/>
        <v>-</v>
      </c>
      <c r="T6" s="35" t="str">
        <f t="shared" si="3"/>
        <v>-</v>
      </c>
      <c r="U6" s="35">
        <f t="shared" si="3"/>
        <v>62874</v>
      </c>
      <c r="V6" s="35">
        <f t="shared" si="3"/>
        <v>755.8</v>
      </c>
      <c r="W6" s="35">
        <f t="shared" si="3"/>
        <v>83.19</v>
      </c>
      <c r="X6" s="36">
        <f>IF(X7="",NA(),X7)</f>
        <v>109.09</v>
      </c>
      <c r="Y6" s="36">
        <f t="shared" ref="Y6:AG6" si="4">IF(Y7="",NA(),Y7)</f>
        <v>108.05</v>
      </c>
      <c r="Z6" s="36">
        <f t="shared" si="4"/>
        <v>107.94</v>
      </c>
      <c r="AA6" s="36">
        <f t="shared" si="4"/>
        <v>108.57</v>
      </c>
      <c r="AB6" s="36">
        <f t="shared" si="4"/>
        <v>107.83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1257.99</v>
      </c>
      <c r="AU6" s="36">
        <f t="shared" ref="AU6:BC6" si="6">IF(AU7="",NA(),AU7)</f>
        <v>1434.46</v>
      </c>
      <c r="AV6" s="36">
        <f t="shared" si="6"/>
        <v>1414.33</v>
      </c>
      <c r="AW6" s="36">
        <f t="shared" si="6"/>
        <v>1541.53</v>
      </c>
      <c r="AX6" s="36">
        <f t="shared" si="6"/>
        <v>1598.24</v>
      </c>
      <c r="AY6" s="36">
        <f t="shared" si="6"/>
        <v>200.22</v>
      </c>
      <c r="AZ6" s="36">
        <f t="shared" si="6"/>
        <v>212.95</v>
      </c>
      <c r="BA6" s="36">
        <f t="shared" si="6"/>
        <v>224.41</v>
      </c>
      <c r="BB6" s="36">
        <f t="shared" si="6"/>
        <v>243.44</v>
      </c>
      <c r="BC6" s="36">
        <f t="shared" si="6"/>
        <v>258.49</v>
      </c>
      <c r="BD6" s="35" t="str">
        <f>IF(BD7="","",IF(BD7="-","【-】","【"&amp;SUBSTITUTE(TEXT(BD7,"#,##0.00"),"-","△")&amp;"】"))</f>
        <v>【258.49】</v>
      </c>
      <c r="BE6" s="36">
        <f>IF(BE7="",NA(),BE7)</f>
        <v>350.46</v>
      </c>
      <c r="BF6" s="36">
        <f t="shared" ref="BF6:BN6" si="7">IF(BF7="",NA(),BF7)</f>
        <v>330.5</v>
      </c>
      <c r="BG6" s="36">
        <f t="shared" si="7"/>
        <v>311.92</v>
      </c>
      <c r="BH6" s="36">
        <f t="shared" si="7"/>
        <v>291.98</v>
      </c>
      <c r="BI6" s="36">
        <f t="shared" si="7"/>
        <v>271.58</v>
      </c>
      <c r="BJ6" s="36">
        <f t="shared" si="7"/>
        <v>351.06</v>
      </c>
      <c r="BK6" s="36">
        <f t="shared" si="7"/>
        <v>333.48</v>
      </c>
      <c r="BL6" s="36">
        <f t="shared" si="7"/>
        <v>320.31</v>
      </c>
      <c r="BM6" s="36">
        <f t="shared" si="7"/>
        <v>303.26</v>
      </c>
      <c r="BN6" s="36">
        <f t="shared" si="7"/>
        <v>290.31</v>
      </c>
      <c r="BO6" s="35" t="str">
        <f>IF(BO7="","",IF(BO7="-","【-】","【"&amp;SUBSTITUTE(TEXT(BO7,"#,##0.00"),"-","△")&amp;"】"))</f>
        <v>【290.31】</v>
      </c>
      <c r="BP6" s="36">
        <f>IF(BP7="",NA(),BP7)</f>
        <v>113.96</v>
      </c>
      <c r="BQ6" s="36">
        <f t="shared" ref="BQ6:BY6" si="8">IF(BQ7="",NA(),BQ7)</f>
        <v>112.27</v>
      </c>
      <c r="BR6" s="36">
        <f t="shared" si="8"/>
        <v>111.84</v>
      </c>
      <c r="BS6" s="36">
        <f t="shared" si="8"/>
        <v>113.04</v>
      </c>
      <c r="BT6" s="36">
        <f t="shared" si="8"/>
        <v>111.37</v>
      </c>
      <c r="BU6" s="36">
        <f t="shared" si="8"/>
        <v>112.92</v>
      </c>
      <c r="BV6" s="36">
        <f t="shared" si="8"/>
        <v>112.81</v>
      </c>
      <c r="BW6" s="36">
        <f t="shared" si="8"/>
        <v>113.88</v>
      </c>
      <c r="BX6" s="36">
        <f t="shared" si="8"/>
        <v>114.14</v>
      </c>
      <c r="BY6" s="36">
        <f t="shared" si="8"/>
        <v>112.83</v>
      </c>
      <c r="BZ6" s="35" t="str">
        <f>IF(BZ7="","",IF(BZ7="-","【-】","【"&amp;SUBSTITUTE(TEXT(BZ7,"#,##0.00"),"-","△")&amp;"】"))</f>
        <v>【112.83】</v>
      </c>
      <c r="CA6" s="36">
        <f>IF(CA7="",NA(),CA7)</f>
        <v>105.32</v>
      </c>
      <c r="CB6" s="36">
        <f t="shared" ref="CB6:CJ6" si="9">IF(CB7="",NA(),CB7)</f>
        <v>104.96</v>
      </c>
      <c r="CC6" s="36">
        <f t="shared" si="9"/>
        <v>105.42</v>
      </c>
      <c r="CD6" s="36">
        <f t="shared" si="9"/>
        <v>104.35</v>
      </c>
      <c r="CE6" s="36">
        <f t="shared" si="9"/>
        <v>105.15</v>
      </c>
      <c r="CF6" s="36">
        <f t="shared" si="9"/>
        <v>75.3</v>
      </c>
      <c r="CG6" s="36">
        <f t="shared" si="9"/>
        <v>75.3</v>
      </c>
      <c r="CH6" s="36">
        <f t="shared" si="9"/>
        <v>74.02</v>
      </c>
      <c r="CI6" s="36">
        <f t="shared" si="9"/>
        <v>73.03</v>
      </c>
      <c r="CJ6" s="36">
        <f t="shared" si="9"/>
        <v>73.86</v>
      </c>
      <c r="CK6" s="35" t="str">
        <f>IF(CK7="","",IF(CK7="-","【-】","【"&amp;SUBSTITUTE(TEXT(CK7,"#,##0.00"),"-","△")&amp;"】"))</f>
        <v>【73.86】</v>
      </c>
      <c r="CL6" s="36">
        <f>IF(CL7="",NA(),CL7)</f>
        <v>87.48</v>
      </c>
      <c r="CM6" s="36">
        <f t="shared" ref="CM6:CU6" si="10">IF(CM7="",NA(),CM7)</f>
        <v>89.1</v>
      </c>
      <c r="CN6" s="36">
        <f t="shared" si="10"/>
        <v>89.05</v>
      </c>
      <c r="CO6" s="36">
        <f t="shared" si="10"/>
        <v>89.01</v>
      </c>
      <c r="CP6" s="36">
        <f t="shared" si="10"/>
        <v>89.66</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20.14</v>
      </c>
      <c r="DI6" s="36">
        <f t="shared" ref="DI6:DQ6" si="12">IF(DI7="",NA(),DI7)</f>
        <v>23.01</v>
      </c>
      <c r="DJ6" s="36">
        <f t="shared" si="12"/>
        <v>25.76</v>
      </c>
      <c r="DK6" s="36">
        <f t="shared" si="12"/>
        <v>28.62</v>
      </c>
      <c r="DL6" s="36">
        <f t="shared" si="12"/>
        <v>31.47</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199371</v>
      </c>
      <c r="D7" s="38">
        <v>46</v>
      </c>
      <c r="E7" s="38">
        <v>1</v>
      </c>
      <c r="F7" s="38">
        <v>0</v>
      </c>
      <c r="G7" s="38">
        <v>2</v>
      </c>
      <c r="H7" s="38" t="s">
        <v>93</v>
      </c>
      <c r="I7" s="38" t="s">
        <v>94</v>
      </c>
      <c r="J7" s="38" t="s">
        <v>95</v>
      </c>
      <c r="K7" s="38" t="s">
        <v>96</v>
      </c>
      <c r="L7" s="38" t="s">
        <v>97</v>
      </c>
      <c r="M7" s="38" t="s">
        <v>98</v>
      </c>
      <c r="N7" s="39" t="s">
        <v>99</v>
      </c>
      <c r="O7" s="39">
        <v>90.82</v>
      </c>
      <c r="P7" s="39">
        <v>46.29</v>
      </c>
      <c r="Q7" s="39">
        <v>0</v>
      </c>
      <c r="R7" s="39" t="s">
        <v>99</v>
      </c>
      <c r="S7" s="39" t="s">
        <v>99</v>
      </c>
      <c r="T7" s="39" t="s">
        <v>99</v>
      </c>
      <c r="U7" s="39">
        <v>62874</v>
      </c>
      <c r="V7" s="39">
        <v>755.8</v>
      </c>
      <c r="W7" s="39">
        <v>83.19</v>
      </c>
      <c r="X7" s="39">
        <v>109.09</v>
      </c>
      <c r="Y7" s="39">
        <v>108.05</v>
      </c>
      <c r="Z7" s="39">
        <v>107.94</v>
      </c>
      <c r="AA7" s="39">
        <v>108.57</v>
      </c>
      <c r="AB7" s="39">
        <v>107.83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1257.99</v>
      </c>
      <c r="AU7" s="39">
        <v>1434.46</v>
      </c>
      <c r="AV7" s="39">
        <v>1414.33</v>
      </c>
      <c r="AW7" s="39">
        <v>1541.53</v>
      </c>
      <c r="AX7" s="39">
        <v>1598.24</v>
      </c>
      <c r="AY7" s="39">
        <v>200.22</v>
      </c>
      <c r="AZ7" s="39">
        <v>212.95</v>
      </c>
      <c r="BA7" s="39">
        <v>224.41</v>
      </c>
      <c r="BB7" s="39">
        <v>243.44</v>
      </c>
      <c r="BC7" s="39">
        <v>258.49</v>
      </c>
      <c r="BD7" s="39">
        <v>258.49</v>
      </c>
      <c r="BE7" s="39">
        <v>350.46</v>
      </c>
      <c r="BF7" s="39">
        <v>330.5</v>
      </c>
      <c r="BG7" s="39">
        <v>311.92</v>
      </c>
      <c r="BH7" s="39">
        <v>291.98</v>
      </c>
      <c r="BI7" s="39">
        <v>271.58</v>
      </c>
      <c r="BJ7" s="39">
        <v>351.06</v>
      </c>
      <c r="BK7" s="39">
        <v>333.48</v>
      </c>
      <c r="BL7" s="39">
        <v>320.31</v>
      </c>
      <c r="BM7" s="39">
        <v>303.26</v>
      </c>
      <c r="BN7" s="39">
        <v>290.31</v>
      </c>
      <c r="BO7" s="39">
        <v>290.31</v>
      </c>
      <c r="BP7" s="39">
        <v>113.96</v>
      </c>
      <c r="BQ7" s="39">
        <v>112.27</v>
      </c>
      <c r="BR7" s="39">
        <v>111.84</v>
      </c>
      <c r="BS7" s="39">
        <v>113.04</v>
      </c>
      <c r="BT7" s="39">
        <v>111.37</v>
      </c>
      <c r="BU7" s="39">
        <v>112.92</v>
      </c>
      <c r="BV7" s="39">
        <v>112.81</v>
      </c>
      <c r="BW7" s="39">
        <v>113.88</v>
      </c>
      <c r="BX7" s="39">
        <v>114.14</v>
      </c>
      <c r="BY7" s="39">
        <v>112.83</v>
      </c>
      <c r="BZ7" s="39">
        <v>112.83</v>
      </c>
      <c r="CA7" s="39">
        <v>105.32</v>
      </c>
      <c r="CB7" s="39">
        <v>104.96</v>
      </c>
      <c r="CC7" s="39">
        <v>105.42</v>
      </c>
      <c r="CD7" s="39">
        <v>104.35</v>
      </c>
      <c r="CE7" s="39">
        <v>105.15</v>
      </c>
      <c r="CF7" s="39">
        <v>75.3</v>
      </c>
      <c r="CG7" s="39">
        <v>75.3</v>
      </c>
      <c r="CH7" s="39">
        <v>74.02</v>
      </c>
      <c r="CI7" s="39">
        <v>73.03</v>
      </c>
      <c r="CJ7" s="39">
        <v>73.86</v>
      </c>
      <c r="CK7" s="39">
        <v>73.86</v>
      </c>
      <c r="CL7" s="39">
        <v>87.48</v>
      </c>
      <c r="CM7" s="39">
        <v>89.1</v>
      </c>
      <c r="CN7" s="39">
        <v>89.05</v>
      </c>
      <c r="CO7" s="39">
        <v>89.01</v>
      </c>
      <c r="CP7" s="39">
        <v>89.66</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20.14</v>
      </c>
      <c r="DI7" s="39">
        <v>23.01</v>
      </c>
      <c r="DJ7" s="39">
        <v>25.76</v>
      </c>
      <c r="DK7" s="39">
        <v>28.62</v>
      </c>
      <c r="DL7" s="39">
        <v>31.47</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KYT002</cp:lastModifiedBy>
  <dcterms:created xsi:type="dcterms:W3CDTF">2019-12-05T04:15:33Z</dcterms:created>
  <dcterms:modified xsi:type="dcterms:W3CDTF">2020-01-28T08:22:09Z</dcterms:modified>
  <cp:category/>
</cp:coreProperties>
</file>