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hosaka\Desktop\"/>
    </mc:Choice>
  </mc:AlternateContent>
  <xr:revisionPtr revIDLastSave="0" documentId="13_ncr:1_{36C48502-DDC6-4250-9AA2-32BCE2229A8C}" xr6:coauthVersionLast="45" xr6:coauthVersionMax="45" xr10:uidLastSave="{00000000-0000-0000-0000-000000000000}"/>
  <workbookProtection workbookAlgorithmName="SHA-512" workbookHashValue="2gqBe6zJjK3wQSBVnaSybm7X4XYMRir8QjzgHrzaGNTAgbotvTNFeUCv3s0t1aDULajINJxeMaG15TrC/ppdUg==" workbookSaltValue="8UbcKUajpo56C9Ie+P6N3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P8" i="4"/>
  <c r="I8"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<sst xmlns="http://schemas.openxmlformats.org/spreadsheetml/2006/main" count="223" uniqueCount="108">
  <si>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</si>
  <si>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</si>
  <si>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</si>
  <si>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</si>
  <si>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</si>
  <si>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</si>
  <si>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</si>
  <si>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</si>
  <si>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</si>
  <si>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</si>
  <si>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</si>
  <si>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</si>
  <si>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</si>
  <si>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</si>
  <si>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</si>
  <si>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</si>
  <si>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</si>
  <si>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</si>
  <si>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</si>
  <si>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</si>
  <si>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</si>
  <si>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</si>
  <si>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</si>
  <si>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</si>
  <si>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</si>
  <si>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</si>
  <si>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</si>
  <si>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</si>
  <si>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</si>
  <si>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</si>
  <si>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</si>
  <si>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</si>
  <si>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</si>
  <si>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</si>
  <si>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</si>
  <si>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</si>
  <si>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</si>
  <si>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</si>
  <si>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</si>
  <si>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</si>
  <si>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</si>
  <si>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</si>
  <si>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</si>
  <si>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</si>
  <si>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</si>
  <si>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</si>
  <si>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</si>
  <si>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</si>
  <si>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</si>
  <si>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</si>
  <si>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</si>
  <si>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</si>
  <si>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</si>
  <si>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</si>
  <si>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</si>
  <si>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</si>
  <si>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</si>
  <si>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</si>
  <si>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</si>
  <si>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</si>
  <si>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</si>
  <si>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</si>
  <si>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</si>
  <si>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</si>
  <si>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</si>
  <si>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</si>
  <si>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</si>
  <si>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</si>
  <si>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</si>
  <si>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</si>
  <si>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</si>
  <si>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</si>
  <si>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</si>
  <si>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</si>
  <si>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</si>
  <si>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</si>
  <si>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</si>
  <si>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</si>
  <si>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</si>
  <si>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</si>
  <si>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</si>
  <si>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</si>
  <si>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</si>
  <si>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</si>
  <si>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</si>
  <si>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</si>
  <si>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</si>
  <si>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</si>
  <si>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</si>
  <si>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</si>
  <si>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</si>
  <si>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</si>
  <si>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</si>
  <si>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峡北地域広域水道企業団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</si>
  <si>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</si>
  <si>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</si>
  <si>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</si>
  <si>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</si>
  <si>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</si>
  <si>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</si>
  <si>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</si>
  <si>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</si>
  <si>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</si>
  <si>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</si>
  <si>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</si>
  <si>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有形固定資産減価償却率は、耐用年数に達した機械設備等の更新を計画に基づき行っており、類似団体平均値と比較すると低い数値となっているが、類似団体と同様に施設の老朽化は進んでいる。
　管路については、法定耐用年数（40年）に達していない状況であり、特別な事情（県道･市道の改良工事に伴う場合など。）に基づく場合の他は、管路の更新は行っていないため、管路経年化率及び管路更新率ともに0％となっている。</t>
    <phoneticPr fontId="4"/>
  </si>
  <si>
    <t>　現在のところ、各指標が示すとおり概ね健全な経営状態であるといえる。しかし、給水原価については、横ばいから増加傾向にあるため、更なる費用の削減を検討していく必要がある。
　更新計画に基づき耐用年数を超過した機械･設備等の更新を計画的に実施しているが、今後の管路･施設等の大規模な更新事業に備え、財源を確保していく必要がある。
　こうした中、経営戦略の策定を行い、健全な事業運営に努めていく。</t>
    <rPh sb="53" eb="55">
      <t>ゾウカ</t>
    </rPh>
    <rPh sb="55" eb="57">
      <t>ケイコウ</t>
    </rPh>
    <phoneticPr fontId="4"/>
  </si>
  <si>
    <t>　経常収支比率は100％を超え、類似団体平均値とほぼ同水準であり、黒字経営を維持している。H30年度は供用開始より20年経過した施設の補修工事等が行われたことにより、修繕費が増加したため、前年より数値が低くなっている。
　流動比率は、類似団体平均値と比較しても高い数値であり、短期的な債務に対する支払能力は十分であるといえる。
　企業債残高対給水収支比率は、新たな企業債の借入がないこともあり、類似団体平均値と同様に減少している。
　料金回収率は、100％を上回っており、類似団体平均値と比較しても高い数値であり、経営に必要な経費を料金で補うことができる経営状態であるといえる。
　給水原価は、H30年度に施設関連の経常費用が増えたことにより、横ばい状態から増加した。類似団体平均値を上回っている状態が続いており、健全な経営を維持していくためにも、更なる経費の削減の検討が必要であるといえる。
　施設利用率は、類似団体平均値と比較しても高い数値を維持しており、施設の規模については概ね適正な規模であるといえる。
　有収率は100％である。　　　　　　　　　　</t>
    <rPh sb="48" eb="50">
      <t>ネンド</t>
    </rPh>
    <rPh sb="71" eb="72">
      <t>トウ</t>
    </rPh>
    <rPh sb="73" eb="74">
      <t>オコナ</t>
    </rPh>
    <rPh sb="300" eb="302">
      <t>ネンド</t>
    </rPh>
    <rPh sb="303" eb="305">
      <t>シセツ</t>
    </rPh>
    <rPh sb="305" eb="307">
      <t>カンレン</t>
    </rPh>
    <rPh sb="308" eb="310">
      <t>ケイジョウ</t>
    </rPh>
    <rPh sb="310" eb="312">
      <t>ヒヨウ</t>
    </rPh>
    <rPh sb="313" eb="314">
      <t>フ</t>
    </rPh>
    <rPh sb="325" eb="327">
      <t>ジョウタイ</t>
    </rPh>
    <rPh sb="329" eb="331">
      <t>ゾウカ</t>
    </rPh>
    <rPh sb="423" eb="425">
      <t>イジ</t>
    </rPh>
    <rPh sb="442" eb="444">
      <t>コウセイ</t>
    </rPh>
    <rPh sb="444" eb="446">
      <t>ダンタイ</t>
    </rPh>
    <rPh sb="447" eb="449">
      <t>ソウスイ</t>
    </rPh>
    <rPh sb="451" eb="453">
      <t>ジュスイ</t>
    </rPh>
    <rPh sb="457" eb="459">
      <t>サンテイ</t>
    </rPh>
    <rPh sb="460" eb="46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</si>
</sst>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DA-4D62-A78D-7CE9688C47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10DA-4D62-A78D-7CE9688C47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81.23</c:v>
                </c:pt>
                <c:pt idx="1">
                  <c:v>78.19</c:v>
                </c:pt>
                <c:pt idx="2">
                  <c:v>78.290000000000006</c:v>
                </c:pt>
                <c:pt idx="3">
                  <c:v>77.42</c:v>
                </c:pt>
                <c:pt idx="4">
                  <c:v>74.45</c:v>
                </c:pt>
              </c:numCache>
            </c:numRef>
          </c:val>
          <c:extLst>
            <c:ext xmlns:c16="http://schemas.microsoft.com/office/drawing/2014/chart" uri="{C3380CC4-5D6E-409C-BE32-E72D297353CC}">
              <c16:uniqueId val="{00000000-3E45-4187-A8A0-FA156723FB6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3E45-4187-A8A0-FA156723FB6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3B3-4DC9-8B5E-5736F88CFE3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C3B3-4DC9-8B5E-5736F88CFE3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116.15</c:v>
                </c:pt>
                <c:pt idx="1">
                  <c:v>117.67</c:v>
                </c:pt>
                <c:pt idx="2">
                  <c:v>118.64</c:v>
                </c:pt>
                <c:pt idx="3">
                  <c:v>120.38</c:v>
                </c:pt>
                <c:pt idx="4">
                  <c:v>115.07</c:v>
                </c:pt>
              </c:numCache>
            </c:numRef>
          </c:val>
          <c:extLst>
            <c:ext xmlns:c16="http://schemas.microsoft.com/office/drawing/2014/chart" uri="{C3380CC4-5D6E-409C-BE32-E72D297353CC}">
              <c16:uniqueId val="{00000000-5E2B-40BA-AE82-7410F0CAEA5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5E2B-40BA-AE82-7410F0CAEA5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37.4</c:v>
                </c:pt>
                <c:pt idx="1">
                  <c:v>39.200000000000003</c:v>
                </c:pt>
                <c:pt idx="2">
                  <c:v>40.659999999999997</c:v>
                </c:pt>
                <c:pt idx="3">
                  <c:v>42.3</c:v>
                </c:pt>
                <c:pt idx="4">
                  <c:v>44.03</c:v>
                </c:pt>
              </c:numCache>
            </c:numRef>
          </c:val>
          <c:extLst>
            <c:ext xmlns:c16="http://schemas.microsoft.com/office/drawing/2014/chart" uri="{C3380CC4-5D6E-409C-BE32-E72D297353CC}">
              <c16:uniqueId val="{00000000-AEE9-428D-A281-9F64F7A241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AEE9-428D-A281-9F64F7A241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35-40FA-8033-EDD93B3158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2B35-40FA-8033-EDD93B3158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86-4F40-B986-43B6F7144EC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BF86-4F40-B986-43B6F7144EC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423.93</c:v>
                </c:pt>
                <c:pt idx="1">
                  <c:v>470.1</c:v>
                </c:pt>
                <c:pt idx="2">
                  <c:v>674.71</c:v>
                </c:pt>
                <c:pt idx="3">
                  <c:v>488.32</c:v>
                </c:pt>
                <c:pt idx="4">
                  <c:v>618.77</c:v>
                </c:pt>
              </c:numCache>
            </c:numRef>
          </c:val>
          <c:extLst>
            <c:ext xmlns:c16="http://schemas.microsoft.com/office/drawing/2014/chart" uri="{C3380CC4-5D6E-409C-BE32-E72D297353CC}">
              <c16:uniqueId val="{00000000-7D3B-4AF8-8B22-CA6FFB6D2BD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7D3B-4AF8-8B22-CA6FFB6D2BD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156.6</c:v>
                </c:pt>
                <c:pt idx="1">
                  <c:v>136.30000000000001</c:v>
                </c:pt>
                <c:pt idx="2">
                  <c:v>118.75</c:v>
                </c:pt>
                <c:pt idx="3">
                  <c:v>105.17</c:v>
                </c:pt>
                <c:pt idx="4">
                  <c:v>90.29</c:v>
                </c:pt>
              </c:numCache>
            </c:numRef>
          </c:val>
          <c:extLst>
            <c:ext xmlns:c16="http://schemas.microsoft.com/office/drawing/2014/chart" uri="{C3380CC4-5D6E-409C-BE32-E72D297353CC}">
              <c16:uniqueId val="{00000000-591B-43B7-8FB6-A18596A3AE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591B-43B7-8FB6-A18596A3AE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121.48</c:v>
                </c:pt>
                <c:pt idx="1">
                  <c:v>123.85</c:v>
                </c:pt>
                <c:pt idx="2">
                  <c:v>125.63</c:v>
                </c:pt>
                <c:pt idx="3">
                  <c:v>127.53</c:v>
                </c:pt>
                <c:pt idx="4">
                  <c:v>120.56</c:v>
                </c:pt>
              </c:numCache>
            </c:numRef>
          </c:val>
          <c:extLst>
            <c:ext xmlns:c16="http://schemas.microsoft.com/office/drawing/2014/chart" uri="{C3380CC4-5D6E-409C-BE32-E72D297353CC}">
              <c16:uniqueId val="{00000000-72E8-4077-A379-363A6D5471D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72E8-4077-A379-363A6D5471D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101.34</c:v>
                </c:pt>
                <c:pt idx="1">
                  <c:v>103.27</c:v>
                </c:pt>
                <c:pt idx="2">
                  <c:v>101.67</c:v>
                </c:pt>
                <c:pt idx="3">
                  <c:v>99.25</c:v>
                </c:pt>
                <c:pt idx="4">
                  <c:v>109.18</c:v>
                </c:pt>
              </c:numCache>
            </c:numRef>
          </c:val>
          <c:extLst>
            <c:ext xmlns:c16="http://schemas.microsoft.com/office/drawing/2014/chart" uri="{C3380CC4-5D6E-409C-BE32-E72D297353CC}">
              <c16:uniqueId val="{00000000-9DF0-4849-8742-E73F89EB7D4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9DF0-4849-8742-E73F89EB7D4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L9"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山梨県　峡北地域広域水道企業団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59" t="str">
        <f>データ!$M$6</f>
        <v>その他</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94.18</v>
      </c>
      <c r="J10" s="52"/>
      <c r="K10" s="52"/>
      <c r="L10" s="52"/>
      <c r="M10" s="52"/>
      <c r="N10" s="52"/>
      <c r="O10" s="63"/>
      <c r="P10" s="53">
        <f>データ!$P$6</f>
        <v>38.950000000000003</v>
      </c>
      <c r="Q10" s="53"/>
      <c r="R10" s="53"/>
      <c r="S10" s="53"/>
      <c r="T10" s="53"/>
      <c r="U10" s="53"/>
      <c r="V10" s="53"/>
      <c r="W10" s="60">
        <f>データ!$Q$6</f>
        <v>0</v>
      </c>
      <c r="X10" s="60"/>
      <c r="Y10" s="60"/>
      <c r="Z10" s="60"/>
      <c r="AA10" s="60"/>
      <c r="AB10" s="60"/>
      <c r="AC10" s="60"/>
      <c r="AD10" s="2"/>
      <c r="AE10" s="2"/>
      <c r="AF10" s="2"/>
      <c r="AG10" s="2"/>
      <c r="AH10" s="4"/>
      <c r="AI10" s="4"/>
      <c r="AJ10" s="4"/>
      <c r="AK10" s="4"/>
      <c r="AL10" s="60">
        <f>データ!$U$6</f>
        <v>59186</v>
      </c>
      <c r="AM10" s="60"/>
      <c r="AN10" s="60"/>
      <c r="AO10" s="60"/>
      <c r="AP10" s="60"/>
      <c r="AQ10" s="60"/>
      <c r="AR10" s="60"/>
      <c r="AS10" s="60"/>
      <c r="AT10" s="51">
        <f>データ!$V$6</f>
        <v>567.9</v>
      </c>
      <c r="AU10" s="52"/>
      <c r="AV10" s="52"/>
      <c r="AW10" s="52"/>
      <c r="AX10" s="52"/>
      <c r="AY10" s="52"/>
      <c r="AZ10" s="52"/>
      <c r="BA10" s="52"/>
      <c r="BB10" s="53">
        <f>データ!$W$6</f>
        <v>104.22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rdCvvCPOHQw1LGMFplfgqPHY964XD5DaPQ9EwRhd2jG6JG5eQ5gUuUTaeVwSeTJn7jsaf5R+GCm9YzE+OJjpTg==" saltValue="4osOMn32m+P4ulTWd/3RK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199290</v>
      </c>
      <c r="D6" s="34">
        <f t="shared" si="3"/>
        <v>46</v>
      </c>
      <c r="E6" s="34">
        <f t="shared" si="3"/>
        <v>1</v>
      </c>
      <c r="F6" s="34">
        <f t="shared" si="3"/>
        <v>0</v>
      </c>
      <c r="G6" s="34">
        <f t="shared" si="3"/>
        <v>2</v>
      </c>
      <c r="H6" s="34" t="str">
        <f t="shared" si="3"/>
        <v>山梨県　峡北地域広域水道企業団</v>
      </c>
      <c r="I6" s="34" t="str">
        <f t="shared" si="3"/>
        <v>法適用</v>
      </c>
      <c r="J6" s="34" t="str">
        <f t="shared" si="3"/>
        <v>水道事業</v>
      </c>
      <c r="K6" s="34" t="str">
        <f t="shared" si="3"/>
        <v>用水供給事業</v>
      </c>
      <c r="L6" s="34" t="str">
        <f t="shared" si="3"/>
        <v>B</v>
      </c>
      <c r="M6" s="34" t="str">
        <f t="shared" si="3"/>
        <v>その他</v>
      </c>
      <c r="N6" s="35" t="str">
        <f t="shared" si="3"/>
        <v>-</v>
      </c>
      <c r="O6" s="35">
        <f t="shared" si="3"/>
        <v>94.18</v>
      </c>
      <c r="P6" s="35">
        <f t="shared" si="3"/>
        <v>38.950000000000003</v>
      </c>
      <c r="Q6" s="35">
        <f t="shared" si="3"/>
        <v>0</v>
      </c>
      <c r="R6" s="35" t="str">
        <f t="shared" si="3"/>
        <v>-</v>
      </c>
      <c r="S6" s="35" t="str">
        <f t="shared" si="3"/>
        <v>-</v>
      </c>
      <c r="T6" s="35" t="str">
        <f t="shared" si="3"/>
        <v>-</v>
      </c>
      <c r="U6" s="35">
        <f t="shared" si="3"/>
        <v>59186</v>
      </c>
      <c r="V6" s="35">
        <f t="shared" si="3"/>
        <v>567.9</v>
      </c>
      <c r="W6" s="35">
        <f t="shared" si="3"/>
        <v>104.22</v>
      </c>
      <c r="X6" s="36">
        <f>IF(X7="",NA(),X7)</f>
        <v>116.15</v>
      </c>
      <c r="Y6" s="36">
        <f t="shared" ref="Y6:AG6" si="4">IF(Y7="",NA(),Y7)</f>
        <v>117.67</v>
      </c>
      <c r="Z6" s="36">
        <f t="shared" si="4"/>
        <v>118.64</v>
      </c>
      <c r="AA6" s="36">
        <f t="shared" si="4"/>
        <v>120.38</v>
      </c>
      <c r="AB6" s="36">
        <f t="shared" si="4"/>
        <v>115.07</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423.93</v>
      </c>
      <c r="AU6" s="36">
        <f t="shared" ref="AU6:BC6" si="6">IF(AU7="",NA(),AU7)</f>
        <v>470.1</v>
      </c>
      <c r="AV6" s="36">
        <f t="shared" si="6"/>
        <v>674.71</v>
      </c>
      <c r="AW6" s="36">
        <f t="shared" si="6"/>
        <v>488.32</v>
      </c>
      <c r="AX6" s="36">
        <f t="shared" si="6"/>
        <v>618.77</v>
      </c>
      <c r="AY6" s="36">
        <f t="shared" si="6"/>
        <v>200.22</v>
      </c>
      <c r="AZ6" s="36">
        <f t="shared" si="6"/>
        <v>212.95</v>
      </c>
      <c r="BA6" s="36">
        <f t="shared" si="6"/>
        <v>224.41</v>
      </c>
      <c r="BB6" s="36">
        <f t="shared" si="6"/>
        <v>243.44</v>
      </c>
      <c r="BC6" s="36">
        <f t="shared" si="6"/>
        <v>258.49</v>
      </c>
      <c r="BD6" s="35" t="str">
        <f>IF(BD7="","",IF(BD7="-","【-】","【"&amp;SUBSTITUTE(TEXT(BD7,"#,##0.00"),"-","△")&amp;"】"))</f>
        <v>【258.49】</v>
      </c>
      <c r="BE6" s="36">
        <f>IF(BE7="",NA(),BE7)</f>
        <v>156.6</v>
      </c>
      <c r="BF6" s="36">
        <f t="shared" ref="BF6:BN6" si="7">IF(BF7="",NA(),BF7)</f>
        <v>136.30000000000001</v>
      </c>
      <c r="BG6" s="36">
        <f t="shared" si="7"/>
        <v>118.75</v>
      </c>
      <c r="BH6" s="36">
        <f t="shared" si="7"/>
        <v>105.17</v>
      </c>
      <c r="BI6" s="36">
        <f t="shared" si="7"/>
        <v>90.29</v>
      </c>
      <c r="BJ6" s="36">
        <f t="shared" si="7"/>
        <v>351.06</v>
      </c>
      <c r="BK6" s="36">
        <f t="shared" si="7"/>
        <v>333.48</v>
      </c>
      <c r="BL6" s="36">
        <f t="shared" si="7"/>
        <v>320.31</v>
      </c>
      <c r="BM6" s="36">
        <f t="shared" si="7"/>
        <v>303.26</v>
      </c>
      <c r="BN6" s="36">
        <f t="shared" si="7"/>
        <v>290.31</v>
      </c>
      <c r="BO6" s="35" t="str">
        <f>IF(BO7="","",IF(BO7="-","【-】","【"&amp;SUBSTITUTE(TEXT(BO7,"#,##0.00"),"-","△")&amp;"】"))</f>
        <v>【290.31】</v>
      </c>
      <c r="BP6" s="36">
        <f>IF(BP7="",NA(),BP7)</f>
        <v>121.48</v>
      </c>
      <c r="BQ6" s="36">
        <f t="shared" ref="BQ6:BY6" si="8">IF(BQ7="",NA(),BQ7)</f>
        <v>123.85</v>
      </c>
      <c r="BR6" s="36">
        <f t="shared" si="8"/>
        <v>125.63</v>
      </c>
      <c r="BS6" s="36">
        <f t="shared" si="8"/>
        <v>127.53</v>
      </c>
      <c r="BT6" s="36">
        <f t="shared" si="8"/>
        <v>120.56</v>
      </c>
      <c r="BU6" s="36">
        <f t="shared" si="8"/>
        <v>112.92</v>
      </c>
      <c r="BV6" s="36">
        <f t="shared" si="8"/>
        <v>112.81</v>
      </c>
      <c r="BW6" s="36">
        <f t="shared" si="8"/>
        <v>113.88</v>
      </c>
      <c r="BX6" s="36">
        <f t="shared" si="8"/>
        <v>114.14</v>
      </c>
      <c r="BY6" s="36">
        <f t="shared" si="8"/>
        <v>112.83</v>
      </c>
      <c r="BZ6" s="35" t="str">
        <f>IF(BZ7="","",IF(BZ7="-","【-】","【"&amp;SUBSTITUTE(TEXT(BZ7,"#,##0.00"),"-","△")&amp;"】"))</f>
        <v>【112.83】</v>
      </c>
      <c r="CA6" s="36">
        <f>IF(CA7="",NA(),CA7)</f>
        <v>101.34</v>
      </c>
      <c r="CB6" s="36">
        <f t="shared" ref="CB6:CJ6" si="9">IF(CB7="",NA(),CB7)</f>
        <v>103.27</v>
      </c>
      <c r="CC6" s="36">
        <f t="shared" si="9"/>
        <v>101.67</v>
      </c>
      <c r="CD6" s="36">
        <f t="shared" si="9"/>
        <v>99.25</v>
      </c>
      <c r="CE6" s="36">
        <f t="shared" si="9"/>
        <v>109.18</v>
      </c>
      <c r="CF6" s="36">
        <f t="shared" si="9"/>
        <v>75.3</v>
      </c>
      <c r="CG6" s="36">
        <f t="shared" si="9"/>
        <v>75.3</v>
      </c>
      <c r="CH6" s="36">
        <f t="shared" si="9"/>
        <v>74.02</v>
      </c>
      <c r="CI6" s="36">
        <f t="shared" si="9"/>
        <v>73.03</v>
      </c>
      <c r="CJ6" s="36">
        <f t="shared" si="9"/>
        <v>73.86</v>
      </c>
      <c r="CK6" s="35" t="str">
        <f>IF(CK7="","",IF(CK7="-","【-】","【"&amp;SUBSTITUTE(TEXT(CK7,"#,##0.00"),"-","△")&amp;"】"))</f>
        <v>【73.86】</v>
      </c>
      <c r="CL6" s="36">
        <f>IF(CL7="",NA(),CL7)</f>
        <v>81.23</v>
      </c>
      <c r="CM6" s="36">
        <f t="shared" ref="CM6:CU6" si="10">IF(CM7="",NA(),CM7)</f>
        <v>78.19</v>
      </c>
      <c r="CN6" s="36">
        <f t="shared" si="10"/>
        <v>78.290000000000006</v>
      </c>
      <c r="CO6" s="36">
        <f t="shared" si="10"/>
        <v>77.42</v>
      </c>
      <c r="CP6" s="36">
        <f t="shared" si="10"/>
        <v>74.45</v>
      </c>
      <c r="CQ6" s="36">
        <f t="shared" si="10"/>
        <v>62.69</v>
      </c>
      <c r="CR6" s="36">
        <f t="shared" si="10"/>
        <v>61.82</v>
      </c>
      <c r="CS6" s="36">
        <f t="shared" si="10"/>
        <v>61.66</v>
      </c>
      <c r="CT6" s="36">
        <f t="shared" si="10"/>
        <v>62.19</v>
      </c>
      <c r="CU6" s="36">
        <f t="shared" si="10"/>
        <v>61.77</v>
      </c>
      <c r="CV6" s="35" t="str">
        <f>IF(CV7="","",IF(CV7="-","【-】","【"&amp;SUBSTITUTE(TEXT(CV7,"#,##0.00"),"-","△")&amp;"】"))</f>
        <v>【61.77】</v>
      </c>
      <c r="CW6" s="36">
        <f>IF(CW7="",NA(),CW7)</f>
        <v>100</v>
      </c>
      <c r="CX6" s="36">
        <f t="shared" ref="CX6:DF6" si="11">IF(CX7="",NA(),CX7)</f>
        <v>100</v>
      </c>
      <c r="CY6" s="36">
        <f t="shared" si="11"/>
        <v>100</v>
      </c>
      <c r="CZ6" s="36">
        <f t="shared" si="11"/>
        <v>100</v>
      </c>
      <c r="DA6" s="36">
        <f t="shared" si="11"/>
        <v>100</v>
      </c>
      <c r="DB6" s="36">
        <f t="shared" si="11"/>
        <v>100.12</v>
      </c>
      <c r="DC6" s="36">
        <f t="shared" si="11"/>
        <v>100.03</v>
      </c>
      <c r="DD6" s="36">
        <f t="shared" si="11"/>
        <v>100.05</v>
      </c>
      <c r="DE6" s="36">
        <f t="shared" si="11"/>
        <v>100.05</v>
      </c>
      <c r="DF6" s="36">
        <f t="shared" si="11"/>
        <v>100.08</v>
      </c>
      <c r="DG6" s="35" t="str">
        <f>IF(DG7="","",IF(DG7="-","【-】","【"&amp;SUBSTITUTE(TEXT(DG7,"#,##0.00"),"-","△")&amp;"】"))</f>
        <v>【100.08】</v>
      </c>
      <c r="DH6" s="36">
        <f>IF(DH7="",NA(),DH7)</f>
        <v>37.4</v>
      </c>
      <c r="DI6" s="36">
        <f t="shared" ref="DI6:DQ6" si="12">IF(DI7="",NA(),DI7)</f>
        <v>39.200000000000003</v>
      </c>
      <c r="DJ6" s="36">
        <f t="shared" si="12"/>
        <v>40.659999999999997</v>
      </c>
      <c r="DK6" s="36">
        <f t="shared" si="12"/>
        <v>42.3</v>
      </c>
      <c r="DL6" s="36">
        <f t="shared" si="12"/>
        <v>44.03</v>
      </c>
      <c r="DM6" s="36">
        <f t="shared" si="12"/>
        <v>51.44</v>
      </c>
      <c r="DN6" s="36">
        <f t="shared" si="12"/>
        <v>52.4</v>
      </c>
      <c r="DO6" s="36">
        <f t="shared" si="12"/>
        <v>53.56</v>
      </c>
      <c r="DP6" s="36">
        <f t="shared" si="12"/>
        <v>54.73</v>
      </c>
      <c r="DQ6" s="36">
        <f t="shared" si="12"/>
        <v>55.77</v>
      </c>
      <c r="DR6" s="35" t="str">
        <f>IF(DR7="","",IF(DR7="-","【-】","【"&amp;SUBSTITUTE(TEXT(DR7,"#,##0.00"),"-","△")&amp;"】"))</f>
        <v>【55.77】</v>
      </c>
      <c r="DS6" s="35">
        <f>IF(DS7="",NA(),DS7)</f>
        <v>0</v>
      </c>
      <c r="DT6" s="35">
        <f t="shared" ref="DT6:EB6" si="13">IF(DT7="",NA(),DT7)</f>
        <v>0</v>
      </c>
      <c r="DU6" s="35">
        <f t="shared" si="13"/>
        <v>0</v>
      </c>
      <c r="DV6" s="35">
        <f t="shared" si="13"/>
        <v>0</v>
      </c>
      <c r="DW6" s="35">
        <f t="shared" si="13"/>
        <v>0</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199290</v>
      </c>
      <c r="D7" s="38">
        <v>46</v>
      </c>
      <c r="E7" s="38">
        <v>1</v>
      </c>
      <c r="F7" s="38">
        <v>0</v>
      </c>
      <c r="G7" s="38">
        <v>2</v>
      </c>
      <c r="H7" s="38" t="s">
        <v>93</v>
      </c>
      <c r="I7" s="38" t="s">
        <v>94</v>
      </c>
      <c r="J7" s="38" t="s">
        <v>95</v>
      </c>
      <c r="K7" s="38" t="s">
        <v>96</v>
      </c>
      <c r="L7" s="38" t="s">
        <v>97</v>
      </c>
      <c r="M7" s="38" t="s">
        <v>98</v>
      </c>
      <c r="N7" s="39" t="s">
        <v>99</v>
      </c>
      <c r="O7" s="39">
        <v>94.18</v>
      </c>
      <c r="P7" s="39">
        <v>38.950000000000003</v>
      </c>
      <c r="Q7" s="39">
        <v>0</v>
      </c>
      <c r="R7" s="39" t="s">
        <v>99</v>
      </c>
      <c r="S7" s="39" t="s">
        <v>99</v>
      </c>
      <c r="T7" s="39" t="s">
        <v>99</v>
      </c>
      <c r="U7" s="39">
        <v>59186</v>
      </c>
      <c r="V7" s="39">
        <v>567.9</v>
      </c>
      <c r="W7" s="39">
        <v>104.22</v>
      </c>
      <c r="X7" s="39">
        <v>116.15</v>
      </c>
      <c r="Y7" s="39">
        <v>117.67</v>
      </c>
      <c r="Z7" s="39">
        <v>118.64</v>
      </c>
      <c r="AA7" s="39">
        <v>120.38</v>
      </c>
      <c r="AB7" s="39">
        <v>115.07</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423.93</v>
      </c>
      <c r="AU7" s="39">
        <v>470.1</v>
      </c>
      <c r="AV7" s="39">
        <v>674.71</v>
      </c>
      <c r="AW7" s="39">
        <v>488.32</v>
      </c>
      <c r="AX7" s="39">
        <v>618.77</v>
      </c>
      <c r="AY7" s="39">
        <v>200.22</v>
      </c>
      <c r="AZ7" s="39">
        <v>212.95</v>
      </c>
      <c r="BA7" s="39">
        <v>224.41</v>
      </c>
      <c r="BB7" s="39">
        <v>243.44</v>
      </c>
      <c r="BC7" s="39">
        <v>258.49</v>
      </c>
      <c r="BD7" s="39">
        <v>258.49</v>
      </c>
      <c r="BE7" s="39">
        <v>156.6</v>
      </c>
      <c r="BF7" s="39">
        <v>136.30000000000001</v>
      </c>
      <c r="BG7" s="39">
        <v>118.75</v>
      </c>
      <c r="BH7" s="39">
        <v>105.17</v>
      </c>
      <c r="BI7" s="39">
        <v>90.29</v>
      </c>
      <c r="BJ7" s="39">
        <v>351.06</v>
      </c>
      <c r="BK7" s="39">
        <v>333.48</v>
      </c>
      <c r="BL7" s="39">
        <v>320.31</v>
      </c>
      <c r="BM7" s="39">
        <v>303.26</v>
      </c>
      <c r="BN7" s="39">
        <v>290.31</v>
      </c>
      <c r="BO7" s="39">
        <v>290.31</v>
      </c>
      <c r="BP7" s="39">
        <v>121.48</v>
      </c>
      <c r="BQ7" s="39">
        <v>123.85</v>
      </c>
      <c r="BR7" s="39">
        <v>125.63</v>
      </c>
      <c r="BS7" s="39">
        <v>127.53</v>
      </c>
      <c r="BT7" s="39">
        <v>120.56</v>
      </c>
      <c r="BU7" s="39">
        <v>112.92</v>
      </c>
      <c r="BV7" s="39">
        <v>112.81</v>
      </c>
      <c r="BW7" s="39">
        <v>113.88</v>
      </c>
      <c r="BX7" s="39">
        <v>114.14</v>
      </c>
      <c r="BY7" s="39">
        <v>112.83</v>
      </c>
      <c r="BZ7" s="39">
        <v>112.83</v>
      </c>
      <c r="CA7" s="39">
        <v>101.34</v>
      </c>
      <c r="CB7" s="39">
        <v>103.27</v>
      </c>
      <c r="CC7" s="39">
        <v>101.67</v>
      </c>
      <c r="CD7" s="39">
        <v>99.25</v>
      </c>
      <c r="CE7" s="39">
        <v>109.18</v>
      </c>
      <c r="CF7" s="39">
        <v>75.3</v>
      </c>
      <c r="CG7" s="39">
        <v>75.3</v>
      </c>
      <c r="CH7" s="39">
        <v>74.02</v>
      </c>
      <c r="CI7" s="39">
        <v>73.03</v>
      </c>
      <c r="CJ7" s="39">
        <v>73.86</v>
      </c>
      <c r="CK7" s="39">
        <v>73.86</v>
      </c>
      <c r="CL7" s="39">
        <v>81.23</v>
      </c>
      <c r="CM7" s="39">
        <v>78.19</v>
      </c>
      <c r="CN7" s="39">
        <v>78.290000000000006</v>
      </c>
      <c r="CO7" s="39">
        <v>77.42</v>
      </c>
      <c r="CP7" s="39">
        <v>74.45</v>
      </c>
      <c r="CQ7" s="39">
        <v>62.69</v>
      </c>
      <c r="CR7" s="39">
        <v>61.82</v>
      </c>
      <c r="CS7" s="39">
        <v>61.66</v>
      </c>
      <c r="CT7" s="39">
        <v>62.19</v>
      </c>
      <c r="CU7" s="39">
        <v>61.77</v>
      </c>
      <c r="CV7" s="39">
        <v>61.77</v>
      </c>
      <c r="CW7" s="39">
        <v>100</v>
      </c>
      <c r="CX7" s="39">
        <v>100</v>
      </c>
      <c r="CY7" s="39">
        <v>100</v>
      </c>
      <c r="CZ7" s="39">
        <v>100</v>
      </c>
      <c r="DA7" s="39">
        <v>100</v>
      </c>
      <c r="DB7" s="39">
        <v>100.12</v>
      </c>
      <c r="DC7" s="39">
        <v>100.03</v>
      </c>
      <c r="DD7" s="39">
        <v>100.05</v>
      </c>
      <c r="DE7" s="39">
        <v>100.05</v>
      </c>
      <c r="DF7" s="39">
        <v>100.08</v>
      </c>
      <c r="DG7" s="39">
        <v>100.08</v>
      </c>
      <c r="DH7" s="39">
        <v>37.4</v>
      </c>
      <c r="DI7" s="39">
        <v>39.200000000000003</v>
      </c>
      <c r="DJ7" s="39">
        <v>40.659999999999997</v>
      </c>
      <c r="DK7" s="39">
        <v>42.3</v>
      </c>
      <c r="DL7" s="39">
        <v>44.03</v>
      </c>
      <c r="DM7" s="39">
        <v>51.44</v>
      </c>
      <c r="DN7" s="39">
        <v>52.4</v>
      </c>
      <c r="DO7" s="39">
        <v>53.56</v>
      </c>
      <c r="DP7" s="39">
        <v>54.73</v>
      </c>
      <c r="DQ7" s="39">
        <v>55.77</v>
      </c>
      <c r="DR7" s="39">
        <v>55.77</v>
      </c>
      <c r="DS7" s="39">
        <v>0</v>
      </c>
      <c r="DT7" s="39">
        <v>0</v>
      </c>
      <c r="DU7" s="39">
        <v>0</v>
      </c>
      <c r="DV7" s="39">
        <v>0</v>
      </c>
      <c r="DW7" s="39">
        <v>0</v>
      </c>
      <c r="DX7" s="39">
        <v>16.77</v>
      </c>
      <c r="DY7" s="39">
        <v>18.05</v>
      </c>
      <c r="DZ7" s="39">
        <v>19.440000000000001</v>
      </c>
      <c r="EA7" s="39">
        <v>22.46</v>
      </c>
      <c r="EB7" s="39">
        <v>25.84</v>
      </c>
      <c r="EC7" s="39">
        <v>25.84</v>
      </c>
      <c r="ED7" s="39">
        <v>0</v>
      </c>
      <c r="EE7" s="39">
        <v>0</v>
      </c>
      <c r="EF7" s="39">
        <v>0</v>
      </c>
      <c r="EG7" s="39">
        <v>0</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hosaka</cp:lastModifiedBy>
  <cp:lastPrinted>2020-01-27T00:16:17Z</cp:lastPrinted>
  <dcterms:created xsi:type="dcterms:W3CDTF">2019-12-05T04:15:32Z</dcterms:created>
  <dcterms:modified xsi:type="dcterms:W3CDTF">2020-01-31T08:58:32Z</dcterms:modified>
  <cp:category/>
</cp:coreProperties>
</file>