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簡易水道事業\"/>
    </mc:Choice>
  </mc:AlternateContent>
  <workbookProtection workbookAlgorithmName="SHA-512" workbookHashValue="sz/EClJKbTnzazMPxqZTYA1ebmk+X6NTRHHYQeGOsMVGoegUOB3J1d0Z3ImFy0bp6PuITP5iYnadh6m7vqj1Hg==" workbookSaltValue="+KhMJwsRgLpJqlccYzhwc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P6" i="5"/>
  <c r="O6" i="5"/>
  <c r="N6" i="5"/>
  <c r="M6" i="5"/>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AL10" i="4"/>
  <c r="W10" i="4"/>
  <c r="P10" i="4"/>
  <c r="I10" i="4"/>
  <c r="B10" i="4"/>
  <c r="AL8" i="4"/>
  <c r="AD8" i="4"/>
  <c r="W8" i="4"/>
  <c r="I8"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<sst xmlns="http://schemas.openxmlformats.org/spreadsheetml/2006/main" count="225" uniqueCount="112">
  <si>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</si>
  <si>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</si>
  <si>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</si>
  <si>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</si>
  <si>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</si>
  <si>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</si>
  <si>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</si>
  <si>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</si>
  <si>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</si>
  <si>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</si>
  <si>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</si>
  <si>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</si>
  <si>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</si>
  <si>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</si>
  <si>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</si>
  <si>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</si>
  <si>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</si>
  <si>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</si>
  <si>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</si>
  <si>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</si>
  <si>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</si>
  <si>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</si>
  <si>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</si>
  <si>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</si>
  <si>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</si>
  <si>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</si>
  <si>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</si>
  <si>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</si>
  <si>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</si>
  <si>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</si>
  <si>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</si>
  <si>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</si>
  <si>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</si>
  <si>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</si>
  <si>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</si>
  <si>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</si>
  <si>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</si>
  <si>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</si>
  <si>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</si>
  <si>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</si>
  <si>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</si>
  <si>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</si>
  <si>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</si>
  <si>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</si>
  <si>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</si>
  <si>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</si>
  <si>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</si>
  <si>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</si>
  <si>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</si>
  <si>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</si>
  <si>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</si>
  <si>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</si>
  <si>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</si>
  <si>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</si>
  <si>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</si>
  <si>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</si>
  <si>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</si>
  <si>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</si>
  <si>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</si>
  <si>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</si>
  <si>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</si>
  <si>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</si>
  <si>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</si>
  <si>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</si>
  <si>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</si>
  <si>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</si>
  <si>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</si>
  <si>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</si>
  <si>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</si>
  <si>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</si>
  <si>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</si>
  <si>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</si>
  <si>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</si>
  <si>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</si>
  <si>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</si>
  <si>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</si>
  <si>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</si>
  <si>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</si>
  <si>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</si>
  <si>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</si>
  <si>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</si>
  <si>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</si>
  <si>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</si>
  <si>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</si>
  <si>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</si>
  <si>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</si>
  <si>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</si>
  <si>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</si>
  <si>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</si>
  <si>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</si>
  <si>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</si>
  <si>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</si>
  <si>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</si>
  <si>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</si>
  <si>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</si>
  <si>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</si>
  <si>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</si>
  <si>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</si>
  <si>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</si>
  <si>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</si>
  <si>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</si>
  <si>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</si>
  <si>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</si>
  <si>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</si>
  <si>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</si>
  <si>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</si>
  <si>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</si>
  <si>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</si>
  <si>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</si>
  <si>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減少による水道料金収入の減少に伴い経営は今後厳しくなっていく状態である。平成２９年度からは、住民の８割が住む丹波地区の小峰山浄水場の膜ろ過工事を行っていることから、多額の企業債の借り入れが必要となっており、水道管等の老朽化施設の修繕費用も増加していく事から収益的収支比率が減少していくことが予想される。企業債残高対給水収益比率については浄水場工事のための地方債の増加により類似団体平均を大幅に上回っており、経営状況の健全性は低いと言える。水道料金の徴収はほぼ毎年１００％となっているが、水道料金が低く設定しており値上げも考えなければならないが住民の理解も必要となりすぐには対応できないため引き続き一般会計よりかなりの繰入をして事業を実施していく状態である。給水原価は、類似団体と比較してかなり上回っているので、継続して維持管理費の抑制に努める。また、施設利用率は人口が少なく通常の使用量が少ないが温泉施設や観光施設の繁忙期における使用量が多いためそこに合わせているので低くなってしまう。有収率の数値は、横ばいで推移しているが引き続き漏水箇所の確認と修繕を行っていくものである。</t>
    <rPh sb="22" eb="24">
      <t>コンゴ</t>
    </rPh>
    <rPh sb="24" eb="25">
      <t>キビ</t>
    </rPh>
    <rPh sb="38" eb="40">
      <t>ヘイセイ</t>
    </rPh>
    <rPh sb="42" eb="44">
      <t>ネンド</t>
    </rPh>
    <rPh sb="48" eb="50">
      <t>ジュウミン</t>
    </rPh>
    <rPh sb="52" eb="53">
      <t>ワリ</t>
    </rPh>
    <rPh sb="54" eb="55">
      <t>ス</t>
    </rPh>
    <rPh sb="56" eb="58">
      <t>タンバ</t>
    </rPh>
    <rPh sb="58" eb="60">
      <t>チク</t>
    </rPh>
    <rPh sb="61" eb="63">
      <t>コミネ</t>
    </rPh>
    <rPh sb="63" eb="64">
      <t>ヤマ</t>
    </rPh>
    <rPh sb="64" eb="67">
      <t>ジョウスイジョウ</t>
    </rPh>
    <rPh sb="68" eb="69">
      <t>マク</t>
    </rPh>
    <rPh sb="70" eb="71">
      <t>カ</t>
    </rPh>
    <rPh sb="71" eb="73">
      <t>コウジ</t>
    </rPh>
    <rPh sb="74" eb="75">
      <t>オコナ</t>
    </rPh>
    <rPh sb="84" eb="86">
      <t>タガク</t>
    </rPh>
    <rPh sb="87" eb="89">
      <t>キギョウ</t>
    </rPh>
    <rPh sb="89" eb="90">
      <t>サイ</t>
    </rPh>
    <rPh sb="91" eb="92">
      <t>カ</t>
    </rPh>
    <rPh sb="93" eb="94">
      <t>イ</t>
    </rPh>
    <rPh sb="96" eb="98">
      <t>ヒツヨウ</t>
    </rPh>
    <rPh sb="105" eb="108">
      <t>スイドウカン</t>
    </rPh>
    <rPh sb="108" eb="109">
      <t>トウ</t>
    </rPh>
    <rPh sb="110" eb="113">
      <t>ロウキュウカ</t>
    </rPh>
    <rPh sb="113" eb="115">
      <t>シセツ</t>
    </rPh>
    <rPh sb="116" eb="118">
      <t>シュウゼン</t>
    </rPh>
    <rPh sb="118" eb="120">
      <t>ヒヨウ</t>
    </rPh>
    <rPh sb="121" eb="123">
      <t>ゾウカ</t>
    </rPh>
    <rPh sb="127" eb="128">
      <t>コト</t>
    </rPh>
    <rPh sb="130" eb="133">
      <t>シュウエキテキ</t>
    </rPh>
    <rPh sb="133" eb="135">
      <t>シュウシ</t>
    </rPh>
    <rPh sb="135" eb="137">
      <t>ヒリツ</t>
    </rPh>
    <rPh sb="138" eb="140">
      <t>ゲンショウ</t>
    </rPh>
    <rPh sb="147" eb="149">
      <t>ヨソウ</t>
    </rPh>
    <rPh sb="158" eb="159">
      <t>タイ</t>
    </rPh>
    <rPh sb="159" eb="161">
      <t>キュウスイ</t>
    </rPh>
    <rPh sb="161" eb="163">
      <t>シュウエキ</t>
    </rPh>
    <rPh sb="163" eb="165">
      <t>ヒリツ</t>
    </rPh>
    <rPh sb="170" eb="173">
      <t>ジョウスイジョウ</t>
    </rPh>
    <rPh sb="173" eb="175">
      <t>コウジ</t>
    </rPh>
    <rPh sb="179" eb="182">
      <t>チホウサイ</t>
    </rPh>
    <rPh sb="183" eb="185">
      <t>ゾウカ</t>
    </rPh>
    <rPh sb="188" eb="190">
      <t>ルイジ</t>
    </rPh>
    <rPh sb="190" eb="192">
      <t>ダンタイ</t>
    </rPh>
    <rPh sb="192" eb="194">
      <t>ヘイキン</t>
    </rPh>
    <rPh sb="195" eb="197">
      <t>オオハバ</t>
    </rPh>
    <rPh sb="198" eb="200">
      <t>ウワマワ</t>
    </rPh>
    <rPh sb="205" eb="207">
      <t>ケイエイ</t>
    </rPh>
    <rPh sb="207" eb="209">
      <t>ジョウキョウ</t>
    </rPh>
    <rPh sb="210" eb="213">
      <t>ケンゼンセイ</t>
    </rPh>
    <rPh sb="214" eb="215">
      <t>ヒク</t>
    </rPh>
    <rPh sb="217" eb="218">
      <t>イ</t>
    </rPh>
    <rPh sb="330" eb="332">
      <t>キュウスイ</t>
    </rPh>
    <rPh sb="332" eb="334">
      <t>ゲンカ</t>
    </rPh>
    <rPh sb="336" eb="338">
      <t>ルイジ</t>
    </rPh>
    <rPh sb="338" eb="340">
      <t>ダンタイ</t>
    </rPh>
    <rPh sb="341" eb="343">
      <t>ヒカク</t>
    </rPh>
    <rPh sb="348" eb="350">
      <t>ウワマワ</t>
    </rPh>
    <rPh sb="357" eb="359">
      <t>ケイゾク</t>
    </rPh>
    <rPh sb="361" eb="363">
      <t>イジ</t>
    </rPh>
    <rPh sb="363" eb="366">
      <t>カンリヒ</t>
    </rPh>
    <rPh sb="367" eb="369">
      <t>ヨクセイ</t>
    </rPh>
    <rPh sb="370" eb="371">
      <t>ツト</t>
    </rPh>
    <rPh sb="453" eb="454">
      <t>ヨコ</t>
    </rPh>
    <rPh sb="457" eb="459">
      <t>スイイ</t>
    </rPh>
    <rPh sb="464" eb="465">
      <t>ヒ</t>
    </rPh>
    <rPh sb="466" eb="467">
      <t>ツヅ</t>
    </rPh>
    <phoneticPr fontId="4"/>
  </si>
  <si>
    <t>経営の健全性は人口減少により厳しい状況が続く。一般会計からの繰入金による経営は今後も続いていくが、生活するための重要なインフラなので整備するものは整備し、支出の見直しができるところは経費削減に努め、水道料金の見直しも進めながらより健全な経営に取り組んでいく。老朽化対策は課題が多くあるが計画的に限られた予算の中で進めていく予定であり、管破裂等課題が山積している状況ではあるが毎年少しずつでも対応していくよう努めていく。</t>
    <phoneticPr fontId="4"/>
  </si>
  <si>
    <t>昭和４０年代に建築された浄水施設の老朽化が激しく、平成２９年度に施設設計、平成３０・３１年度で改修工事を行っている。管路については古い塩ビ管が多くあり破損が続いている。国道、県道、村道の舗装下の管路についてはなかなか更新が出来ないが関係各課と協議し、進めていく予定である。平成２９年度から施設改修が始まっているが過疎債、簡水債の借り入れが増えていることから今後は収益的支出比率が悪化する事が確実である。施設改修工事には多額の費用が必要となるが、水道は住民生活に必要なため事業を推進しより安全な水道水の給水に努めていく。</t>
    <rPh sb="52" eb="53">
      <t>オコナ</t>
    </rPh>
    <rPh sb="149" eb="150">
      <t>ハジ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</si>
</sst>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66-45DF-9BF7-A3000B0EE0B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7266-45DF-9BF7-A3000B0EE0B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28.09</c:v>
                </c:pt>
                <c:pt idx="1">
                  <c:v>30.33</c:v>
                </c:pt>
                <c:pt idx="2">
                  <c:v>30.73</c:v>
                </c:pt>
                <c:pt idx="3">
                  <c:v>30.73</c:v>
                </c:pt>
                <c:pt idx="4">
                  <c:v>30.73</c:v>
                </c:pt>
              </c:numCache>
            </c:numRef>
          </c:val>
          <c:extLst>
            <c:ext xmlns:c16="http://schemas.microsoft.com/office/drawing/2014/chart" uri="{C3380CC4-5D6E-409C-BE32-E72D297353CC}">
              <c16:uniqueId val="{00000000-6C49-4C8A-9245-0959EF668DD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6C49-4C8A-9245-0959EF668DD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80.010000000000005</c:v>
                </c:pt>
                <c:pt idx="1">
                  <c:v>75.459999999999994</c:v>
                </c:pt>
                <c:pt idx="2">
                  <c:v>75.23</c:v>
                </c:pt>
                <c:pt idx="3">
                  <c:v>75.23</c:v>
                </c:pt>
                <c:pt idx="4">
                  <c:v>75.19</c:v>
                </c:pt>
              </c:numCache>
            </c:numRef>
          </c:val>
          <c:extLst>
            <c:ext xmlns:c16="http://schemas.microsoft.com/office/drawing/2014/chart" uri="{C3380CC4-5D6E-409C-BE32-E72D297353CC}">
              <c16:uniqueId val="{00000000-5C43-4B1C-8887-07CE647CB86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5C43-4B1C-8887-07CE647CB86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30.91</c:v>
                </c:pt>
                <c:pt idx="1">
                  <c:v>56.98</c:v>
                </c:pt>
                <c:pt idx="2">
                  <c:v>67.19</c:v>
                </c:pt>
                <c:pt idx="3">
                  <c:v>78.62</c:v>
                </c:pt>
                <c:pt idx="4">
                  <c:v>86.74</c:v>
                </c:pt>
              </c:numCache>
            </c:numRef>
          </c:val>
          <c:extLst>
            <c:ext xmlns:c16="http://schemas.microsoft.com/office/drawing/2014/chart" uri="{C3380CC4-5D6E-409C-BE32-E72D297353CC}">
              <c16:uniqueId val="{00000000-EAF4-46B7-B62F-8DFCBA447B6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EAF4-46B7-B62F-8DFCBA447B6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F3-44DE-AB66-77A5A93BF8C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F3-44DE-AB66-77A5A93BF8C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39-46CB-B396-44743AE6D98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39-46CB-B396-44743AE6D98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0C-4488-98B3-5F79230B21F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0C-4488-98B3-5F79230B21F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EC-4ED6-9535-B25ACC81696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EC-4ED6-9535-B25ACC81696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3507.61</c:v>
                </c:pt>
                <c:pt idx="1">
                  <c:v>3187.47</c:v>
                </c:pt>
                <c:pt idx="2">
                  <c:v>2870.45</c:v>
                </c:pt>
                <c:pt idx="3">
                  <c:v>2572.1999999999998</c:v>
                </c:pt>
                <c:pt idx="4">
                  <c:v>3012.54</c:v>
                </c:pt>
              </c:numCache>
            </c:numRef>
          </c:val>
          <c:extLst>
            <c:ext xmlns:c16="http://schemas.microsoft.com/office/drawing/2014/chart" uri="{C3380CC4-5D6E-409C-BE32-E72D297353CC}">
              <c16:uniqueId val="{00000000-A2BE-41D7-B301-FFF37DE9359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A2BE-41D7-B301-FFF37DE9359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8.07</c:v>
                </c:pt>
                <c:pt idx="1">
                  <c:v>11.41</c:v>
                </c:pt>
                <c:pt idx="2">
                  <c:v>9.15</c:v>
                </c:pt>
                <c:pt idx="3">
                  <c:v>6.89</c:v>
                </c:pt>
                <c:pt idx="4">
                  <c:v>6.57</c:v>
                </c:pt>
              </c:numCache>
            </c:numRef>
          </c:val>
          <c:extLst>
            <c:ext xmlns:c16="http://schemas.microsoft.com/office/drawing/2014/chart" uri="{C3380CC4-5D6E-409C-BE32-E72D297353CC}">
              <c16:uniqueId val="{00000000-3BEF-4DD9-81D4-F5AD14F6FAD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3BEF-4DD9-81D4-F5AD14F6FAD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505.86</c:v>
                </c:pt>
                <c:pt idx="1">
                  <c:v>350.57</c:v>
                </c:pt>
                <c:pt idx="2">
                  <c:v>433.23</c:v>
                </c:pt>
                <c:pt idx="3">
                  <c:v>568.1</c:v>
                </c:pt>
                <c:pt idx="4">
                  <c:v>608.51</c:v>
                </c:pt>
              </c:numCache>
            </c:numRef>
          </c:val>
          <c:extLst>
            <c:ext xmlns:c16="http://schemas.microsoft.com/office/drawing/2014/chart" uri="{C3380CC4-5D6E-409C-BE32-E72D297353CC}">
              <c16:uniqueId val="{00000000-949A-4F3C-83FA-FB35CF10E0A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949A-4F3C-83FA-FB35CF10E0A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丹波山村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559</v>
      </c>
      <c r="AM8" s="50"/>
      <c r="AN8" s="50"/>
      <c r="AO8" s="50"/>
      <c r="AP8" s="50"/>
      <c r="AQ8" s="50"/>
      <c r="AR8" s="50"/>
      <c r="AS8" s="50"/>
      <c r="AT8" s="46">
        <f>データ!$S$6</f>
        <v>101.3</v>
      </c>
      <c r="AU8" s="46"/>
      <c r="AV8" s="46"/>
      <c r="AW8" s="46"/>
      <c r="AX8" s="46"/>
      <c r="AY8" s="46"/>
      <c r="AZ8" s="46"/>
      <c r="BA8" s="46"/>
      <c r="BB8" s="46">
        <f>データ!$T$6</f>
        <v>5.52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98.58</v>
      </c>
      <c r="Q10" s="46"/>
      <c r="R10" s="46"/>
      <c r="S10" s="46"/>
      <c r="T10" s="46"/>
      <c r="U10" s="46"/>
      <c r="V10" s="46"/>
      <c r="W10" s="50">
        <f>データ!$Q$6</f>
        <v>630</v>
      </c>
      <c r="X10" s="50"/>
      <c r="Y10" s="50"/>
      <c r="Z10" s="50"/>
      <c r="AA10" s="50"/>
      <c r="AB10" s="50"/>
      <c r="AC10" s="50"/>
      <c r="AD10" s="2"/>
      <c r="AE10" s="2"/>
      <c r="AF10" s="2"/>
      <c r="AG10" s="2"/>
      <c r="AH10" s="2"/>
      <c r="AI10" s="2"/>
      <c r="AJ10" s="2"/>
      <c r="AK10" s="2"/>
      <c r="AL10" s="50">
        <f>データ!$U$6</f>
        <v>557</v>
      </c>
      <c r="AM10" s="50"/>
      <c r="AN10" s="50"/>
      <c r="AO10" s="50"/>
      <c r="AP10" s="50"/>
      <c r="AQ10" s="50"/>
      <c r="AR10" s="50"/>
      <c r="AS10" s="50"/>
      <c r="AT10" s="46">
        <f>データ!$V$6</f>
        <v>0.37</v>
      </c>
      <c r="AU10" s="46"/>
      <c r="AV10" s="46"/>
      <c r="AW10" s="46"/>
      <c r="AX10" s="46"/>
      <c r="AY10" s="46"/>
      <c r="AZ10" s="46"/>
      <c r="BA10" s="46"/>
      <c r="BB10" s="46">
        <f>データ!$W$6</f>
        <v>1505.41</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ekJFUcsKfQGw1dRAItXgawtLExuiwxZa9VqXhnlDDY1SPXfoB9pWjwre2841s7TVXRL98/2NF41MQgybVRSRZw==" saltValue="xRtZAYEkTKCauI1LAojv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194433</v>
      </c>
      <c r="D6" s="34">
        <f t="shared" si="3"/>
        <v>47</v>
      </c>
      <c r="E6" s="34">
        <f t="shared" si="3"/>
        <v>1</v>
      </c>
      <c r="F6" s="34">
        <f t="shared" si="3"/>
        <v>0</v>
      </c>
      <c r="G6" s="34">
        <f t="shared" si="3"/>
        <v>0</v>
      </c>
      <c r="H6" s="34" t="str">
        <f t="shared" si="3"/>
        <v>山梨県　丹波山村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98.58</v>
      </c>
      <c r="Q6" s="35">
        <f t="shared" si="3"/>
        <v>630</v>
      </c>
      <c r="R6" s="35">
        <f t="shared" si="3"/>
        <v>559</v>
      </c>
      <c r="S6" s="35">
        <f t="shared" si="3"/>
        <v>101.3</v>
      </c>
      <c r="T6" s="35">
        <f t="shared" si="3"/>
        <v>5.52</v>
      </c>
      <c r="U6" s="35">
        <f t="shared" si="3"/>
        <v>557</v>
      </c>
      <c r="V6" s="35">
        <f t="shared" si="3"/>
        <v>0.37</v>
      </c>
      <c r="W6" s="35">
        <f t="shared" si="3"/>
        <v>1505.41</v>
      </c>
      <c r="X6" s="36">
        <f>IF(X7="",NA(),X7)</f>
        <v>30.91</v>
      </c>
      <c r="Y6" s="36">
        <f t="shared" ref="Y6:AG6" si="4">IF(Y7="",NA(),Y7)</f>
        <v>56.98</v>
      </c>
      <c r="Z6" s="36">
        <f t="shared" si="4"/>
        <v>67.19</v>
      </c>
      <c r="AA6" s="36">
        <f t="shared" si="4"/>
        <v>78.62</v>
      </c>
      <c r="AB6" s="36">
        <f t="shared" si="4"/>
        <v>86.74</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3507.61</v>
      </c>
      <c r="BF6" s="36">
        <f t="shared" ref="BF6:BN6" si="7">IF(BF7="",NA(),BF7)</f>
        <v>3187.47</v>
      </c>
      <c r="BG6" s="36">
        <f t="shared" si="7"/>
        <v>2870.45</v>
      </c>
      <c r="BH6" s="36">
        <f t="shared" si="7"/>
        <v>2572.1999999999998</v>
      </c>
      <c r="BI6" s="36">
        <f t="shared" si="7"/>
        <v>3012.54</v>
      </c>
      <c r="BJ6" s="36">
        <f t="shared" si="7"/>
        <v>1486.62</v>
      </c>
      <c r="BK6" s="36">
        <f t="shared" si="7"/>
        <v>1510.14</v>
      </c>
      <c r="BL6" s="36">
        <f t="shared" si="7"/>
        <v>1595.62</v>
      </c>
      <c r="BM6" s="36">
        <f t="shared" si="7"/>
        <v>1302.33</v>
      </c>
      <c r="BN6" s="36">
        <f t="shared" si="7"/>
        <v>1274.21</v>
      </c>
      <c r="BO6" s="35" t="str">
        <f>IF(BO7="","",IF(BO7="-","【-】","【"&amp;SUBSTITUTE(TEXT(BO7,"#,##0.00"),"-","△")&amp;"】"))</f>
        <v>【1,074.14】</v>
      </c>
      <c r="BP6" s="36">
        <f>IF(BP7="",NA(),BP7)</f>
        <v>8.07</v>
      </c>
      <c r="BQ6" s="36">
        <f t="shared" ref="BQ6:BY6" si="8">IF(BQ7="",NA(),BQ7)</f>
        <v>11.41</v>
      </c>
      <c r="BR6" s="36">
        <f t="shared" si="8"/>
        <v>9.15</v>
      </c>
      <c r="BS6" s="36">
        <f t="shared" si="8"/>
        <v>6.89</v>
      </c>
      <c r="BT6" s="36">
        <f t="shared" si="8"/>
        <v>6.57</v>
      </c>
      <c r="BU6" s="36">
        <f t="shared" si="8"/>
        <v>24.39</v>
      </c>
      <c r="BV6" s="36">
        <f t="shared" si="8"/>
        <v>22.67</v>
      </c>
      <c r="BW6" s="36">
        <f t="shared" si="8"/>
        <v>37.92</v>
      </c>
      <c r="BX6" s="36">
        <f t="shared" si="8"/>
        <v>40.89</v>
      </c>
      <c r="BY6" s="36">
        <f t="shared" si="8"/>
        <v>41.25</v>
      </c>
      <c r="BZ6" s="35" t="str">
        <f>IF(BZ7="","",IF(BZ7="-","【-】","【"&amp;SUBSTITUTE(TEXT(BZ7,"#,##0.00"),"-","△")&amp;"】"))</f>
        <v>【54.36】</v>
      </c>
      <c r="CA6" s="36">
        <f>IF(CA7="",NA(),CA7)</f>
        <v>505.86</v>
      </c>
      <c r="CB6" s="36">
        <f t="shared" ref="CB6:CJ6" si="9">IF(CB7="",NA(),CB7)</f>
        <v>350.57</v>
      </c>
      <c r="CC6" s="36">
        <f t="shared" si="9"/>
        <v>433.23</v>
      </c>
      <c r="CD6" s="36">
        <f t="shared" si="9"/>
        <v>568.1</v>
      </c>
      <c r="CE6" s="36">
        <f t="shared" si="9"/>
        <v>608.51</v>
      </c>
      <c r="CF6" s="36">
        <f t="shared" si="9"/>
        <v>734.18</v>
      </c>
      <c r="CG6" s="36">
        <f t="shared" si="9"/>
        <v>789.62</v>
      </c>
      <c r="CH6" s="36">
        <f t="shared" si="9"/>
        <v>423.18</v>
      </c>
      <c r="CI6" s="36">
        <f t="shared" si="9"/>
        <v>383.2</v>
      </c>
      <c r="CJ6" s="36">
        <f t="shared" si="9"/>
        <v>383.25</v>
      </c>
      <c r="CK6" s="35" t="str">
        <f>IF(CK7="","",IF(CK7="-","【-】","【"&amp;SUBSTITUTE(TEXT(CK7,"#,##0.00"),"-","△")&amp;"】"))</f>
        <v>【296.40】</v>
      </c>
      <c r="CL6" s="36">
        <f>IF(CL7="",NA(),CL7)</f>
        <v>28.09</v>
      </c>
      <c r="CM6" s="36">
        <f t="shared" ref="CM6:CU6" si="10">IF(CM7="",NA(),CM7)</f>
        <v>30.33</v>
      </c>
      <c r="CN6" s="36">
        <f t="shared" si="10"/>
        <v>30.73</v>
      </c>
      <c r="CO6" s="36">
        <f t="shared" si="10"/>
        <v>30.73</v>
      </c>
      <c r="CP6" s="36">
        <f t="shared" si="10"/>
        <v>30.73</v>
      </c>
      <c r="CQ6" s="36">
        <f t="shared" si="10"/>
        <v>48.36</v>
      </c>
      <c r="CR6" s="36">
        <f t="shared" si="10"/>
        <v>48.7</v>
      </c>
      <c r="CS6" s="36">
        <f t="shared" si="10"/>
        <v>46.9</v>
      </c>
      <c r="CT6" s="36">
        <f t="shared" si="10"/>
        <v>47.95</v>
      </c>
      <c r="CU6" s="36">
        <f t="shared" si="10"/>
        <v>48.26</v>
      </c>
      <c r="CV6" s="35" t="str">
        <f>IF(CV7="","",IF(CV7="-","【-】","【"&amp;SUBSTITUTE(TEXT(CV7,"#,##0.00"),"-","△")&amp;"】"))</f>
        <v>【55.95】</v>
      </c>
      <c r="CW6" s="36">
        <f>IF(CW7="",NA(),CW7)</f>
        <v>80.010000000000005</v>
      </c>
      <c r="CX6" s="36">
        <f t="shared" ref="CX6:DF6" si="11">IF(CX7="",NA(),CX7)</f>
        <v>75.459999999999994</v>
      </c>
      <c r="CY6" s="36">
        <f t="shared" si="11"/>
        <v>75.23</v>
      </c>
      <c r="CZ6" s="36">
        <f t="shared" si="11"/>
        <v>75.23</v>
      </c>
      <c r="DA6" s="36">
        <f t="shared" si="11"/>
        <v>75.19</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194433</v>
      </c>
      <c r="D7" s="38">
        <v>47</v>
      </c>
      <c r="E7" s="38">
        <v>1</v>
      </c>
      <c r="F7" s="38">
        <v>0</v>
      </c>
      <c r="G7" s="38">
        <v>0</v>
      </c>
      <c r="H7" s="38" t="s">
        <v>96</v>
      </c>
      <c r="I7" s="38" t="s">
        <v>97</v>
      </c>
      <c r="J7" s="38" t="s">
        <v>98</v>
      </c>
      <c r="K7" s="38" t="s">
        <v>99</v>
      </c>
      <c r="L7" s="38" t="s">
        <v>100</v>
      </c>
      <c r="M7" s="38" t="s">
        <v>101</v>
      </c>
      <c r="N7" s="39" t="s">
        <v>102</v>
      </c>
      <c r="O7" s="39" t="s">
        <v>103</v>
      </c>
      <c r="P7" s="39">
        <v>98.58</v>
      </c>
      <c r="Q7" s="39">
        <v>630</v>
      </c>
      <c r="R7" s="39">
        <v>559</v>
      </c>
      <c r="S7" s="39">
        <v>101.3</v>
      </c>
      <c r="T7" s="39">
        <v>5.52</v>
      </c>
      <c r="U7" s="39">
        <v>557</v>
      </c>
      <c r="V7" s="39">
        <v>0.37</v>
      </c>
      <c r="W7" s="39">
        <v>1505.41</v>
      </c>
      <c r="X7" s="39">
        <v>30.91</v>
      </c>
      <c r="Y7" s="39">
        <v>56.98</v>
      </c>
      <c r="Z7" s="39">
        <v>67.19</v>
      </c>
      <c r="AA7" s="39">
        <v>78.62</v>
      </c>
      <c r="AB7" s="39">
        <v>86.74</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3507.61</v>
      </c>
      <c r="BF7" s="39">
        <v>3187.47</v>
      </c>
      <c r="BG7" s="39">
        <v>2870.45</v>
      </c>
      <c r="BH7" s="39">
        <v>2572.1999999999998</v>
      </c>
      <c r="BI7" s="39">
        <v>3012.54</v>
      </c>
      <c r="BJ7" s="39">
        <v>1486.62</v>
      </c>
      <c r="BK7" s="39">
        <v>1510.14</v>
      </c>
      <c r="BL7" s="39">
        <v>1595.62</v>
      </c>
      <c r="BM7" s="39">
        <v>1302.33</v>
      </c>
      <c r="BN7" s="39">
        <v>1274.21</v>
      </c>
      <c r="BO7" s="39">
        <v>1074.1400000000001</v>
      </c>
      <c r="BP7" s="39">
        <v>8.07</v>
      </c>
      <c r="BQ7" s="39">
        <v>11.41</v>
      </c>
      <c r="BR7" s="39">
        <v>9.15</v>
      </c>
      <c r="BS7" s="39">
        <v>6.89</v>
      </c>
      <c r="BT7" s="39">
        <v>6.57</v>
      </c>
      <c r="BU7" s="39">
        <v>24.39</v>
      </c>
      <c r="BV7" s="39">
        <v>22.67</v>
      </c>
      <c r="BW7" s="39">
        <v>37.92</v>
      </c>
      <c r="BX7" s="39">
        <v>40.89</v>
      </c>
      <c r="BY7" s="39">
        <v>41.25</v>
      </c>
      <c r="BZ7" s="39">
        <v>54.36</v>
      </c>
      <c r="CA7" s="39">
        <v>505.86</v>
      </c>
      <c r="CB7" s="39">
        <v>350.57</v>
      </c>
      <c r="CC7" s="39">
        <v>433.23</v>
      </c>
      <c r="CD7" s="39">
        <v>568.1</v>
      </c>
      <c r="CE7" s="39">
        <v>608.51</v>
      </c>
      <c r="CF7" s="39">
        <v>734.18</v>
      </c>
      <c r="CG7" s="39">
        <v>789.62</v>
      </c>
      <c r="CH7" s="39">
        <v>423.18</v>
      </c>
      <c r="CI7" s="39">
        <v>383.2</v>
      </c>
      <c r="CJ7" s="39">
        <v>383.25</v>
      </c>
      <c r="CK7" s="39">
        <v>296.39999999999998</v>
      </c>
      <c r="CL7" s="39">
        <v>28.09</v>
      </c>
      <c r="CM7" s="39">
        <v>30.33</v>
      </c>
      <c r="CN7" s="39">
        <v>30.73</v>
      </c>
      <c r="CO7" s="39">
        <v>30.73</v>
      </c>
      <c r="CP7" s="39">
        <v>30.73</v>
      </c>
      <c r="CQ7" s="39">
        <v>48.36</v>
      </c>
      <c r="CR7" s="39">
        <v>48.7</v>
      </c>
      <c r="CS7" s="39">
        <v>46.9</v>
      </c>
      <c r="CT7" s="39">
        <v>47.95</v>
      </c>
      <c r="CU7" s="39">
        <v>48.26</v>
      </c>
      <c r="CV7" s="39">
        <v>55.95</v>
      </c>
      <c r="CW7" s="39">
        <v>80.010000000000005</v>
      </c>
      <c r="CX7" s="39">
        <v>75.459999999999994</v>
      </c>
      <c r="CY7" s="39">
        <v>75.23</v>
      </c>
      <c r="CZ7" s="39">
        <v>75.23</v>
      </c>
      <c r="DA7" s="39">
        <v>75.19</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2019-12-05T04:37:15Z</dcterms:created>
  <dcterms:modified xsi:type="dcterms:W3CDTF">2020-02-14T07:50:13Z</dcterms:modified>
  <cp:category/>
</cp:coreProperties>
</file>