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9\AppData\Local\Microsoft\Windows\INetCache\Content.Outlook\YS8AXNRX\"/>
    </mc:Choice>
  </mc:AlternateContent>
  <workbookProtection workbookAlgorithmName="SHA-512" workbookHashValue="XXavCCg/8kd+WeZw+HWldzz4y0eol60ej9L46ox0Fl4V0mOJBN9+q/1RFLdOZI+yvfJiWNbXIKIaF4F+ebxkqg==" workbookSaltValue="WyXm9a5lQ3fgG09jFbhIyA==" workbookSpinCount="100000" lockStructure="1"/>
  <bookViews>
    <workbookView xWindow="0" yWindow="0" windowWidth="28800" windowHeight="135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<sst xmlns="http://schemas.openxmlformats.org/spreadsheetml/2006/main" count="228" uniqueCount="113">
  <si>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</si>
  <si>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</si>
  <si>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</si>
  <si>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</si>
  <si>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</si>
  <si>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</si>
  <si>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</si>
  <si>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</si>
  <si>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</si>
  <si>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</si>
  <si>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</si>
  <si>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</si>
  <si>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</si>
  <si>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</si>
  <si>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</si>
  <si>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</si>
  <si>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</si>
  <si>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</si>
  <si>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</si>
  <si>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</si>
  <si>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</si>
  <si>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</si>
  <si>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</si>
  <si>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</si>
  <si>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</si>
  <si>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</si>
  <si>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</si>
  <si>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</si>
  <si>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</si>
  <si>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</si>
  <si>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</si>
  <si>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</si>
  <si>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</si>
  <si>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</si>
  <si>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</si>
  <si>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</si>
  <si>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</si>
  <si>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</si>
  <si>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</si>
  <si>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</si>
  <si>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</si>
  <si>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</si>
  <si>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</si>
  <si>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</si>
  <si>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</si>
  <si>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</si>
  <si>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</si>
  <si>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</si>
  <si>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</si>
  <si>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</si>
  <si>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</si>
  <si>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</si>
  <si>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</si>
  <si>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</si>
  <si>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</si>
  <si>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</si>
  <si>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</si>
  <si>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</si>
  <si>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</si>
  <si>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</si>
  <si>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</si>
  <si>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</si>
  <si>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</si>
  <si>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</si>
  <si>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</si>
  <si>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</si>
  <si>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</si>
  <si>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</si>
  <si>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</si>
  <si>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</si>
  <si>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</si>
  <si>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</si>
  <si>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</si>
  <si>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</si>
  <si>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</si>
  <si>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</si>
  <si>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</si>
  <si>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</si>
  <si>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</si>
  <si>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</si>
  <si>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</si>
  <si>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</si>
  <si>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</si>
  <si>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</si>
  <si>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</si>
  <si>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</si>
  <si>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</si>
  <si>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</si>
  <si>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</si>
  <si>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</si>
  <si>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</si>
  <si>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</si>
  <si>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</si>
  <si>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</si>
  <si>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</si>
  <si>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</si>
  <si>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</si>
  <si>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</si>
  <si>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</si>
  <si>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</si>
  <si>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</si>
  <si>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</si>
  <si>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</si>
  <si>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</si>
  <si>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</si>
  <si>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</si>
  <si>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</si>
  <si>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</si>
  <si>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</si>
  <si>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</si>
  <si>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建設から２０年が経過し施設の老朽化が進んでいることから、平成２８年度に機能診断を行った。診断の結果では直ちに改修を要する施設は無かったが計画的に施設更新を図っていく必要がある。</t>
    <phoneticPr fontId="4"/>
  </si>
  <si>
    <t>当事業は比較的小規模なもので支出に係る公債比率が全体の約５割程度となっており財政負担となっている。一方定住人口の減少から経費回収率が類似団体と比較すると低い水準となっているため料金改定を含め令和２年度に経営戦略の策定を行う。農業集落排水事業のみで経営強化を図っていくことは大変難しく、人口ビジョンや村内企業の活性化に向けて総合計画を併せて策定していく必要がある。</t>
    <rPh sb="95" eb="97">
      <t>レイワ</t>
    </rPh>
    <rPh sb="98" eb="100">
      <t>ネンド</t>
    </rPh>
    <rPh sb="101" eb="105">
      <t>ケイエイセンリャク</t>
    </rPh>
    <rPh sb="106" eb="108">
      <t>サクテイ</t>
    </rPh>
    <rPh sb="109" eb="110">
      <t>オコナ</t>
    </rPh>
    <rPh sb="112" eb="113">
      <t>ノウ</t>
    </rPh>
    <rPh sb="113" eb="114">
      <t>ギョウ</t>
    </rPh>
    <rPh sb="114" eb="116">
      <t>シュウラク</t>
    </rPh>
    <rPh sb="116" eb="118">
      <t>ハイスイ</t>
    </rPh>
    <phoneticPr fontId="4"/>
  </si>
  <si>
    <t>定住人口の減少から経費回収率が類似団体と比較すると低い水準となっているため定期的な料金改正が必要であると考えられる。企業債償還については、平成２７年度より新たな償還が始まったことから増加したが償還に係る費用が平成２８年度から下がり平成２９年度以降は、類似団体の平均値を下回っている。</t>
    <rPh sb="96" eb="98">
      <t>ショウカン</t>
    </rPh>
    <rPh sb="99" eb="100">
      <t>カカワ</t>
    </rPh>
    <rPh sb="101" eb="103">
      <t>ヒヨウ</t>
    </rPh>
    <rPh sb="104" eb="106">
      <t>ヘイセイ</t>
    </rPh>
    <rPh sb="108" eb="109">
      <t>ネン</t>
    </rPh>
    <rPh sb="109" eb="110">
      <t>ド</t>
    </rPh>
    <rPh sb="112" eb="113">
      <t>サ</t>
    </rPh>
    <rPh sb="115" eb="117">
      <t>ヘイセイ</t>
    </rPh>
    <rPh sb="119" eb="121">
      <t>ネンド</t>
    </rPh>
    <rPh sb="121" eb="123">
      <t>イコウ</t>
    </rPh>
    <rPh sb="125" eb="127">
      <t>ルイジ</t>
    </rPh>
    <rPh sb="127" eb="129">
      <t>ダンタイ</t>
    </rPh>
    <rPh sb="130" eb="133">
      <t>ヘイキンチ</t>
    </rPh>
    <rPh sb="134" eb="13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</si>
</sst>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13-426E-9E0A-784396919F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B13-426E-9E0A-784396919F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49.4</c:v>
                </c:pt>
                <c:pt idx="1">
                  <c:v>45.78</c:v>
                </c:pt>
                <c:pt idx="2">
                  <c:v>46.99</c:v>
                </c:pt>
                <c:pt idx="3">
                  <c:v>50.6</c:v>
                </c:pt>
                <c:pt idx="4">
                  <c:v>51.81</c:v>
                </c:pt>
              </c:numCache>
            </c:numRef>
          </c:val>
          <c:extLst>
            <c:ext xmlns:c16="http://schemas.microsoft.com/office/drawing/2014/chart" uri="{C3380CC4-5D6E-409C-BE32-E72D297353CC}">
              <c16:uniqueId val="{00000000-C679-4FF6-B429-F04C1238FC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679-4FF6-B429-F04C1238FC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16-4B14-9B23-2EA8EA5B9F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716-4B14-9B23-2EA8EA5B9F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77.569999999999993</c:v>
                </c:pt>
                <c:pt idx="1">
                  <c:v>75.19</c:v>
                </c:pt>
                <c:pt idx="2">
                  <c:v>75.739999999999995</c:v>
                </c:pt>
                <c:pt idx="3">
                  <c:v>96</c:v>
                </c:pt>
                <c:pt idx="4">
                  <c:v>97.34</c:v>
                </c:pt>
              </c:numCache>
            </c:numRef>
          </c:val>
          <c:extLst>
            <c:ext xmlns:c16="http://schemas.microsoft.com/office/drawing/2014/chart" uri="{C3380CC4-5D6E-409C-BE32-E72D297353CC}">
              <c16:uniqueId val="{00000000-1612-4D83-9981-E14C214211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2-4D83-9981-E14C214211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F-45B3-9938-FBCB537C2D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F-45B3-9938-FBCB537C2D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5-42F3-8765-E1869D6B76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5-42F3-8765-E1869D6B76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0-4F27-87E1-0BAB9B2892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0-4F27-87E1-0BAB9B2892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B-48E7-BD90-1CB42C94D5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B-48E7-BD90-1CB42C94D5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412.71</c:v>
                </c:pt>
                <c:pt idx="1">
                  <c:v>5442.93</c:v>
                </c:pt>
                <c:pt idx="2">
                  <c:v>2081.63</c:v>
                </c:pt>
                <c:pt idx="3">
                  <c:v>561.95000000000005</c:v>
                </c:pt>
                <c:pt idx="4">
                  <c:v>336.94</c:v>
                </c:pt>
              </c:numCache>
            </c:numRef>
          </c:val>
          <c:extLst>
            <c:ext xmlns:c16="http://schemas.microsoft.com/office/drawing/2014/chart" uri="{C3380CC4-5D6E-409C-BE32-E72D297353CC}">
              <c16:uniqueId val="{00000000-EBEE-4539-BF73-A27C3B503E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BEE-4539-BF73-A27C3B503E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13.12</c:v>
                </c:pt>
                <c:pt idx="1">
                  <c:v>15.08</c:v>
                </c:pt>
                <c:pt idx="2">
                  <c:v>14.01</c:v>
                </c:pt>
                <c:pt idx="3">
                  <c:v>28.94</c:v>
                </c:pt>
                <c:pt idx="4">
                  <c:v>24.7</c:v>
                </c:pt>
              </c:numCache>
            </c:numRef>
          </c:val>
          <c:extLst>
            <c:ext xmlns:c16="http://schemas.microsoft.com/office/drawing/2014/chart" uri="{C3380CC4-5D6E-409C-BE32-E72D297353CC}">
              <c16:uniqueId val="{00000000-AB93-4455-AE18-1825A8B5C0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B93-4455-AE18-1825A8B5C0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333.18</c:v>
                </c:pt>
                <c:pt idx="1">
                  <c:v>296.72000000000003</c:v>
                </c:pt>
                <c:pt idx="2">
                  <c:v>316.02</c:v>
                </c:pt>
                <c:pt idx="3">
                  <c:v>149.94999999999999</c:v>
                </c:pt>
                <c:pt idx="4">
                  <c:v>159.34</c:v>
                </c:pt>
              </c:numCache>
            </c:numRef>
          </c:val>
          <c:extLst>
            <c:ext xmlns:c16="http://schemas.microsoft.com/office/drawing/2014/chart" uri="{C3380CC4-5D6E-409C-BE32-E72D297353CC}">
              <c16:uniqueId val="{00000000-0E12-4AA0-AB3B-581AB28B85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E12-4AA0-AB3B-581AB28B85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3"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小菅村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719</v>
      </c>
      <c r="AM8" s="68"/>
      <c r="AN8" s="68"/>
      <c r="AO8" s="68"/>
      <c r="AP8" s="68"/>
      <c r="AQ8" s="68"/>
      <c r="AR8" s="68"/>
      <c r="AS8" s="68"/>
      <c r="AT8" s="67">
        <f>データ!T6</f>
        <v>52.78</v>
      </c>
      <c r="AU8" s="67"/>
      <c r="AV8" s="67"/>
      <c r="AW8" s="67"/>
      <c r="AX8" s="67"/>
      <c r="AY8" s="67"/>
      <c r="AZ8" s="67"/>
      <c r="BA8" s="67"/>
      <c r="BB8" s="67">
        <f>データ!U6</f>
        <v>13.62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6.87</v>
      </c>
      <c r="Q10" s="67"/>
      <c r="R10" s="67"/>
      <c r="S10" s="67"/>
      <c r="T10" s="67"/>
      <c r="U10" s="67"/>
      <c r="V10" s="67"/>
      <c r="W10" s="67">
        <f>データ!Q6</f>
        <v>100</v>
      </c>
      <c r="X10" s="67"/>
      <c r="Y10" s="67"/>
      <c r="Z10" s="67"/>
      <c r="AA10" s="67"/>
      <c r="AB10" s="67"/>
      <c r="AC10" s="67"/>
      <c r="AD10" s="68">
        <f>データ!R6</f>
        <v>2520</v>
      </c>
      <c r="AE10" s="68"/>
      <c r="AF10" s="68"/>
      <c r="AG10" s="68"/>
      <c r="AH10" s="68"/>
      <c r="AI10" s="68"/>
      <c r="AJ10" s="68"/>
      <c r="AK10" s="2"/>
      <c r="AL10" s="68">
        <f>データ!V6</f>
        <v>49</v>
      </c>
      <c r="AM10" s="68"/>
      <c r="AN10" s="68"/>
      <c r="AO10" s="68"/>
      <c r="AP10" s="68"/>
      <c r="AQ10" s="68"/>
      <c r="AR10" s="68"/>
      <c r="AS10" s="68"/>
      <c r="AT10" s="67">
        <f>データ!W6</f>
        <v>0.06</v>
      </c>
      <c r="AU10" s="67"/>
      <c r="AV10" s="67"/>
      <c r="AW10" s="67"/>
      <c r="AX10" s="67"/>
      <c r="AY10" s="67"/>
      <c r="AZ10" s="67"/>
      <c r="BA10" s="67"/>
      <c r="BB10" s="67">
        <f>データ!X6</f>
        <v>816.67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DtbcRwKwZ5D9mCvJylXaTaz4omt+dcUk/L714+cyfBZ3b0l7wKpJ/w/IRX6ZGrXmNZcRZXo5Ee4t7zdcj+QahQ==" saltValue="0hYmqend8cKgq8DqMzZZ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194425</v>
      </c>
      <c r="D6" s="33">
        <f t="shared" si="3"/>
        <v>47</v>
      </c>
      <c r="E6" s="33">
        <f t="shared" si="3"/>
        <v>17</v>
      </c>
      <c r="F6" s="33">
        <f t="shared" si="3"/>
        <v>5</v>
      </c>
      <c r="G6" s="33">
        <f t="shared" si="3"/>
        <v>0</v>
      </c>
      <c r="H6" s="33" t="str">
        <f t="shared" si="3"/>
        <v>山梨県　小菅村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6.87</v>
      </c>
      <c r="Q6" s="34">
        <f t="shared" si="3"/>
        <v>100</v>
      </c>
      <c r="R6" s="34">
        <f t="shared" si="3"/>
        <v>2520</v>
      </c>
      <c r="S6" s="34">
        <f t="shared" si="3"/>
        <v>719</v>
      </c>
      <c r="T6" s="34">
        <f t="shared" si="3"/>
        <v>52.78</v>
      </c>
      <c r="U6" s="34">
        <f t="shared" si="3"/>
        <v>13.62</v>
      </c>
      <c r="V6" s="34">
        <f t="shared" si="3"/>
        <v>49</v>
      </c>
      <c r="W6" s="34">
        <f t="shared" si="3"/>
        <v>0.06</v>
      </c>
      <c r="X6" s="34">
        <f t="shared" si="3"/>
        <v>816.67</v>
      </c>
      <c r="Y6" s="35">
        <f>IF(Y7="",NA(),Y7)</f>
        <v>77.569999999999993</v>
      </c>
      <c r="Z6" s="35">
        <f t="shared" ref="Z6:AH6" si="4">IF(Z7="",NA(),Z7)</f>
        <v>75.19</v>
      </c>
      <c r="AA6" s="35">
        <f t="shared" si="4"/>
        <v>75.739999999999995</v>
      </c>
      <c r="AB6" s="35">
        <f t="shared" si="4"/>
        <v>96</v>
      </c>
      <c r="AC6" s="35">
        <f t="shared" si="4"/>
        <v>97.34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412.71</v>
      </c>
      <c r="BG6" s="35">
        <f t="shared" ref="BG6:BO6" si="7">IF(BG7="",NA(),BG7)</f>
        <v>5442.93</v>
      </c>
      <c r="BH6" s="35">
        <f t="shared" si="7"/>
        <v>2081.63</v>
      </c>
      <c r="BI6" s="35">
        <f t="shared" si="7"/>
        <v>561.95000000000005</v>
      </c>
      <c r="BJ6" s="35">
        <f t="shared" si="7"/>
        <v>336.94</v>
      </c>
      <c r="BK6" s="35">
        <f t="shared" si="7"/>
        <v>1044.8</v>
      </c>
      <c r="BL6" s="35">
        <f t="shared" si="7"/>
        <v>1081.8</v>
      </c>
      <c r="BM6" s="35">
        <f t="shared" si="7"/>
        <v>974.93</v>
      </c>
      <c r="BN6" s="35">
        <f t="shared" si="7"/>
        <v>855.8</v>
      </c>
      <c r="BO6" s="35">
        <f t="shared" si="7"/>
        <v>789.46</v>
      </c>
      <c r="BP6" s="34" t="str">
        <f>IF(BP7="","",IF(BP7="-","【-】","【"&amp;SUBSTITUTE(TEXT(BP7,"#,##0.00"),"-","△")&amp;"】"))</f>
        <v>【747.76】</v>
      </c>
      <c r="BQ6" s="35">
        <f>IF(BQ7="",NA(),BQ7)</f>
        <v>13.12</v>
      </c>
      <c r="BR6" s="35">
        <f t="shared" ref="BR6:BZ6" si="8">IF(BR7="",NA(),BR7)</f>
        <v>15.08</v>
      </c>
      <c r="BS6" s="35">
        <f t="shared" si="8"/>
        <v>14.01</v>
      </c>
      <c r="BT6" s="35">
        <f t="shared" si="8"/>
        <v>28.94</v>
      </c>
      <c r="BU6" s="35">
        <f t="shared" si="8"/>
        <v>24.7</v>
      </c>
      <c r="BV6" s="35">
        <f t="shared" si="8"/>
        <v>50.82</v>
      </c>
      <c r="BW6" s="35">
        <f t="shared" si="8"/>
        <v>52.19</v>
      </c>
      <c r="BX6" s="35">
        <f t="shared" si="8"/>
        <v>55.32</v>
      </c>
      <c r="BY6" s="35">
        <f t="shared" si="8"/>
        <v>59.8</v>
      </c>
      <c r="BZ6" s="35">
        <f t="shared" si="8"/>
        <v>57.77</v>
      </c>
      <c r="CA6" s="34" t="str">
        <f>IF(CA7="","",IF(CA7="-","【-】","【"&amp;SUBSTITUTE(TEXT(CA7,"#,##0.00"),"-","△")&amp;"】"))</f>
        <v>【59.51】</v>
      </c>
      <c r="CB6" s="35">
        <f>IF(CB7="",NA(),CB7)</f>
        <v>333.18</v>
      </c>
      <c r="CC6" s="35">
        <f t="shared" ref="CC6:CK6" si="9">IF(CC7="",NA(),CC7)</f>
        <v>296.72000000000003</v>
      </c>
      <c r="CD6" s="35">
        <f t="shared" si="9"/>
        <v>316.02</v>
      </c>
      <c r="CE6" s="35">
        <f t="shared" si="9"/>
        <v>149.94999999999999</v>
      </c>
      <c r="CF6" s="35">
        <f t="shared" si="9"/>
        <v>159.34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49.4</v>
      </c>
      <c r="CN6" s="35">
        <f t="shared" ref="CN6:CV6" si="10">IF(CN7="",NA(),CN7)</f>
        <v>45.78</v>
      </c>
      <c r="CO6" s="35">
        <f t="shared" si="10"/>
        <v>46.99</v>
      </c>
      <c r="CP6" s="35">
        <f t="shared" si="10"/>
        <v>50.6</v>
      </c>
      <c r="CQ6" s="35">
        <f t="shared" si="10"/>
        <v>51.81</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194425</v>
      </c>
      <c r="D7" s="37">
        <v>47</v>
      </c>
      <c r="E7" s="37">
        <v>17</v>
      </c>
      <c r="F7" s="37">
        <v>5</v>
      </c>
      <c r="G7" s="37">
        <v>0</v>
      </c>
      <c r="H7" s="37" t="s">
        <v>97</v>
      </c>
      <c r="I7" s="37" t="s">
        <v>98</v>
      </c>
      <c r="J7" s="37" t="s">
        <v>99</v>
      </c>
      <c r="K7" s="37" t="s">
        <v>100</v>
      </c>
      <c r="L7" s="37" t="s">
        <v>101</v>
      </c>
      <c r="M7" s="37" t="s">
        <v>102</v>
      </c>
      <c r="N7" s="38" t="s">
        <v>103</v>
      </c>
      <c r="O7" s="38" t="s">
        <v>104</v>
      </c>
      <c r="P7" s="38">
        <v>6.87</v>
      </c>
      <c r="Q7" s="38">
        <v>100</v>
      </c>
      <c r="R7" s="38">
        <v>2520</v>
      </c>
      <c r="S7" s="38">
        <v>719</v>
      </c>
      <c r="T7" s="38">
        <v>52.78</v>
      </c>
      <c r="U7" s="38">
        <v>13.62</v>
      </c>
      <c r="V7" s="38">
        <v>49</v>
      </c>
      <c r="W7" s="38">
        <v>0.06</v>
      </c>
      <c r="X7" s="38">
        <v>816.67</v>
      </c>
      <c r="Y7" s="38">
        <v>77.569999999999993</v>
      </c>
      <c r="Z7" s="38">
        <v>75.19</v>
      </c>
      <c r="AA7" s="38">
        <v>75.739999999999995</v>
      </c>
      <c r="AB7" s="38">
        <v>96</v>
      </c>
      <c r="AC7" s="38">
        <v>97.34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412.71</v>
      </c>
      <c r="BG7" s="38">
        <v>5442.93</v>
      </c>
      <c r="BH7" s="38">
        <v>2081.63</v>
      </c>
      <c r="BI7" s="38">
        <v>561.95000000000005</v>
      </c>
      <c r="BJ7" s="38">
        <v>336.94</v>
      </c>
      <c r="BK7" s="38">
        <v>1044.8</v>
      </c>
      <c r="BL7" s="38">
        <v>1081.8</v>
      </c>
      <c r="BM7" s="38">
        <v>974.93</v>
      </c>
      <c r="BN7" s="38">
        <v>855.8</v>
      </c>
      <c r="BO7" s="38">
        <v>789.46</v>
      </c>
      <c r="BP7" s="38">
        <v>747.76</v>
      </c>
      <c r="BQ7" s="38">
        <v>13.12</v>
      </c>
      <c r="BR7" s="38">
        <v>15.08</v>
      </c>
      <c r="BS7" s="38">
        <v>14.01</v>
      </c>
      <c r="BT7" s="38">
        <v>28.94</v>
      </c>
      <c r="BU7" s="38">
        <v>24.7</v>
      </c>
      <c r="BV7" s="38">
        <v>50.82</v>
      </c>
      <c r="BW7" s="38">
        <v>52.19</v>
      </c>
      <c r="BX7" s="38">
        <v>55.32</v>
      </c>
      <c r="BY7" s="38">
        <v>59.8</v>
      </c>
      <c r="BZ7" s="38">
        <v>57.77</v>
      </c>
      <c r="CA7" s="38">
        <v>59.51</v>
      </c>
      <c r="CB7" s="38">
        <v>333.18</v>
      </c>
      <c r="CC7" s="38">
        <v>296.72000000000003</v>
      </c>
      <c r="CD7" s="38">
        <v>316.02</v>
      </c>
      <c r="CE7" s="38">
        <v>149.94999999999999</v>
      </c>
      <c r="CF7" s="38">
        <v>159.34</v>
      </c>
      <c r="CG7" s="38">
        <v>300.52</v>
      </c>
      <c r="CH7" s="38">
        <v>296.14</v>
      </c>
      <c r="CI7" s="38">
        <v>283.17</v>
      </c>
      <c r="CJ7" s="38">
        <v>263.76</v>
      </c>
      <c r="CK7" s="38">
        <v>274.35000000000002</v>
      </c>
      <c r="CL7" s="38">
        <v>261.45999999999998</v>
      </c>
      <c r="CM7" s="38">
        <v>49.4</v>
      </c>
      <c r="CN7" s="38">
        <v>45.78</v>
      </c>
      <c r="CO7" s="38">
        <v>46.99</v>
      </c>
      <c r="CP7" s="38">
        <v>50.6</v>
      </c>
      <c r="CQ7" s="38">
        <v>51.81</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19</cp:lastModifiedBy>
  <dcterms:created xsi:type="dcterms:W3CDTF">2019-12-05T05:19:25Z</dcterms:created>
  <dcterms:modified xsi:type="dcterms:W3CDTF">2020-02-10T06:52:57Z</dcterms:modified>
  <cp:category/>
</cp:coreProperties>
</file>