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AppData\Local\Microsoft\Windows\INetCache\Content.Outlook\YS8AXNRX\"/>
    </mc:Choice>
  </mc:AlternateContent>
  <workbookProtection workbookAlgorithmName="SHA-512" workbookHashValue="xwciZyAavhjRJkWH1O8DHAE/W1tfnjj1Lgm4CCq/kyKlm1r8dNRXcFiRyzcvy6Vtxnykf3XZQNOAJi6i3lCuAA==" workbookSaltValue="Ax6F+nzPo+TD1AK4sZ8jww==" workbookSpinCount="100000" lockStructure="1"/>
  <bookViews>
    <workbookView xWindow="0" yWindow="0" windowWidth="28800" windowHeight="135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<sst xmlns="http://schemas.openxmlformats.org/spreadsheetml/2006/main" count="228" uniqueCount="114">
  <si>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</si>
  <si>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</si>
  <si>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</si>
  <si>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</si>
  <si>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</si>
  <si>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</si>
  <si>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</si>
  <si>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</si>
  <si>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</si>
  <si>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</si>
  <si>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</si>
  <si>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</si>
  <si>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</si>
  <si>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</si>
  <si>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</si>
  <si>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</si>
  <si>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</si>
  <si>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</si>
  <si>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</si>
  <si>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</si>
  <si>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</si>
  <si>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</si>
  <si>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</si>
  <si>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</si>
  <si>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</si>
  <si>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</si>
  <si>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</si>
  <si>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</si>
  <si>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</si>
  <si>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</si>
  <si>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</si>
  <si>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</si>
  <si>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</si>
  <si>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</si>
  <si>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</si>
  <si>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</si>
  <si>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</si>
  <si>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</si>
  <si>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</si>
  <si>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</si>
  <si>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</si>
  <si>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</si>
  <si>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</si>
  <si>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</si>
  <si>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</si>
  <si>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</si>
  <si>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</si>
  <si>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</si>
  <si>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</si>
  <si>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</si>
  <si>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</si>
  <si>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</si>
  <si>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</si>
  <si>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</si>
  <si>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</si>
  <si>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</si>
  <si>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</si>
  <si>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</si>
  <si>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</si>
  <si>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</si>
  <si>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</si>
  <si>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</si>
  <si>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</si>
  <si>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</si>
  <si>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</si>
  <si>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</si>
  <si>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</si>
  <si>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</si>
  <si>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</si>
  <si>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</si>
  <si>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</si>
  <si>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</si>
  <si>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</si>
  <si>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</si>
  <si>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</si>
  <si>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</si>
  <si>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</si>
  <si>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</si>
  <si>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</si>
  <si>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</si>
  <si>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</si>
  <si>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</si>
  <si>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</si>
  <si>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</si>
  <si>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</si>
  <si>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</si>
  <si>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</si>
  <si>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</si>
  <si>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</si>
  <si>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</si>
  <si>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</si>
  <si>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</si>
  <si>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</si>
  <si>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</si>
  <si>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</si>
  <si>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</si>
  <si>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</si>
  <si>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</si>
  <si>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</si>
  <si>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</si>
  <si>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</si>
  <si>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</si>
  <si>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</si>
  <si>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</si>
  <si>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</si>
  <si>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</si>
  <si>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</si>
  <si>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</si>
  <si>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</si>
  <si>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</si>
  <si>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</si>
  <si>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類似団体と比較すると低い水準となっている。また企業債償還に係る費用が、平成２７年度に大きく伸びたが徐々に償還が終わり償還に係る費用が減っているが類似団体と比べると高い数値となっている。
しかしながら多摩川の源流域であり東京都民の水がめとなっていることから維持管理に対する補助もあるため、経営状況に大きな問題は見らていない。</t>
    <rPh sb="55" eb="57">
      <t>ジョジョ</t>
    </rPh>
    <rPh sb="58" eb="60">
      <t>ショウカン</t>
    </rPh>
    <rPh sb="61" eb="62">
      <t>オ</t>
    </rPh>
    <rPh sb="64" eb="66">
      <t>ショウカン</t>
    </rPh>
    <rPh sb="67" eb="68">
      <t>カカワ</t>
    </rPh>
    <rPh sb="69" eb="71">
      <t>ヒヨウ</t>
    </rPh>
    <rPh sb="72" eb="73">
      <t>ヘ</t>
    </rPh>
    <rPh sb="78" eb="80">
      <t>ルイジ</t>
    </rPh>
    <rPh sb="80" eb="82">
      <t>ダンタイ</t>
    </rPh>
    <rPh sb="83" eb="84">
      <t>クラ</t>
    </rPh>
    <rPh sb="87" eb="88">
      <t>タカ</t>
    </rPh>
    <rPh sb="89" eb="91">
      <t>スウチ</t>
    </rPh>
    <phoneticPr fontId="4"/>
  </si>
  <si>
    <t>当施設は平成１６年から平成２０年にかけて機能高度化（施設更新・耐震）を行った。また、管理においても１年ごとに調査修繕を行っており健全な状態となっている。</t>
    <phoneticPr fontId="4"/>
  </si>
  <si>
    <t>当事業においては認可区域の下水道普及率が１００％となっており施設の老朽化への対応も完了している。平成２７年度からの償還開始により企業債償還に係る費用が大きく伸びたが徐々に償還が終わり償還に係る費用が減っているため経営状態に問題は見受けられない。また、令和2年度にはより健全な経営を行うため経営戦略を策定予定である。</t>
    <rPh sb="125" eb="127">
      <t>レイワ</t>
    </rPh>
    <rPh sb="128" eb="130">
      <t>ネンド</t>
    </rPh>
    <rPh sb="134" eb="136">
      <t>ケンゼン</t>
    </rPh>
    <rPh sb="137" eb="139">
      <t>ケイエイ</t>
    </rPh>
    <rPh sb="140" eb="141">
      <t>オコナ</t>
    </rPh>
    <rPh sb="144" eb="146">
      <t>ケイエイ</t>
    </rPh>
    <rPh sb="146" eb="148">
      <t>センリャク</t>
    </rPh>
    <rPh sb="149" eb="151">
      <t>サクテイ</t>
    </rPh>
    <rPh sb="151" eb="15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</si>
</sst>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2-4697-904C-DA57C900B4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B3C2-4697-904C-DA57C900B4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44.84</c:v>
                </c:pt>
                <c:pt idx="1">
                  <c:v>41.71</c:v>
                </c:pt>
                <c:pt idx="2">
                  <c:v>39.5</c:v>
                </c:pt>
                <c:pt idx="3">
                  <c:v>38.36</c:v>
                </c:pt>
                <c:pt idx="4">
                  <c:v>35.299999999999997</c:v>
                </c:pt>
              </c:numCache>
            </c:numRef>
          </c:val>
          <c:extLst>
            <c:ext xmlns:c16="http://schemas.microsoft.com/office/drawing/2014/chart" uri="{C3380CC4-5D6E-409C-BE32-E72D297353CC}">
              <c16:uniqueId val="{00000000-6533-4D9A-B49F-5DCDB55993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6533-4D9A-B49F-5DCDB55993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A2-48E4-8100-E321B98D7B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CDA2-48E4-8100-E321B98D7B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45.71</c:v>
                </c:pt>
                <c:pt idx="1">
                  <c:v>39.1</c:v>
                </c:pt>
                <c:pt idx="2">
                  <c:v>47.11</c:v>
                </c:pt>
                <c:pt idx="3">
                  <c:v>51.53</c:v>
                </c:pt>
                <c:pt idx="4">
                  <c:v>46.41</c:v>
                </c:pt>
              </c:numCache>
            </c:numRef>
          </c:val>
          <c:extLst>
            <c:ext xmlns:c16="http://schemas.microsoft.com/office/drawing/2014/chart" uri="{C3380CC4-5D6E-409C-BE32-E72D297353CC}">
              <c16:uniqueId val="{00000000-1731-470B-B52F-D272B67DAC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1-470B-B52F-D272B67DAC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CB-41DF-A115-C9E84A310E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B-41DF-A115-C9E84A310E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28-4FDF-A5B3-E98FE33BE8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8-4FDF-A5B3-E98FE33BE8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0-42BF-A59D-A8CC2B8F08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0-42BF-A59D-A8CC2B8F08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F-4168-A3FE-69113CE41C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F-4168-A3FE-69113CE41C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599.09</c:v>
                </c:pt>
                <c:pt idx="1">
                  <c:v>5249.75</c:v>
                </c:pt>
                <c:pt idx="2">
                  <c:v>4261.8999999999996</c:v>
                </c:pt>
                <c:pt idx="3">
                  <c:v>3863.26</c:v>
                </c:pt>
                <c:pt idx="4">
                  <c:v>3494.63</c:v>
                </c:pt>
              </c:numCache>
            </c:numRef>
          </c:val>
          <c:extLst>
            <c:ext xmlns:c16="http://schemas.microsoft.com/office/drawing/2014/chart" uri="{C3380CC4-5D6E-409C-BE32-E72D297353CC}">
              <c16:uniqueId val="{00000000-BDBE-48FB-9617-91C835C386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BDBE-48FB-9617-91C835C386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5.95</c:v>
                </c:pt>
                <c:pt idx="1">
                  <c:v>6.64</c:v>
                </c:pt>
                <c:pt idx="2">
                  <c:v>7.24</c:v>
                </c:pt>
                <c:pt idx="3">
                  <c:v>8.61</c:v>
                </c:pt>
                <c:pt idx="4">
                  <c:v>9.65</c:v>
                </c:pt>
              </c:numCache>
            </c:numRef>
          </c:val>
          <c:extLst>
            <c:ext xmlns:c16="http://schemas.microsoft.com/office/drawing/2014/chart" uri="{C3380CC4-5D6E-409C-BE32-E72D297353CC}">
              <c16:uniqueId val="{00000000-6BD8-4610-808E-E419812A9B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6BD8-4610-808E-E419812A9B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656.22</c:v>
                </c:pt>
                <c:pt idx="1">
                  <c:v>624.83000000000004</c:v>
                </c:pt>
                <c:pt idx="2">
                  <c:v>612.49</c:v>
                </c:pt>
                <c:pt idx="3">
                  <c:v>536.37</c:v>
                </c:pt>
                <c:pt idx="4">
                  <c:v>512.34</c:v>
                </c:pt>
              </c:numCache>
            </c:numRef>
          </c:val>
          <c:extLst>
            <c:ext xmlns:c16="http://schemas.microsoft.com/office/drawing/2014/chart" uri="{C3380CC4-5D6E-409C-BE32-E72D297353CC}">
              <c16:uniqueId val="{00000000-2D15-4E5F-95AF-66749822ED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2D15-4E5F-95AF-66749822ED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小菅村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719</v>
      </c>
      <c r="AM8" s="68"/>
      <c r="AN8" s="68"/>
      <c r="AO8" s="68"/>
      <c r="AP8" s="68"/>
      <c r="AQ8" s="68"/>
      <c r="AR8" s="68"/>
      <c r="AS8" s="68"/>
      <c r="AT8" s="67">
        <f>データ!T6</f>
        <v>52.78</v>
      </c>
      <c r="AU8" s="67"/>
      <c r="AV8" s="67"/>
      <c r="AW8" s="67"/>
      <c r="AX8" s="67"/>
      <c r="AY8" s="67"/>
      <c r="AZ8" s="67"/>
      <c r="BA8" s="67"/>
      <c r="BB8" s="67">
        <f>データ!U6</f>
        <v>13.62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93.13</v>
      </c>
      <c r="Q10" s="67"/>
      <c r="R10" s="67"/>
      <c r="S10" s="67"/>
      <c r="T10" s="67"/>
      <c r="U10" s="67"/>
      <c r="V10" s="67"/>
      <c r="W10" s="67">
        <f>データ!Q6</f>
        <v>100</v>
      </c>
      <c r="X10" s="67"/>
      <c r="Y10" s="67"/>
      <c r="Z10" s="67"/>
      <c r="AA10" s="67"/>
      <c r="AB10" s="67"/>
      <c r="AC10" s="67"/>
      <c r="AD10" s="68">
        <f>データ!R6</f>
        <v>2520</v>
      </c>
      <c r="AE10" s="68"/>
      <c r="AF10" s="68"/>
      <c r="AG10" s="68"/>
      <c r="AH10" s="68"/>
      <c r="AI10" s="68"/>
      <c r="AJ10" s="68"/>
      <c r="AK10" s="2"/>
      <c r="AL10" s="68">
        <f>データ!V6</f>
        <v>664</v>
      </c>
      <c r="AM10" s="68"/>
      <c r="AN10" s="68"/>
      <c r="AO10" s="68"/>
      <c r="AP10" s="68"/>
      <c r="AQ10" s="68"/>
      <c r="AR10" s="68"/>
      <c r="AS10" s="68"/>
      <c r="AT10" s="67">
        <f>データ!W6</f>
        <v>0.45</v>
      </c>
      <c r="AU10" s="67"/>
      <c r="AV10" s="67"/>
      <c r="AW10" s="67"/>
      <c r="AX10" s="67"/>
      <c r="AY10" s="67"/>
      <c r="AZ10" s="67"/>
      <c r="BA10" s="67"/>
      <c r="BB10" s="67">
        <f>データ!X6</f>
        <v>1475.56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Kv+ixKvx67DDM2OJFl+WDcYrqaTKojWLZA/HQ+MRgeCQ4iD8yRwpbE0zfNY2Dwnq1R4FalJ0FcJhiGO2udg/xg==" saltValue="7yNF6XtjWlLSmJ0K4/m2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194425</v>
      </c>
      <c r="D6" s="33">
        <f t="shared" si="3"/>
        <v>47</v>
      </c>
      <c r="E6" s="33">
        <f t="shared" si="3"/>
        <v>17</v>
      </c>
      <c r="F6" s="33">
        <f t="shared" si="3"/>
        <v>4</v>
      </c>
      <c r="G6" s="33">
        <f t="shared" si="3"/>
        <v>0</v>
      </c>
      <c r="H6" s="33" t="str">
        <f t="shared" si="3"/>
        <v>山梨県　小菅村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93.13</v>
      </c>
      <c r="Q6" s="34">
        <f t="shared" si="3"/>
        <v>100</v>
      </c>
      <c r="R6" s="34">
        <f t="shared" si="3"/>
        <v>2520</v>
      </c>
      <c r="S6" s="34">
        <f t="shared" si="3"/>
        <v>719</v>
      </c>
      <c r="T6" s="34">
        <f t="shared" si="3"/>
        <v>52.78</v>
      </c>
      <c r="U6" s="34">
        <f t="shared" si="3"/>
        <v>13.62</v>
      </c>
      <c r="V6" s="34">
        <f t="shared" si="3"/>
        <v>664</v>
      </c>
      <c r="W6" s="34">
        <f t="shared" si="3"/>
        <v>0.45</v>
      </c>
      <c r="X6" s="34">
        <f t="shared" si="3"/>
        <v>1475.56</v>
      </c>
      <c r="Y6" s="35">
        <f>IF(Y7="",NA(),Y7)</f>
        <v>45.71</v>
      </c>
      <c r="Z6" s="35">
        <f t="shared" ref="Z6:AH6" si="4">IF(Z7="",NA(),Z7)</f>
        <v>39.1</v>
      </c>
      <c r="AA6" s="35">
        <f t="shared" si="4"/>
        <v>47.11</v>
      </c>
      <c r="AB6" s="35">
        <f t="shared" si="4"/>
        <v>51.53</v>
      </c>
      <c r="AC6" s="35">
        <f t="shared" si="4"/>
        <v>46.41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599.09</v>
      </c>
      <c r="BG6" s="35">
        <f t="shared" ref="BG6:BO6" si="7">IF(BG7="",NA(),BG7)</f>
        <v>5249.75</v>
      </c>
      <c r="BH6" s="35">
        <f t="shared" si="7"/>
        <v>4261.8999999999996</v>
      </c>
      <c r="BI6" s="35">
        <f t="shared" si="7"/>
        <v>3863.26</v>
      </c>
      <c r="BJ6" s="35">
        <f t="shared" si="7"/>
        <v>3494.63</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5.95</v>
      </c>
      <c r="BR6" s="35">
        <f t="shared" ref="BR6:BZ6" si="8">IF(BR7="",NA(),BR7)</f>
        <v>6.64</v>
      </c>
      <c r="BS6" s="35">
        <f t="shared" si="8"/>
        <v>7.24</v>
      </c>
      <c r="BT6" s="35">
        <f t="shared" si="8"/>
        <v>8.61</v>
      </c>
      <c r="BU6" s="35">
        <f t="shared" si="8"/>
        <v>9.65</v>
      </c>
      <c r="BV6" s="35">
        <f t="shared" si="8"/>
        <v>66.56</v>
      </c>
      <c r="BW6" s="35">
        <f t="shared" si="8"/>
        <v>66.22</v>
      </c>
      <c r="BX6" s="35">
        <f t="shared" si="8"/>
        <v>69.87</v>
      </c>
      <c r="BY6" s="35">
        <f t="shared" si="8"/>
        <v>74.3</v>
      </c>
      <c r="BZ6" s="35">
        <f t="shared" si="8"/>
        <v>87.03</v>
      </c>
      <c r="CA6" s="34" t="str">
        <f>IF(CA7="","",IF(CA7="-","【-】","【"&amp;SUBSTITUTE(TEXT(CA7,"#,##0.00"),"-","△")&amp;"】"))</f>
        <v>【74.48】</v>
      </c>
      <c r="CB6" s="35">
        <f>IF(CB7="",NA(),CB7)</f>
        <v>656.22</v>
      </c>
      <c r="CC6" s="35">
        <f t="shared" ref="CC6:CK6" si="9">IF(CC7="",NA(),CC7)</f>
        <v>624.83000000000004</v>
      </c>
      <c r="CD6" s="35">
        <f t="shared" si="9"/>
        <v>612.49</v>
      </c>
      <c r="CE6" s="35">
        <f t="shared" si="9"/>
        <v>536.37</v>
      </c>
      <c r="CF6" s="35">
        <f t="shared" si="9"/>
        <v>512.34</v>
      </c>
      <c r="CG6" s="35">
        <f t="shared" si="9"/>
        <v>244.29</v>
      </c>
      <c r="CH6" s="35">
        <f t="shared" si="9"/>
        <v>246.72</v>
      </c>
      <c r="CI6" s="35">
        <f t="shared" si="9"/>
        <v>234.96</v>
      </c>
      <c r="CJ6" s="35">
        <f t="shared" si="9"/>
        <v>221.81</v>
      </c>
      <c r="CK6" s="35">
        <f t="shared" si="9"/>
        <v>177.02</v>
      </c>
      <c r="CL6" s="34" t="str">
        <f>IF(CL7="","",IF(CL7="-","【-】","【"&amp;SUBSTITUTE(TEXT(CL7,"#,##0.00"),"-","△")&amp;"】"))</f>
        <v>【219.46】</v>
      </c>
      <c r="CM6" s="35">
        <f>IF(CM7="",NA(),CM7)</f>
        <v>44.84</v>
      </c>
      <c r="CN6" s="35">
        <f t="shared" ref="CN6:CV6" si="10">IF(CN7="",NA(),CN7)</f>
        <v>41.71</v>
      </c>
      <c r="CO6" s="35">
        <f t="shared" si="10"/>
        <v>39.5</v>
      </c>
      <c r="CP6" s="35">
        <f t="shared" si="10"/>
        <v>38.36</v>
      </c>
      <c r="CQ6" s="35">
        <f t="shared" si="10"/>
        <v>35.299999999999997</v>
      </c>
      <c r="CR6" s="35">
        <f t="shared" si="10"/>
        <v>43.58</v>
      </c>
      <c r="CS6" s="35">
        <f t="shared" si="10"/>
        <v>41.35</v>
      </c>
      <c r="CT6" s="35">
        <f t="shared" si="10"/>
        <v>42.9</v>
      </c>
      <c r="CU6" s="35">
        <f t="shared" si="10"/>
        <v>43.36</v>
      </c>
      <c r="CV6" s="35">
        <f t="shared" si="10"/>
        <v>46.17</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5" s="36" customFormat="1" x14ac:dyDescent="0.15">
      <c r="A7" s="28"/>
      <c r="B7" s="37">
        <v>2018</v>
      </c>
      <c r="C7" s="37">
        <v>194425</v>
      </c>
      <c r="D7" s="37">
        <v>47</v>
      </c>
      <c r="E7" s="37">
        <v>17</v>
      </c>
      <c r="F7" s="37">
        <v>4</v>
      </c>
      <c r="G7" s="37">
        <v>0</v>
      </c>
      <c r="H7" s="37" t="s">
        <v>98</v>
      </c>
      <c r="I7" s="37" t="s">
        <v>99</v>
      </c>
      <c r="J7" s="37" t="s">
        <v>100</v>
      </c>
      <c r="K7" s="37" t="s">
        <v>101</v>
      </c>
      <c r="L7" s="37" t="s">
        <v>102</v>
      </c>
      <c r="M7" s="37" t="s">
        <v>103</v>
      </c>
      <c r="N7" s="38" t="s">
        <v>104</v>
      </c>
      <c r="O7" s="38" t="s">
        <v>105</v>
      </c>
      <c r="P7" s="38">
        <v>93.13</v>
      </c>
      <c r="Q7" s="38">
        <v>100</v>
      </c>
      <c r="R7" s="38">
        <v>2520</v>
      </c>
      <c r="S7" s="38">
        <v>719</v>
      </c>
      <c r="T7" s="38">
        <v>52.78</v>
      </c>
      <c r="U7" s="38">
        <v>13.62</v>
      </c>
      <c r="V7" s="38">
        <v>664</v>
      </c>
      <c r="W7" s="38">
        <v>0.45</v>
      </c>
      <c r="X7" s="38">
        <v>1475.56</v>
      </c>
      <c r="Y7" s="38">
        <v>45.71</v>
      </c>
      <c r="Z7" s="38">
        <v>39.1</v>
      </c>
      <c r="AA7" s="38">
        <v>47.11</v>
      </c>
      <c r="AB7" s="38">
        <v>51.53</v>
      </c>
      <c r="AC7" s="38">
        <v>46.41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599.09</v>
      </c>
      <c r="BG7" s="38">
        <v>5249.75</v>
      </c>
      <c r="BH7" s="38">
        <v>4261.8999999999996</v>
      </c>
      <c r="BI7" s="38">
        <v>3863.26</v>
      </c>
      <c r="BJ7" s="38">
        <v>3494.63</v>
      </c>
      <c r="BK7" s="38">
        <v>1436</v>
      </c>
      <c r="BL7" s="38">
        <v>1434.89</v>
      </c>
      <c r="BM7" s="38">
        <v>1298.9100000000001</v>
      </c>
      <c r="BN7" s="38">
        <v>1243.71</v>
      </c>
      <c r="BO7" s="38">
        <v>1252.71</v>
      </c>
      <c r="BP7" s="38">
        <v>1209.4000000000001</v>
      </c>
      <c r="BQ7" s="38">
        <v>5.95</v>
      </c>
      <c r="BR7" s="38">
        <v>6.64</v>
      </c>
      <c r="BS7" s="38">
        <v>7.24</v>
      </c>
      <c r="BT7" s="38">
        <v>8.61</v>
      </c>
      <c r="BU7" s="38">
        <v>9.65</v>
      </c>
      <c r="BV7" s="38">
        <v>66.56</v>
      </c>
      <c r="BW7" s="38">
        <v>66.22</v>
      </c>
      <c r="BX7" s="38">
        <v>69.87</v>
      </c>
      <c r="BY7" s="38">
        <v>74.3</v>
      </c>
      <c r="BZ7" s="38">
        <v>87.03</v>
      </c>
      <c r="CA7" s="38">
        <v>74.48</v>
      </c>
      <c r="CB7" s="38">
        <v>656.22</v>
      </c>
      <c r="CC7" s="38">
        <v>624.83000000000004</v>
      </c>
      <c r="CD7" s="38">
        <v>612.49</v>
      </c>
      <c r="CE7" s="38">
        <v>536.37</v>
      </c>
      <c r="CF7" s="38">
        <v>512.34</v>
      </c>
      <c r="CG7" s="38">
        <v>244.29</v>
      </c>
      <c r="CH7" s="38">
        <v>246.72</v>
      </c>
      <c r="CI7" s="38">
        <v>234.96</v>
      </c>
      <c r="CJ7" s="38">
        <v>221.81</v>
      </c>
      <c r="CK7" s="38">
        <v>177.02</v>
      </c>
      <c r="CL7" s="38">
        <v>219.46</v>
      </c>
      <c r="CM7" s="38">
        <v>44.84</v>
      </c>
      <c r="CN7" s="38">
        <v>41.71</v>
      </c>
      <c r="CO7" s="38">
        <v>39.5</v>
      </c>
      <c r="CP7" s="38">
        <v>38.36</v>
      </c>
      <c r="CQ7" s="38">
        <v>35.299999999999997</v>
      </c>
      <c r="CR7" s="38">
        <v>43.58</v>
      </c>
      <c r="CS7" s="38">
        <v>41.35</v>
      </c>
      <c r="CT7" s="38">
        <v>42.9</v>
      </c>
      <c r="CU7" s="38">
        <v>43.36</v>
      </c>
      <c r="CV7" s="38">
        <v>46.17</v>
      </c>
      <c r="CW7" s="38">
        <v>42.82</v>
      </c>
      <c r="CX7" s="38">
        <v>100</v>
      </c>
      <c r="CY7" s="38">
        <v>100</v>
      </c>
      <c r="CZ7" s="38">
        <v>100</v>
      </c>
      <c r="DA7" s="38">
        <v>100</v>
      </c>
      <c r="DB7" s="38">
        <v>100</v>
      </c>
      <c r="DC7" s="38">
        <v>82.35</v>
      </c>
      <c r="DD7" s="38">
        <v>82.9</v>
      </c>
      <c r="DE7" s="38">
        <v>83.5</v>
      </c>
      <c r="DF7" s="38">
        <v>83.06</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19</cp:lastModifiedBy>
  <dcterms:created xsi:type="dcterms:W3CDTF">2019-12-05T05:12:10Z</dcterms:created>
  <dcterms:modified xsi:type="dcterms:W3CDTF">2020-02-10T06:52:44Z</dcterms:modified>
  <cp:category/>
</cp:coreProperties>
</file>