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sakazu-t\Desktop\"/>
    </mc:Choice>
  </mc:AlternateContent>
  <workbookProtection workbookAlgorithmName="SHA-512" workbookHashValue="ZDEpbYPUJiSzkMBQtu153wEdVCsB2UgDZ1kXlti2KKJdx6UXmtQOJHe1Z325oJnxQa6RGMkxNYo9gBC+C/opXg==" workbookSaltValue="DYrzB15Dnyh59PG/mhEhtg==" workbookSpinCount="100000" lockStructure="1"/>
  <bookViews>
    <workbookView xWindow="0" yWindow="0" windowWidth="15360" windowHeight="7632"/>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<sst xmlns="http://schemas.openxmlformats.org/spreadsheetml/2006/main" count="225" uniqueCount="112">
  <si>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</si>
  <si>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</si>
  <si>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</si>
  <si>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</si>
  <si>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</si>
  <si>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</si>
  <si>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</si>
  <si>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</si>
  <si>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</si>
  <si>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</si>
  <si>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</si>
  <si>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</si>
  <si>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</si>
  <si>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</si>
  <si>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</si>
  <si>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</si>
  <si>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</si>
  <si>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</si>
  <si>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</si>
  <si>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</si>
  <si>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</si>
  <si>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</si>
  <si>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</si>
  <si>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</si>
  <si>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</si>
  <si>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</si>
  <si>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</si>
  <si>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</si>
  <si>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</si>
  <si>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</si>
  <si>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</si>
  <si>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</si>
  <si>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</si>
  <si>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</si>
  <si>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</si>
  <si>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</si>
  <si>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</si>
  <si>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</si>
  <si>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</si>
  <si>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</si>
  <si>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</si>
  <si>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</si>
  <si>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</si>
  <si>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</si>
  <si>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</si>
  <si>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</si>
  <si>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</si>
  <si>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</si>
  <si>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</si>
  <si>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</si>
  <si>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</si>
  <si>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</si>
  <si>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</si>
  <si>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</si>
  <si>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</si>
  <si>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</si>
  <si>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</si>
  <si>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</si>
  <si>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</si>
  <si>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</si>
  <si>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</si>
  <si>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</si>
  <si>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</si>
  <si>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</si>
  <si>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</si>
  <si>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</si>
  <si>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</si>
  <si>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</si>
  <si>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</si>
  <si>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</si>
  <si>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</si>
  <si>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</si>
  <si>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</si>
  <si>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</si>
  <si>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</si>
  <si>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</si>
  <si>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</si>
  <si>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</si>
  <si>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</si>
  <si>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</si>
  <si>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</si>
  <si>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</si>
  <si>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</si>
  <si>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</si>
  <si>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</si>
  <si>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</si>
  <si>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</si>
  <si>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</si>
  <si>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</si>
  <si>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</si>
  <si>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</si>
  <si>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</si>
  <si>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</si>
  <si>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</si>
  <si>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</si>
  <si>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</si>
  <si>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</si>
  <si>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</si>
  <si>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</si>
  <si>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</si>
  <si>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</si>
  <si>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</si>
  <si>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</si>
  <si>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</si>
  <si>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</si>
  <si>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</si>
  <si>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</si>
  <si>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</si>
  <si>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</si>
  <si>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と料金回収率はほぼ平均値ではあるが企業債残高対給水収益比率はやや高めになっており、歳入に占める起債の割合が高めであることが懸念される。R1年度には３簡水事業のうち１簡水の料金改定を実施したが、当該簡水の給水人口は全体の４分の１にも満たない規模なので、３簡水全体の規模で考えると思ったようには経営の健全化への効果は期待できず、依然、財源において一般会計繰出金と起債への依存状況は続いていると判断される。R1年度で簡水補助金も終了することから更に厳しい状況になるため、財源の安定的確保に向けさらに効果的な料金改定などの対策が必要となる。</t>
    <rPh sb="0" eb="3">
      <t>シュウエキテキ</t>
    </rPh>
    <rPh sb="3" eb="5">
      <t>シュウシ</t>
    </rPh>
    <rPh sb="5" eb="7">
      <t>ヒリツ</t>
    </rPh>
    <rPh sb="8" eb="10">
      <t>リョウキン</t>
    </rPh>
    <rPh sb="10" eb="12">
      <t>カイシュウ</t>
    </rPh>
    <rPh sb="12" eb="13">
      <t>リツ</t>
    </rPh>
    <rPh sb="16" eb="18">
      <t>ヘイキン</t>
    </rPh>
    <rPh sb="18" eb="19">
      <t>チ</t>
    </rPh>
    <rPh sb="24" eb="26">
      <t>キギョウ</t>
    </rPh>
    <rPh sb="26" eb="27">
      <t>サイ</t>
    </rPh>
    <rPh sb="27" eb="28">
      <t>ザン</t>
    </rPh>
    <rPh sb="28" eb="29">
      <t>タカ</t>
    </rPh>
    <rPh sb="29" eb="30">
      <t>タイ</t>
    </rPh>
    <rPh sb="30" eb="32">
      <t>キュウスイ</t>
    </rPh>
    <rPh sb="32" eb="34">
      <t>シュウエキ</t>
    </rPh>
    <rPh sb="34" eb="36">
      <t>ヒリツ</t>
    </rPh>
    <rPh sb="39" eb="40">
      <t>タカ</t>
    </rPh>
    <rPh sb="48" eb="50">
      <t>サイニュウ</t>
    </rPh>
    <rPh sb="51" eb="52">
      <t>シ</t>
    </rPh>
    <rPh sb="54" eb="56">
      <t>キサイ</t>
    </rPh>
    <rPh sb="57" eb="59">
      <t>ワリアイ</t>
    </rPh>
    <rPh sb="60" eb="61">
      <t>タカ</t>
    </rPh>
    <rPh sb="68" eb="70">
      <t>ケネン</t>
    </rPh>
    <rPh sb="76" eb="78">
      <t>ネンド</t>
    </rPh>
    <rPh sb="81" eb="83">
      <t>カンスイ</t>
    </rPh>
    <rPh sb="83" eb="85">
      <t>ジギョウ</t>
    </rPh>
    <rPh sb="89" eb="91">
      <t>カンスイ</t>
    </rPh>
    <rPh sb="92" eb="94">
      <t>リョウキン</t>
    </rPh>
    <rPh sb="94" eb="96">
      <t>カイテイ</t>
    </rPh>
    <rPh sb="97" eb="99">
      <t>ジッシ</t>
    </rPh>
    <rPh sb="103" eb="105">
      <t>トウガイ</t>
    </rPh>
    <rPh sb="105" eb="107">
      <t>カンスイ</t>
    </rPh>
    <rPh sb="108" eb="110">
      <t>キュウスイ</t>
    </rPh>
    <rPh sb="110" eb="112">
      <t>ジンコウ</t>
    </rPh>
    <rPh sb="113" eb="115">
      <t>ゼンタイ</t>
    </rPh>
    <rPh sb="117" eb="118">
      <t>ブン</t>
    </rPh>
    <rPh sb="122" eb="123">
      <t>ミ</t>
    </rPh>
    <rPh sb="126" eb="128">
      <t>キボ</t>
    </rPh>
    <rPh sb="133" eb="135">
      <t>カンスイ</t>
    </rPh>
    <rPh sb="135" eb="137">
      <t>ゼンタイ</t>
    </rPh>
    <rPh sb="138" eb="140">
      <t>キボ</t>
    </rPh>
    <rPh sb="141" eb="142">
      <t>カンガ</t>
    </rPh>
    <rPh sb="145" eb="146">
      <t>オモ</t>
    </rPh>
    <rPh sb="152" eb="154">
      <t>ケイエイ</t>
    </rPh>
    <rPh sb="155" eb="158">
      <t>ケンゼンカ</t>
    </rPh>
    <rPh sb="160" eb="162">
      <t>コウカ</t>
    </rPh>
    <rPh sb="163" eb="165">
      <t>キタイ</t>
    </rPh>
    <rPh sb="169" eb="171">
      <t>イゼン</t>
    </rPh>
    <rPh sb="172" eb="174">
      <t>ザイゲン</t>
    </rPh>
    <rPh sb="178" eb="180">
      <t>イッパン</t>
    </rPh>
    <rPh sb="180" eb="182">
      <t>カイケイ</t>
    </rPh>
    <rPh sb="184" eb="185">
      <t>キン</t>
    </rPh>
    <rPh sb="186" eb="188">
      <t>キサイ</t>
    </rPh>
    <rPh sb="190" eb="192">
      <t>イゾン</t>
    </rPh>
    <rPh sb="192" eb="194">
      <t>ジョウキョウ</t>
    </rPh>
    <rPh sb="195" eb="196">
      <t>ツヅ</t>
    </rPh>
    <rPh sb="201" eb="203">
      <t>ハンダン</t>
    </rPh>
    <rPh sb="209" eb="211">
      <t>ネンド</t>
    </rPh>
    <rPh sb="212" eb="214">
      <t>カンスイ</t>
    </rPh>
    <rPh sb="214" eb="217">
      <t>ホジョキン</t>
    </rPh>
    <rPh sb="218" eb="220">
      <t>シュウリョウ</t>
    </rPh>
    <rPh sb="226" eb="227">
      <t>サラ</t>
    </rPh>
    <rPh sb="228" eb="229">
      <t>キビ</t>
    </rPh>
    <rPh sb="231" eb="233">
      <t>ジョウキョウ</t>
    </rPh>
    <rPh sb="239" eb="241">
      <t>ザイゲン</t>
    </rPh>
    <rPh sb="242" eb="244">
      <t>アンテイ</t>
    </rPh>
    <rPh sb="244" eb="245">
      <t>テキ</t>
    </rPh>
    <rPh sb="245" eb="247">
      <t>カクホ</t>
    </rPh>
    <rPh sb="248" eb="249">
      <t>ム</t>
    </rPh>
    <rPh sb="253" eb="256">
      <t>コウカテキ</t>
    </rPh>
    <rPh sb="257" eb="259">
      <t>リョウキン</t>
    </rPh>
    <rPh sb="259" eb="261">
      <t>カイテイ</t>
    </rPh>
    <rPh sb="264" eb="266">
      <t>タイサク</t>
    </rPh>
    <rPh sb="267" eb="269">
      <t>ヒツヨウ</t>
    </rPh>
    <phoneticPr fontId="4"/>
  </si>
  <si>
    <t>既存の水源の減水傾向化と大規模開発進出に伴う配水量不足に対応すべく新水源整備が進んだため一時的に施設使用率が下がったと分析される。また漏水探査による修繕と老朽管路の耐震化布設替えも順調に進捗してきており、成果として有収率が改善してきた。</t>
    <rPh sb="0" eb="2">
      <t>キゾン</t>
    </rPh>
    <rPh sb="3" eb="5">
      <t>スイゲン</t>
    </rPh>
    <rPh sb="8" eb="10">
      <t>ケイコウ</t>
    </rPh>
    <rPh sb="10" eb="11">
      <t>カ</t>
    </rPh>
    <rPh sb="12" eb="15">
      <t>ダイキボ</t>
    </rPh>
    <rPh sb="15" eb="17">
      <t>カイハツ</t>
    </rPh>
    <rPh sb="17" eb="19">
      <t>シンシュツ</t>
    </rPh>
    <rPh sb="20" eb="21">
      <t>トモナ</t>
    </rPh>
    <rPh sb="22" eb="24">
      <t>ハイスイ</t>
    </rPh>
    <rPh sb="24" eb="25">
      <t>スイリョウ</t>
    </rPh>
    <rPh sb="25" eb="27">
      <t>フソク</t>
    </rPh>
    <rPh sb="28" eb="30">
      <t>タイオウ</t>
    </rPh>
    <rPh sb="33" eb="34">
      <t>シン</t>
    </rPh>
    <rPh sb="34" eb="36">
      <t>スイゲン</t>
    </rPh>
    <rPh sb="36" eb="38">
      <t>セイビ</t>
    </rPh>
    <rPh sb="39" eb="40">
      <t>スス</t>
    </rPh>
    <rPh sb="44" eb="47">
      <t>イチジテキ</t>
    </rPh>
    <rPh sb="48" eb="50">
      <t>シセツ</t>
    </rPh>
    <rPh sb="50" eb="52">
      <t>シヨウ</t>
    </rPh>
    <rPh sb="52" eb="53">
      <t>リツ</t>
    </rPh>
    <rPh sb="54" eb="55">
      <t>サ</t>
    </rPh>
    <rPh sb="59" eb="61">
      <t>ブンセキ</t>
    </rPh>
    <rPh sb="67" eb="69">
      <t>ロウスイ</t>
    </rPh>
    <rPh sb="69" eb="71">
      <t>タンサ</t>
    </rPh>
    <rPh sb="74" eb="76">
      <t>シュウゼン</t>
    </rPh>
    <rPh sb="77" eb="79">
      <t>ロウキュウ</t>
    </rPh>
    <rPh sb="79" eb="81">
      <t>カンロ</t>
    </rPh>
    <rPh sb="82" eb="85">
      <t>タイシンカ</t>
    </rPh>
    <rPh sb="85" eb="87">
      <t>フセツ</t>
    </rPh>
    <rPh sb="87" eb="88">
      <t>カ</t>
    </rPh>
    <rPh sb="90" eb="92">
      <t>ジュンチョウ</t>
    </rPh>
    <rPh sb="93" eb="95">
      <t>シンチョク</t>
    </rPh>
    <rPh sb="102" eb="104">
      <t>セイカ</t>
    </rPh>
    <rPh sb="107" eb="110">
      <t>ユウシュウリツ</t>
    </rPh>
    <rPh sb="111" eb="113">
      <t>カイゼン</t>
    </rPh>
    <phoneticPr fontId="4"/>
  </si>
  <si>
    <t>総体的には概ね良好な運営状況であると判断できるが、各表に示されている数値は３簡水事業のうちの過半数をしめる河口湖簡易水道事業のデータからの影響が大きく反映され、他の小規模な２簡水事業が抱える問題点は潜在化していると思われ、３事業を並行して運営していく上ではこの部分に注意を払い丁寧に対応する必要があり、より安定的な運営状態に持っていくために最終的には上水道事業への統合を目指す。また今後は大規模な施設整備計画が複数あり、歳入のうちの料金、起債、基金をバランスよく構成し必要に応じて料金見直しも実施していく。</t>
    <rPh sb="0" eb="3">
      <t>ソウタイテキ</t>
    </rPh>
    <rPh sb="5" eb="6">
      <t>オオム</t>
    </rPh>
    <rPh sb="7" eb="9">
      <t>リョウコウ</t>
    </rPh>
    <rPh sb="10" eb="12">
      <t>ウンエイ</t>
    </rPh>
    <rPh sb="12" eb="14">
      <t>ジョウキョウ</t>
    </rPh>
    <rPh sb="18" eb="20">
      <t>ハンダン</t>
    </rPh>
    <rPh sb="25" eb="26">
      <t>カク</t>
    </rPh>
    <rPh sb="26" eb="27">
      <t>ヒョウ</t>
    </rPh>
    <rPh sb="28" eb="29">
      <t>シメ</t>
    </rPh>
    <rPh sb="34" eb="36">
      <t>スウチ</t>
    </rPh>
    <rPh sb="38" eb="40">
      <t>カンスイ</t>
    </rPh>
    <rPh sb="40" eb="42">
      <t>ジギョウ</t>
    </rPh>
    <rPh sb="46" eb="49">
      <t>カハンスウ</t>
    </rPh>
    <rPh sb="53" eb="56">
      <t>カワグチコ</t>
    </rPh>
    <rPh sb="56" eb="58">
      <t>カンイ</t>
    </rPh>
    <rPh sb="58" eb="60">
      <t>スイドウ</t>
    </rPh>
    <rPh sb="60" eb="62">
      <t>ジギョウ</t>
    </rPh>
    <rPh sb="69" eb="71">
      <t>エイキョウ</t>
    </rPh>
    <rPh sb="72" eb="73">
      <t>オオ</t>
    </rPh>
    <rPh sb="75" eb="77">
      <t>ハンエイ</t>
    </rPh>
    <rPh sb="80" eb="81">
      <t>タ</t>
    </rPh>
    <rPh sb="82" eb="85">
      <t>ショウキボ</t>
    </rPh>
    <rPh sb="87" eb="89">
      <t>カンスイ</t>
    </rPh>
    <rPh sb="89" eb="91">
      <t>ジギョウ</t>
    </rPh>
    <rPh sb="92" eb="93">
      <t>カカ</t>
    </rPh>
    <rPh sb="95" eb="98">
      <t>モンダイテン</t>
    </rPh>
    <rPh sb="99" eb="102">
      <t>センザイカ</t>
    </rPh>
    <rPh sb="107" eb="108">
      <t>オモ</t>
    </rPh>
    <rPh sb="112" eb="114">
      <t>ジギョウ</t>
    </rPh>
    <rPh sb="115" eb="117">
      <t>ヘイコウ</t>
    </rPh>
    <rPh sb="119" eb="121">
      <t>ウンエイ</t>
    </rPh>
    <rPh sb="125" eb="126">
      <t>ウエ</t>
    </rPh>
    <rPh sb="130" eb="132">
      <t>ブブン</t>
    </rPh>
    <rPh sb="133" eb="135">
      <t>チュウイ</t>
    </rPh>
    <rPh sb="136" eb="137">
      <t>ハラ</t>
    </rPh>
    <rPh sb="138" eb="140">
      <t>テイネイ</t>
    </rPh>
    <rPh sb="141" eb="143">
      <t>タイオウ</t>
    </rPh>
    <rPh sb="145" eb="147">
      <t>ヒツヨウ</t>
    </rPh>
    <rPh sb="153" eb="155">
      <t>アンテイ</t>
    </rPh>
    <rPh sb="155" eb="156">
      <t>テキ</t>
    </rPh>
    <rPh sb="157" eb="159">
      <t>ウンエイ</t>
    </rPh>
    <rPh sb="159" eb="161">
      <t>ジョウタイ</t>
    </rPh>
    <rPh sb="162" eb="163">
      <t>モ</t>
    </rPh>
    <rPh sb="170" eb="173">
      <t>サイシュウテキ</t>
    </rPh>
    <rPh sb="175" eb="178">
      <t>ジョウスイドウ</t>
    </rPh>
    <rPh sb="178" eb="180">
      <t>ジギョウ</t>
    </rPh>
    <rPh sb="182" eb="184">
      <t>トウゴウ</t>
    </rPh>
    <rPh sb="185" eb="187">
      <t>メザ</t>
    </rPh>
    <rPh sb="198" eb="200">
      <t>シセツ</t>
    </rPh>
    <rPh sb="200" eb="202">
      <t>セイビ</t>
    </rPh>
    <rPh sb="205" eb="207">
      <t>フクスウ</t>
    </rPh>
    <rPh sb="210" eb="212">
      <t>サイニュウ</t>
    </rPh>
    <rPh sb="216" eb="218">
      <t>リョウキン</t>
    </rPh>
    <rPh sb="219" eb="221">
      <t>キサイ</t>
    </rPh>
    <rPh sb="222" eb="224">
      <t>キキン</t>
    </rPh>
    <rPh sb="231" eb="233">
      <t>コウセイ</t>
    </rPh>
    <rPh sb="234" eb="236">
      <t>ヒツヨウ</t>
    </rPh>
    <rPh sb="237" eb="238">
      <t>オウ</t>
    </rPh>
    <rPh sb="240" eb="242">
      <t>リョウキン</t>
    </rPh>
    <rPh sb="242" eb="244">
      <t>ミナオ</t>
    </rPh>
    <rPh sb="246" eb="24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</si>
</sst>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1.83</c:v>
                </c:pt>
                <c:pt idx="1">
                  <c:v>0.5</c:v>
                </c:pt>
                <c:pt idx="2">
                  <c:v>0.78</c:v>
                </c:pt>
                <c:pt idx="3">
                  <c:v>1.1299999999999999</c:v>
                </c:pt>
                <c:pt idx="4">
                  <c:v>0.73</c:v>
                </c:pt>
              </c:numCache>
            </c:numRef>
          </c:val>
          <c:extLst xmlns:c16r2="http://schemas.microsoft.com/office/drawing/2015/06/chart">
            <c:ext xmlns:c16="http://schemas.microsoft.com/office/drawing/2014/chart" uri="{C3380CC4-5D6E-409C-BE32-E72D297353CC}">
              <c16:uniqueId val="{00000000-4EDE-47FB-8AC8-A0BE1BC07B3A}"/>
            </c:ext>
          </c:extLst>
        </c:ser>
        <c:dLbls>
          <c:showLegendKey val="0"/>
          <c:showVal val="0"/>
          <c:showCatName val="0"/>
          <c:showSerName val="0"/>
          <c:showPercent val="0"/>
          <c:showBubbleSize val="0"/>
        </c:dLbls>
        <c:gapWidth val="150"/>
        <c:axId val="372777472"/>
        <c:axId val="37277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4EDE-47FB-8AC8-A0BE1BC07B3A}"/>
            </c:ext>
          </c:extLst>
        </c:ser>
        <c:dLbls>
          <c:showLegendKey val="0"/>
          <c:showVal val="0"/>
          <c:showCatName val="0"/>
          <c:showSerName val="0"/>
          <c:showPercent val="0"/>
          <c:showBubbleSize val="0"/>
        </c:dLbls>
        <c:marker val="1"/>
        <c:smooth val="0"/>
        <c:axId val="372777472"/>
        <c:axId val="372777080"/>
      </c:lineChart>
      <c:dateAx>
        <c:axId val="372777472"/>
        <c:scaling>
          <c:orientation val="minMax"/>
        </c:scaling>
        <c:delete val="1"/>
        <c:axPos val="b"/>
        <c:numFmt formatCode="ge" sourceLinked="1"/>
        <c:majorTickMark val="none"/>
        <c:minorTickMark val="none"/>
        <c:tickLblPos val="none"/>
        <c:crossAx val="372777080"/>
        <c:crosses val="autoZero"/>
        <c:auto val="1"/>
        <c:lblOffset val="100"/>
        <c:baseTimeUnit val="years"/>
      </c:dateAx>
      <c:valAx>
        <c:axId val="37277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56.43</c:v>
                </c:pt>
                <c:pt idx="1">
                  <c:v>55.92</c:v>
                </c:pt>
                <c:pt idx="2">
                  <c:v>57.65</c:v>
                </c:pt>
                <c:pt idx="3">
                  <c:v>57.69</c:v>
                </c:pt>
                <c:pt idx="4">
                  <c:v>57.18</c:v>
                </c:pt>
              </c:numCache>
            </c:numRef>
          </c:val>
          <c:extLst xmlns:c16r2="http://schemas.microsoft.com/office/drawing/2015/06/chart">
            <c:ext xmlns:c16="http://schemas.microsoft.com/office/drawing/2014/chart" uri="{C3380CC4-5D6E-409C-BE32-E72D297353CC}">
              <c16:uniqueId val="{00000000-1C77-4676-9FD5-73C7A59FF829}"/>
            </c:ext>
          </c:extLst>
        </c:ser>
        <c:dLbls>
          <c:showLegendKey val="0"/>
          <c:showVal val="0"/>
          <c:showCatName val="0"/>
          <c:showSerName val="0"/>
          <c:showPercent val="0"/>
          <c:showBubbleSize val="0"/>
        </c:dLbls>
        <c:gapWidth val="150"/>
        <c:axId val="375582304"/>
        <c:axId val="37557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1C77-4676-9FD5-73C7A59FF829}"/>
            </c:ext>
          </c:extLst>
        </c:ser>
        <c:dLbls>
          <c:showLegendKey val="0"/>
          <c:showVal val="0"/>
          <c:showCatName val="0"/>
          <c:showSerName val="0"/>
          <c:showPercent val="0"/>
          <c:showBubbleSize val="0"/>
        </c:dLbls>
        <c:marker val="1"/>
        <c:smooth val="0"/>
        <c:axId val="375582304"/>
        <c:axId val="375578776"/>
      </c:lineChart>
      <c:dateAx>
        <c:axId val="375582304"/>
        <c:scaling>
          <c:orientation val="minMax"/>
        </c:scaling>
        <c:delete val="1"/>
        <c:axPos val="b"/>
        <c:numFmt formatCode="ge" sourceLinked="1"/>
        <c:majorTickMark val="none"/>
        <c:minorTickMark val="none"/>
        <c:tickLblPos val="none"/>
        <c:crossAx val="375578776"/>
        <c:crosses val="autoZero"/>
        <c:auto val="1"/>
        <c:lblOffset val="100"/>
        <c:baseTimeUnit val="years"/>
      </c:dateAx>
      <c:valAx>
        <c:axId val="37557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69.81</c:v>
                </c:pt>
                <c:pt idx="1">
                  <c:v>70.099999999999994</c:v>
                </c:pt>
                <c:pt idx="2">
                  <c:v>70.14</c:v>
                </c:pt>
                <c:pt idx="3">
                  <c:v>72.58</c:v>
                </c:pt>
                <c:pt idx="4">
                  <c:v>75.83</c:v>
                </c:pt>
              </c:numCache>
            </c:numRef>
          </c:val>
          <c:extLst xmlns:c16r2="http://schemas.microsoft.com/office/drawing/2015/06/chart">
            <c:ext xmlns:c16="http://schemas.microsoft.com/office/drawing/2014/chart" uri="{C3380CC4-5D6E-409C-BE32-E72D297353CC}">
              <c16:uniqueId val="{00000000-F70D-45F9-830D-27E5CA19A665}"/>
            </c:ext>
          </c:extLst>
        </c:ser>
        <c:dLbls>
          <c:showLegendKey val="0"/>
          <c:showVal val="0"/>
          <c:showCatName val="0"/>
          <c:showSerName val="0"/>
          <c:showPercent val="0"/>
          <c:showBubbleSize val="0"/>
        </c:dLbls>
        <c:gapWidth val="150"/>
        <c:axId val="375584656"/>
        <c:axId val="37557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F70D-45F9-830D-27E5CA19A665}"/>
            </c:ext>
          </c:extLst>
        </c:ser>
        <c:dLbls>
          <c:showLegendKey val="0"/>
          <c:showVal val="0"/>
          <c:showCatName val="0"/>
          <c:showSerName val="0"/>
          <c:showPercent val="0"/>
          <c:showBubbleSize val="0"/>
        </c:dLbls>
        <c:marker val="1"/>
        <c:smooth val="0"/>
        <c:axId val="375584656"/>
        <c:axId val="375579560"/>
      </c:lineChart>
      <c:dateAx>
        <c:axId val="375584656"/>
        <c:scaling>
          <c:orientation val="minMax"/>
        </c:scaling>
        <c:delete val="1"/>
        <c:axPos val="b"/>
        <c:numFmt formatCode="ge" sourceLinked="1"/>
        <c:majorTickMark val="none"/>
        <c:minorTickMark val="none"/>
        <c:tickLblPos val="none"/>
        <c:crossAx val="375579560"/>
        <c:crosses val="autoZero"/>
        <c:auto val="1"/>
        <c:lblOffset val="100"/>
        <c:baseTimeUnit val="years"/>
      </c:dateAx>
      <c:valAx>
        <c:axId val="37557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8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88.38</c:v>
                </c:pt>
                <c:pt idx="1">
                  <c:v>85.54</c:v>
                </c:pt>
                <c:pt idx="2">
                  <c:v>96.35</c:v>
                </c:pt>
                <c:pt idx="3">
                  <c:v>88.67</c:v>
                </c:pt>
                <c:pt idx="4">
                  <c:v>82.77</c:v>
                </c:pt>
              </c:numCache>
            </c:numRef>
          </c:val>
          <c:extLst xmlns:c16r2="http://schemas.microsoft.com/office/drawing/2015/06/chart">
            <c:ext xmlns:c16="http://schemas.microsoft.com/office/drawing/2014/chart" uri="{C3380CC4-5D6E-409C-BE32-E72D297353CC}">
              <c16:uniqueId val="{00000000-7EAE-46BB-9F4D-7635F3679661}"/>
            </c:ext>
          </c:extLst>
        </c:ser>
        <c:dLbls>
          <c:showLegendKey val="0"/>
          <c:showVal val="0"/>
          <c:showCatName val="0"/>
          <c:showSerName val="0"/>
          <c:showPercent val="0"/>
          <c:showBubbleSize val="0"/>
        </c:dLbls>
        <c:gapWidth val="150"/>
        <c:axId val="372778648"/>
        <c:axId val="37277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7EAE-46BB-9F4D-7635F3679661}"/>
            </c:ext>
          </c:extLst>
        </c:ser>
        <c:dLbls>
          <c:showLegendKey val="0"/>
          <c:showVal val="0"/>
          <c:showCatName val="0"/>
          <c:showSerName val="0"/>
          <c:showPercent val="0"/>
          <c:showBubbleSize val="0"/>
        </c:dLbls>
        <c:marker val="1"/>
        <c:smooth val="0"/>
        <c:axId val="372778648"/>
        <c:axId val="372779432"/>
      </c:lineChart>
      <c:dateAx>
        <c:axId val="372778648"/>
        <c:scaling>
          <c:orientation val="minMax"/>
        </c:scaling>
        <c:delete val="1"/>
        <c:axPos val="b"/>
        <c:numFmt formatCode="ge" sourceLinked="1"/>
        <c:majorTickMark val="none"/>
        <c:minorTickMark val="none"/>
        <c:tickLblPos val="none"/>
        <c:crossAx val="372779432"/>
        <c:crosses val="autoZero"/>
        <c:auto val="1"/>
        <c:lblOffset val="100"/>
        <c:baseTimeUnit val="years"/>
      </c:dateAx>
      <c:valAx>
        <c:axId val="37277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7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F7-46D1-853A-B02F17D5588B}"/>
            </c:ext>
          </c:extLst>
        </c:ser>
        <c:dLbls>
          <c:showLegendKey val="0"/>
          <c:showVal val="0"/>
          <c:showCatName val="0"/>
          <c:showSerName val="0"/>
          <c:showPercent val="0"/>
          <c:showBubbleSize val="0"/>
        </c:dLbls>
        <c:gapWidth val="150"/>
        <c:axId val="375085920"/>
        <c:axId val="3750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F7-46D1-853A-B02F17D5588B}"/>
            </c:ext>
          </c:extLst>
        </c:ser>
        <c:dLbls>
          <c:showLegendKey val="0"/>
          <c:showVal val="0"/>
          <c:showCatName val="0"/>
          <c:showSerName val="0"/>
          <c:showPercent val="0"/>
          <c:showBubbleSize val="0"/>
        </c:dLbls>
        <c:marker val="1"/>
        <c:smooth val="0"/>
        <c:axId val="375085920"/>
        <c:axId val="375089056"/>
      </c:lineChart>
      <c:dateAx>
        <c:axId val="375085920"/>
        <c:scaling>
          <c:orientation val="minMax"/>
        </c:scaling>
        <c:delete val="1"/>
        <c:axPos val="b"/>
        <c:numFmt formatCode="ge" sourceLinked="1"/>
        <c:majorTickMark val="none"/>
        <c:minorTickMark val="none"/>
        <c:tickLblPos val="none"/>
        <c:crossAx val="375089056"/>
        <c:crosses val="autoZero"/>
        <c:auto val="1"/>
        <c:lblOffset val="100"/>
        <c:baseTimeUnit val="years"/>
      </c:dateAx>
      <c:valAx>
        <c:axId val="3750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B3-4C77-B6D8-50C1869E2FD5}"/>
            </c:ext>
          </c:extLst>
        </c:ser>
        <c:dLbls>
          <c:showLegendKey val="0"/>
          <c:showVal val="0"/>
          <c:showCatName val="0"/>
          <c:showSerName val="0"/>
          <c:showPercent val="0"/>
          <c:showBubbleSize val="0"/>
        </c:dLbls>
        <c:gapWidth val="150"/>
        <c:axId val="375087880"/>
        <c:axId val="37508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B3-4C77-B6D8-50C1869E2FD5}"/>
            </c:ext>
          </c:extLst>
        </c:ser>
        <c:dLbls>
          <c:showLegendKey val="0"/>
          <c:showVal val="0"/>
          <c:showCatName val="0"/>
          <c:showSerName val="0"/>
          <c:showPercent val="0"/>
          <c:showBubbleSize val="0"/>
        </c:dLbls>
        <c:marker val="1"/>
        <c:smooth val="0"/>
        <c:axId val="375087880"/>
        <c:axId val="375088664"/>
      </c:lineChart>
      <c:dateAx>
        <c:axId val="375087880"/>
        <c:scaling>
          <c:orientation val="minMax"/>
        </c:scaling>
        <c:delete val="1"/>
        <c:axPos val="b"/>
        <c:numFmt formatCode="ge" sourceLinked="1"/>
        <c:majorTickMark val="none"/>
        <c:minorTickMark val="none"/>
        <c:tickLblPos val="none"/>
        <c:crossAx val="375088664"/>
        <c:crosses val="autoZero"/>
        <c:auto val="1"/>
        <c:lblOffset val="100"/>
        <c:baseTimeUnit val="years"/>
      </c:dateAx>
      <c:valAx>
        <c:axId val="37508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8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97-4FDF-8943-1822351BCCE6}"/>
            </c:ext>
          </c:extLst>
        </c:ser>
        <c:dLbls>
          <c:showLegendKey val="0"/>
          <c:showVal val="0"/>
          <c:showCatName val="0"/>
          <c:showSerName val="0"/>
          <c:showPercent val="0"/>
          <c:showBubbleSize val="0"/>
        </c:dLbls>
        <c:gapWidth val="150"/>
        <c:axId val="375085136"/>
        <c:axId val="3750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97-4FDF-8943-1822351BCCE6}"/>
            </c:ext>
          </c:extLst>
        </c:ser>
        <c:dLbls>
          <c:showLegendKey val="0"/>
          <c:showVal val="0"/>
          <c:showCatName val="0"/>
          <c:showSerName val="0"/>
          <c:showPercent val="0"/>
          <c:showBubbleSize val="0"/>
        </c:dLbls>
        <c:marker val="1"/>
        <c:smooth val="0"/>
        <c:axId val="375085136"/>
        <c:axId val="375092192"/>
      </c:lineChart>
      <c:dateAx>
        <c:axId val="375085136"/>
        <c:scaling>
          <c:orientation val="minMax"/>
        </c:scaling>
        <c:delete val="1"/>
        <c:axPos val="b"/>
        <c:numFmt formatCode="ge" sourceLinked="1"/>
        <c:majorTickMark val="none"/>
        <c:minorTickMark val="none"/>
        <c:tickLblPos val="none"/>
        <c:crossAx val="375092192"/>
        <c:crosses val="autoZero"/>
        <c:auto val="1"/>
        <c:lblOffset val="100"/>
        <c:baseTimeUnit val="years"/>
      </c:dateAx>
      <c:valAx>
        <c:axId val="3750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8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D1-4A76-B59A-69019F1FFC08}"/>
            </c:ext>
          </c:extLst>
        </c:ser>
        <c:dLbls>
          <c:showLegendKey val="0"/>
          <c:showVal val="0"/>
          <c:showCatName val="0"/>
          <c:showSerName val="0"/>
          <c:showPercent val="0"/>
          <c:showBubbleSize val="0"/>
        </c:dLbls>
        <c:gapWidth val="150"/>
        <c:axId val="375085528"/>
        <c:axId val="37509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D1-4A76-B59A-69019F1FFC08}"/>
            </c:ext>
          </c:extLst>
        </c:ser>
        <c:dLbls>
          <c:showLegendKey val="0"/>
          <c:showVal val="0"/>
          <c:showCatName val="0"/>
          <c:showSerName val="0"/>
          <c:showPercent val="0"/>
          <c:showBubbleSize val="0"/>
        </c:dLbls>
        <c:marker val="1"/>
        <c:smooth val="0"/>
        <c:axId val="375085528"/>
        <c:axId val="375092584"/>
      </c:lineChart>
      <c:dateAx>
        <c:axId val="375085528"/>
        <c:scaling>
          <c:orientation val="minMax"/>
        </c:scaling>
        <c:delete val="1"/>
        <c:axPos val="b"/>
        <c:numFmt formatCode="ge" sourceLinked="1"/>
        <c:majorTickMark val="none"/>
        <c:minorTickMark val="none"/>
        <c:tickLblPos val="none"/>
        <c:crossAx val="375092584"/>
        <c:crosses val="autoZero"/>
        <c:auto val="1"/>
        <c:lblOffset val="100"/>
        <c:baseTimeUnit val="years"/>
      </c:dateAx>
      <c:valAx>
        <c:axId val="37509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8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1191.83</c:v>
                </c:pt>
                <c:pt idx="1">
                  <c:v>1394.67</c:v>
                </c:pt>
                <c:pt idx="2">
                  <c:v>1404.98</c:v>
                </c:pt>
                <c:pt idx="3">
                  <c:v>1353.11</c:v>
                </c:pt>
                <c:pt idx="4">
                  <c:v>1338.64</c:v>
                </c:pt>
              </c:numCache>
            </c:numRef>
          </c:val>
          <c:extLst xmlns:c16r2="http://schemas.microsoft.com/office/drawing/2015/06/chart">
            <c:ext xmlns:c16="http://schemas.microsoft.com/office/drawing/2014/chart" uri="{C3380CC4-5D6E-409C-BE32-E72D297353CC}">
              <c16:uniqueId val="{00000000-D72C-409A-AABF-EBBA5B073C47}"/>
            </c:ext>
          </c:extLst>
        </c:ser>
        <c:dLbls>
          <c:showLegendKey val="0"/>
          <c:showVal val="0"/>
          <c:showCatName val="0"/>
          <c:showSerName val="0"/>
          <c:showPercent val="0"/>
          <c:showBubbleSize val="0"/>
        </c:dLbls>
        <c:gapWidth val="150"/>
        <c:axId val="375585440"/>
        <c:axId val="37558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D72C-409A-AABF-EBBA5B073C47}"/>
            </c:ext>
          </c:extLst>
        </c:ser>
        <c:dLbls>
          <c:showLegendKey val="0"/>
          <c:showVal val="0"/>
          <c:showCatName val="0"/>
          <c:showSerName val="0"/>
          <c:showPercent val="0"/>
          <c:showBubbleSize val="0"/>
        </c:dLbls>
        <c:marker val="1"/>
        <c:smooth val="0"/>
        <c:axId val="375585440"/>
        <c:axId val="375580344"/>
      </c:lineChart>
      <c:dateAx>
        <c:axId val="375585440"/>
        <c:scaling>
          <c:orientation val="minMax"/>
        </c:scaling>
        <c:delete val="1"/>
        <c:axPos val="b"/>
        <c:numFmt formatCode="ge" sourceLinked="1"/>
        <c:majorTickMark val="none"/>
        <c:minorTickMark val="none"/>
        <c:tickLblPos val="none"/>
        <c:crossAx val="375580344"/>
        <c:crosses val="autoZero"/>
        <c:auto val="1"/>
        <c:lblOffset val="100"/>
        <c:baseTimeUnit val="years"/>
      </c:dateAx>
      <c:valAx>
        <c:axId val="37558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69.010000000000005</c:v>
                </c:pt>
                <c:pt idx="1">
                  <c:v>67.38</c:v>
                </c:pt>
                <c:pt idx="2">
                  <c:v>72.27</c:v>
                </c:pt>
                <c:pt idx="3">
                  <c:v>68.42</c:v>
                </c:pt>
                <c:pt idx="4">
                  <c:v>69.23</c:v>
                </c:pt>
              </c:numCache>
            </c:numRef>
          </c:val>
          <c:extLst xmlns:c16r2="http://schemas.microsoft.com/office/drawing/2015/06/chart">
            <c:ext xmlns:c16="http://schemas.microsoft.com/office/drawing/2014/chart" uri="{C3380CC4-5D6E-409C-BE32-E72D297353CC}">
              <c16:uniqueId val="{00000000-B685-4DB4-9CA9-90C9451DB62F}"/>
            </c:ext>
          </c:extLst>
        </c:ser>
        <c:dLbls>
          <c:showLegendKey val="0"/>
          <c:showVal val="0"/>
          <c:showCatName val="0"/>
          <c:showSerName val="0"/>
          <c:showPercent val="0"/>
          <c:showBubbleSize val="0"/>
        </c:dLbls>
        <c:gapWidth val="150"/>
        <c:axId val="375583480"/>
        <c:axId val="3755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B685-4DB4-9CA9-90C9451DB62F}"/>
            </c:ext>
          </c:extLst>
        </c:ser>
        <c:dLbls>
          <c:showLegendKey val="0"/>
          <c:showVal val="0"/>
          <c:showCatName val="0"/>
          <c:showSerName val="0"/>
          <c:showPercent val="0"/>
          <c:showBubbleSize val="0"/>
        </c:dLbls>
        <c:marker val="1"/>
        <c:smooth val="0"/>
        <c:axId val="375583480"/>
        <c:axId val="375580736"/>
      </c:lineChart>
      <c:dateAx>
        <c:axId val="375583480"/>
        <c:scaling>
          <c:orientation val="minMax"/>
        </c:scaling>
        <c:delete val="1"/>
        <c:axPos val="b"/>
        <c:numFmt formatCode="ge" sourceLinked="1"/>
        <c:majorTickMark val="none"/>
        <c:minorTickMark val="none"/>
        <c:tickLblPos val="none"/>
        <c:crossAx val="375580736"/>
        <c:crosses val="autoZero"/>
        <c:auto val="1"/>
        <c:lblOffset val="100"/>
        <c:baseTimeUnit val="years"/>
      </c:dateAx>
      <c:valAx>
        <c:axId val="3755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8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95.69</c:v>
                </c:pt>
                <c:pt idx="1">
                  <c:v>95.39</c:v>
                </c:pt>
                <c:pt idx="2">
                  <c:v>92.34</c:v>
                </c:pt>
                <c:pt idx="3">
                  <c:v>97.66</c:v>
                </c:pt>
                <c:pt idx="4">
                  <c:v>95.1</c:v>
                </c:pt>
              </c:numCache>
            </c:numRef>
          </c:val>
          <c:extLst xmlns:c16r2="http://schemas.microsoft.com/office/drawing/2015/06/chart">
            <c:ext xmlns:c16="http://schemas.microsoft.com/office/drawing/2014/chart" uri="{C3380CC4-5D6E-409C-BE32-E72D297353CC}">
              <c16:uniqueId val="{00000000-FFA8-464E-BB9C-4B462D9FECDD}"/>
            </c:ext>
          </c:extLst>
        </c:ser>
        <c:dLbls>
          <c:showLegendKey val="0"/>
          <c:showVal val="0"/>
          <c:showCatName val="0"/>
          <c:showSerName val="0"/>
          <c:showPercent val="0"/>
          <c:showBubbleSize val="0"/>
        </c:dLbls>
        <c:gapWidth val="150"/>
        <c:axId val="375578384"/>
        <c:axId val="37558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FFA8-464E-BB9C-4B462D9FECDD}"/>
            </c:ext>
          </c:extLst>
        </c:ser>
        <c:dLbls>
          <c:showLegendKey val="0"/>
          <c:showVal val="0"/>
          <c:showCatName val="0"/>
          <c:showSerName val="0"/>
          <c:showPercent val="0"/>
          <c:showBubbleSize val="0"/>
        </c:dLbls>
        <c:marker val="1"/>
        <c:smooth val="0"/>
        <c:axId val="375578384"/>
        <c:axId val="375584264"/>
      </c:lineChart>
      <c:dateAx>
        <c:axId val="375578384"/>
        <c:scaling>
          <c:orientation val="minMax"/>
        </c:scaling>
        <c:delete val="1"/>
        <c:axPos val="b"/>
        <c:numFmt formatCode="ge" sourceLinked="1"/>
        <c:majorTickMark val="none"/>
        <c:minorTickMark val="none"/>
        <c:tickLblPos val="none"/>
        <c:crossAx val="375584264"/>
        <c:crosses val="autoZero"/>
        <c:auto val="1"/>
        <c:lblOffset val="100"/>
        <c:baseTimeUnit val="years"/>
      </c:dateAx>
      <c:valAx>
        <c:axId val="37558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7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7" zoomScale="75" zoomScaleNormal="7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山梨県　富士河口湖町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26473</v>
      </c>
      <c r="AM8" s="66"/>
      <c r="AN8" s="66"/>
      <c r="AO8" s="66"/>
      <c r="AP8" s="66"/>
      <c r="AQ8" s="66"/>
      <c r="AR8" s="66"/>
      <c r="AS8" s="66"/>
      <c r="AT8" s="65">
        <f>データ!$S$6</f>
        <v>158.4</v>
      </c>
      <c r="AU8" s="65"/>
      <c r="AV8" s="65"/>
      <c r="AW8" s="65"/>
      <c r="AX8" s="65"/>
      <c r="AY8" s="65"/>
      <c r="AZ8" s="65"/>
      <c r="BA8" s="65"/>
      <c r="BB8" s="65">
        <f>データ!$T$6</f>
        <v>167.13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24.25</v>
      </c>
      <c r="Q10" s="65"/>
      <c r="R10" s="65"/>
      <c r="S10" s="65"/>
      <c r="T10" s="65"/>
      <c r="U10" s="65"/>
      <c r="V10" s="65"/>
      <c r="W10" s="66">
        <f>データ!$Q$6</f>
        <v>1050</v>
      </c>
      <c r="X10" s="66"/>
      <c r="Y10" s="66"/>
      <c r="Z10" s="66"/>
      <c r="AA10" s="66"/>
      <c r="AB10" s="66"/>
      <c r="AC10" s="66"/>
      <c r="AD10" s="2"/>
      <c r="AE10" s="2"/>
      <c r="AF10" s="2"/>
      <c r="AG10" s="2"/>
      <c r="AH10" s="2"/>
      <c r="AI10" s="2"/>
      <c r="AJ10" s="2"/>
      <c r="AK10" s="2"/>
      <c r="AL10" s="66">
        <f>データ!$U$6</f>
        <v>6411</v>
      </c>
      <c r="AM10" s="66"/>
      <c r="AN10" s="66"/>
      <c r="AO10" s="66"/>
      <c r="AP10" s="66"/>
      <c r="AQ10" s="66"/>
      <c r="AR10" s="66"/>
      <c r="AS10" s="66"/>
      <c r="AT10" s="65">
        <f>データ!$V$6</f>
        <v>131.59</v>
      </c>
      <c r="AU10" s="65"/>
      <c r="AV10" s="65"/>
      <c r="AW10" s="65"/>
      <c r="AX10" s="65"/>
      <c r="AY10" s="65"/>
      <c r="AZ10" s="65"/>
      <c r="BA10" s="65"/>
      <c r="BB10" s="65">
        <f>データ!$W$6</f>
        <v>48.72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erBVIL1CTCh9hDQqtIrdoXpw6+wgZKwHbyrqViGriNz53hLlJDxNE5LmRPT6ciaRMfR2l3DZchNSxK5sj05XZg==" saltValue="hUWz68Rp6IUhlUH2QN4V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2018</v>
      </c>
      <c r="C6" s="34">
        <f t="shared" ref="C6:W6" si="3">C7</f>
        <v>194301</v>
      </c>
      <c r="D6" s="34">
        <f t="shared" si="3"/>
        <v>47</v>
      </c>
      <c r="E6" s="34">
        <f t="shared" si="3"/>
        <v>1</v>
      </c>
      <c r="F6" s="34">
        <f t="shared" si="3"/>
        <v>0</v>
      </c>
      <c r="G6" s="34">
        <f t="shared" si="3"/>
        <v>0</v>
      </c>
      <c r="H6" s="34" t="str">
        <f t="shared" si="3"/>
        <v>山梨県　富士河口湖町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24.25</v>
      </c>
      <c r="Q6" s="35">
        <f t="shared" si="3"/>
        <v>1050</v>
      </c>
      <c r="R6" s="35">
        <f t="shared" si="3"/>
        <v>26473</v>
      </c>
      <c r="S6" s="35">
        <f t="shared" si="3"/>
        <v>158.4</v>
      </c>
      <c r="T6" s="35">
        <f t="shared" si="3"/>
        <v>167.13</v>
      </c>
      <c r="U6" s="35">
        <f t="shared" si="3"/>
        <v>6411</v>
      </c>
      <c r="V6" s="35">
        <f t="shared" si="3"/>
        <v>131.59</v>
      </c>
      <c r="W6" s="35">
        <f t="shared" si="3"/>
        <v>48.72</v>
      </c>
      <c r="X6" s="36">
        <f>IF(X7="",NA(),X7)</f>
        <v>88.38</v>
      </c>
      <c r="Y6" s="36">
        <f t="shared" ref="Y6:AG6" si="4">IF(Y7="",NA(),Y7)</f>
        <v>85.54</v>
      </c>
      <c r="Z6" s="36">
        <f t="shared" si="4"/>
        <v>96.35</v>
      </c>
      <c r="AA6" s="36">
        <f t="shared" si="4"/>
        <v>88.67</v>
      </c>
      <c r="AB6" s="36">
        <f t="shared" si="4"/>
        <v>82.77</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1191.83</v>
      </c>
      <c r="BF6" s="36">
        <f t="shared" ref="BF6:BN6" si="7">IF(BF7="",NA(),BF7)</f>
        <v>1394.67</v>
      </c>
      <c r="BG6" s="36">
        <f t="shared" si="7"/>
        <v>1404.98</v>
      </c>
      <c r="BH6" s="36">
        <f t="shared" si="7"/>
        <v>1353.11</v>
      </c>
      <c r="BI6" s="36">
        <f t="shared" si="7"/>
        <v>1338.64</v>
      </c>
      <c r="BJ6" s="36">
        <f t="shared" si="7"/>
        <v>1228.58</v>
      </c>
      <c r="BK6" s="36">
        <f t="shared" si="7"/>
        <v>1280.18</v>
      </c>
      <c r="BL6" s="36">
        <f t="shared" si="7"/>
        <v>1346.23</v>
      </c>
      <c r="BM6" s="36">
        <f t="shared" si="7"/>
        <v>1295.06</v>
      </c>
      <c r="BN6" s="36">
        <f t="shared" si="7"/>
        <v>1168.7</v>
      </c>
      <c r="BO6" s="35" t="str">
        <f>IF(BO7="","",IF(BO7="-","【-】","【"&amp;SUBSTITUTE(TEXT(BO7,"#,##0.00"),"-","△")&amp;"】"))</f>
        <v>【1,074.14】</v>
      </c>
      <c r="BP6" s="36">
        <f>IF(BP7="",NA(),BP7)</f>
        <v>69.010000000000005</v>
      </c>
      <c r="BQ6" s="36">
        <f t="shared" ref="BQ6:BY6" si="8">IF(BQ7="",NA(),BQ7)</f>
        <v>67.38</v>
      </c>
      <c r="BR6" s="36">
        <f t="shared" si="8"/>
        <v>72.27</v>
      </c>
      <c r="BS6" s="36">
        <f t="shared" si="8"/>
        <v>68.42</v>
      </c>
      <c r="BT6" s="36">
        <f t="shared" si="8"/>
        <v>69.23</v>
      </c>
      <c r="BU6" s="36">
        <f t="shared" si="8"/>
        <v>53.81</v>
      </c>
      <c r="BV6" s="36">
        <f t="shared" si="8"/>
        <v>53.62</v>
      </c>
      <c r="BW6" s="36">
        <f t="shared" si="8"/>
        <v>53.41</v>
      </c>
      <c r="BX6" s="36">
        <f t="shared" si="8"/>
        <v>53.29</v>
      </c>
      <c r="BY6" s="36">
        <f t="shared" si="8"/>
        <v>53.59</v>
      </c>
      <c r="BZ6" s="35" t="str">
        <f>IF(BZ7="","",IF(BZ7="-","【-】","【"&amp;SUBSTITUTE(TEXT(BZ7,"#,##0.00"),"-","△")&amp;"】"))</f>
        <v>【54.36】</v>
      </c>
      <c r="CA6" s="36">
        <f>IF(CA7="",NA(),CA7)</f>
        <v>95.69</v>
      </c>
      <c r="CB6" s="36">
        <f t="shared" ref="CB6:CJ6" si="9">IF(CB7="",NA(),CB7)</f>
        <v>95.39</v>
      </c>
      <c r="CC6" s="36">
        <f t="shared" si="9"/>
        <v>92.34</v>
      </c>
      <c r="CD6" s="36">
        <f t="shared" si="9"/>
        <v>97.66</v>
      </c>
      <c r="CE6" s="36">
        <f t="shared" si="9"/>
        <v>95.1</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56.43</v>
      </c>
      <c r="CM6" s="36">
        <f t="shared" ref="CM6:CU6" si="10">IF(CM7="",NA(),CM7)</f>
        <v>55.92</v>
      </c>
      <c r="CN6" s="36">
        <f t="shared" si="10"/>
        <v>57.65</v>
      </c>
      <c r="CO6" s="36">
        <f t="shared" si="10"/>
        <v>57.69</v>
      </c>
      <c r="CP6" s="36">
        <f t="shared" si="10"/>
        <v>57.18</v>
      </c>
      <c r="CQ6" s="36">
        <f t="shared" si="10"/>
        <v>58.96</v>
      </c>
      <c r="CR6" s="36">
        <f t="shared" si="10"/>
        <v>58.1</v>
      </c>
      <c r="CS6" s="36">
        <f t="shared" si="10"/>
        <v>56.19</v>
      </c>
      <c r="CT6" s="36">
        <f t="shared" si="10"/>
        <v>56.65</v>
      </c>
      <c r="CU6" s="36">
        <f t="shared" si="10"/>
        <v>56.41</v>
      </c>
      <c r="CV6" s="35" t="str">
        <f>IF(CV7="","",IF(CV7="-","【-】","【"&amp;SUBSTITUTE(TEXT(CV7,"#,##0.00"),"-","△")&amp;"】"))</f>
        <v>【55.95】</v>
      </c>
      <c r="CW6" s="36">
        <f>IF(CW7="",NA(),CW7)</f>
        <v>69.81</v>
      </c>
      <c r="CX6" s="36">
        <f t="shared" ref="CX6:DF6" si="11">IF(CX7="",NA(),CX7)</f>
        <v>70.099999999999994</v>
      </c>
      <c r="CY6" s="36">
        <f t="shared" si="11"/>
        <v>70.14</v>
      </c>
      <c r="CZ6" s="36">
        <f t="shared" si="11"/>
        <v>72.58</v>
      </c>
      <c r="DA6" s="36">
        <f t="shared" si="11"/>
        <v>75.83</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1.83</v>
      </c>
      <c r="EE6" s="36">
        <f t="shared" ref="EE6:EM6" si="14">IF(EE7="",NA(),EE7)</f>
        <v>0.5</v>
      </c>
      <c r="EF6" s="36">
        <f t="shared" si="14"/>
        <v>0.78</v>
      </c>
      <c r="EG6" s="36">
        <f t="shared" si="14"/>
        <v>1.1299999999999999</v>
      </c>
      <c r="EH6" s="36">
        <f t="shared" si="14"/>
        <v>0.73</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2">
      <c r="A7" s="29"/>
      <c r="B7" s="38">
        <v>2018</v>
      </c>
      <c r="C7" s="38">
        <v>194301</v>
      </c>
      <c r="D7" s="38">
        <v>47</v>
      </c>
      <c r="E7" s="38">
        <v>1</v>
      </c>
      <c r="F7" s="38">
        <v>0</v>
      </c>
      <c r="G7" s="38">
        <v>0</v>
      </c>
      <c r="H7" s="38" t="s">
        <v>96</v>
      </c>
      <c r="I7" s="38" t="s">
        <v>97</v>
      </c>
      <c r="J7" s="38" t="s">
        <v>98</v>
      </c>
      <c r="K7" s="38" t="s">
        <v>99</v>
      </c>
      <c r="L7" s="38" t="s">
        <v>100</v>
      </c>
      <c r="M7" s="38" t="s">
        <v>101</v>
      </c>
      <c r="N7" s="39" t="s">
        <v>102</v>
      </c>
      <c r="O7" s="39" t="s">
        <v>103</v>
      </c>
      <c r="P7" s="39">
        <v>24.25</v>
      </c>
      <c r="Q7" s="39">
        <v>1050</v>
      </c>
      <c r="R7" s="39">
        <v>26473</v>
      </c>
      <c r="S7" s="39">
        <v>158.4</v>
      </c>
      <c r="T7" s="39">
        <v>167.13</v>
      </c>
      <c r="U7" s="39">
        <v>6411</v>
      </c>
      <c r="V7" s="39">
        <v>131.59</v>
      </c>
      <c r="W7" s="39">
        <v>48.72</v>
      </c>
      <c r="X7" s="39">
        <v>88.38</v>
      </c>
      <c r="Y7" s="39">
        <v>85.54</v>
      </c>
      <c r="Z7" s="39">
        <v>96.35</v>
      </c>
      <c r="AA7" s="39">
        <v>88.67</v>
      </c>
      <c r="AB7" s="39">
        <v>82.77</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1191.83</v>
      </c>
      <c r="BF7" s="39">
        <v>1394.67</v>
      </c>
      <c r="BG7" s="39">
        <v>1404.98</v>
      </c>
      <c r="BH7" s="39">
        <v>1353.11</v>
      </c>
      <c r="BI7" s="39">
        <v>1338.64</v>
      </c>
      <c r="BJ7" s="39">
        <v>1228.58</v>
      </c>
      <c r="BK7" s="39">
        <v>1280.18</v>
      </c>
      <c r="BL7" s="39">
        <v>1346.23</v>
      </c>
      <c r="BM7" s="39">
        <v>1295.06</v>
      </c>
      <c r="BN7" s="39">
        <v>1168.7</v>
      </c>
      <c r="BO7" s="39">
        <v>1074.1400000000001</v>
      </c>
      <c r="BP7" s="39">
        <v>69.010000000000005</v>
      </c>
      <c r="BQ7" s="39">
        <v>67.38</v>
      </c>
      <c r="BR7" s="39">
        <v>72.27</v>
      </c>
      <c r="BS7" s="39">
        <v>68.42</v>
      </c>
      <c r="BT7" s="39">
        <v>69.23</v>
      </c>
      <c r="BU7" s="39">
        <v>53.81</v>
      </c>
      <c r="BV7" s="39">
        <v>53.62</v>
      </c>
      <c r="BW7" s="39">
        <v>53.41</v>
      </c>
      <c r="BX7" s="39">
        <v>53.29</v>
      </c>
      <c r="BY7" s="39">
        <v>53.59</v>
      </c>
      <c r="BZ7" s="39">
        <v>54.36</v>
      </c>
      <c r="CA7" s="39">
        <v>95.69</v>
      </c>
      <c r="CB7" s="39">
        <v>95.39</v>
      </c>
      <c r="CC7" s="39">
        <v>92.34</v>
      </c>
      <c r="CD7" s="39">
        <v>97.66</v>
      </c>
      <c r="CE7" s="39">
        <v>95.1</v>
      </c>
      <c r="CF7" s="39">
        <v>284.64999999999998</v>
      </c>
      <c r="CG7" s="39">
        <v>287.7</v>
      </c>
      <c r="CH7" s="39">
        <v>277.39999999999998</v>
      </c>
      <c r="CI7" s="39">
        <v>259.02</v>
      </c>
      <c r="CJ7" s="39">
        <v>259.79000000000002</v>
      </c>
      <c r="CK7" s="39">
        <v>296.39999999999998</v>
      </c>
      <c r="CL7" s="39">
        <v>56.43</v>
      </c>
      <c r="CM7" s="39">
        <v>55.92</v>
      </c>
      <c r="CN7" s="39">
        <v>57.65</v>
      </c>
      <c r="CO7" s="39">
        <v>57.69</v>
      </c>
      <c r="CP7" s="39">
        <v>57.18</v>
      </c>
      <c r="CQ7" s="39">
        <v>58.96</v>
      </c>
      <c r="CR7" s="39">
        <v>58.1</v>
      </c>
      <c r="CS7" s="39">
        <v>56.19</v>
      </c>
      <c r="CT7" s="39">
        <v>56.65</v>
      </c>
      <c r="CU7" s="39">
        <v>56.41</v>
      </c>
      <c r="CV7" s="39">
        <v>55.95</v>
      </c>
      <c r="CW7" s="39">
        <v>69.81</v>
      </c>
      <c r="CX7" s="39">
        <v>70.099999999999994</v>
      </c>
      <c r="CY7" s="39">
        <v>70.14</v>
      </c>
      <c r="CZ7" s="39">
        <v>72.58</v>
      </c>
      <c r="DA7" s="39">
        <v>75.83</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1.83</v>
      </c>
      <c r="EE7" s="39">
        <v>0.5</v>
      </c>
      <c r="EF7" s="39">
        <v>0.78</v>
      </c>
      <c r="EG7" s="39">
        <v>1.1299999999999999</v>
      </c>
      <c r="EH7" s="39">
        <v>0.73</v>
      </c>
      <c r="EI7" s="39">
        <v>0.98</v>
      </c>
      <c r="EJ7" s="39">
        <v>0.76</v>
      </c>
      <c r="EK7" s="39">
        <v>0.8</v>
      </c>
      <c r="EL7" s="39">
        <v>0.96</v>
      </c>
      <c r="EM7" s="39">
        <v>0.65</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外川正和</cp:lastModifiedBy>
  <dcterms:created xsi:type="dcterms:W3CDTF">2019-12-05T04:37:13Z</dcterms:created>
  <dcterms:modified xsi:type="dcterms:W3CDTF">2020-01-24T00:55:07Z</dcterms:modified>
  <cp:category/>
</cp:coreProperties>
</file>