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nkou13\Desktop\【経営比較分析表】2018_194298_47_010\"/>
    </mc:Choice>
  </mc:AlternateContent>
  <workbookProtection workbookAlgorithmName="SHA-512" workbookHashValue="NgZBcO+uFszMTShg2IjnQephOCqz264O4Dhxi+goZPyjuwxsUqt4GhLBUHolnBPMD2T1fB44S4NgPfN4KX6uBw==" workbookSaltValue="tUHU1X4nYiP1tFoQKmQ1K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<sst xmlns="http://schemas.openxmlformats.org/spreadsheetml/2006/main" count="225" uniqueCount="110">
  <si>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</si>
  <si>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</si>
  <si>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</si>
  <si>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</si>
  <si>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</si>
  <si>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</si>
  <si>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</si>
  <si>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</si>
  <si>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</si>
  <si>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</si>
  <si>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</si>
  <si>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</si>
  <si>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</si>
  <si>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</si>
  <si>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</si>
  <si>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</si>
  <si>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</si>
  <si>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</si>
  <si>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</si>
  <si>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</si>
  <si>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</si>
  <si>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</si>
  <si>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</si>
  <si>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</si>
  <si>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</si>
  <si>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</si>
  <si>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</si>
  <si>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</si>
  <si>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</si>
  <si>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</si>
  <si>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</si>
  <si>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</si>
  <si>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</si>
  <si>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</si>
  <si>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</si>
  <si>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</si>
  <si>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</si>
  <si>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</si>
  <si>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</si>
  <si>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</si>
  <si>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</si>
  <si>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</si>
  <si>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</si>
  <si>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</si>
  <si>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</si>
  <si>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</si>
  <si>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</si>
  <si>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</si>
  <si>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</si>
  <si>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</si>
  <si>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</si>
  <si>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</si>
  <si>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</si>
  <si>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</si>
  <si>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</si>
  <si>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</si>
  <si>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</si>
  <si>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</si>
  <si>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</si>
  <si>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</si>
  <si>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</si>
  <si>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</si>
  <si>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</si>
  <si>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</si>
  <si>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</si>
  <si>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</si>
  <si>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</si>
  <si>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</si>
  <si>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</si>
  <si>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</si>
  <si>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</si>
  <si>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</si>
  <si>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</si>
  <si>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</si>
  <si>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</si>
  <si>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</si>
  <si>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</si>
  <si>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</si>
  <si>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</si>
  <si>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</si>
  <si>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</si>
  <si>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</si>
  <si>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</si>
  <si>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</si>
  <si>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</si>
  <si>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</si>
  <si>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</si>
  <si>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</si>
  <si>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</si>
  <si>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</si>
  <si>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</si>
  <si>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</si>
  <si>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</si>
  <si>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</si>
  <si>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</si>
  <si>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</si>
  <si>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</si>
  <si>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</si>
  <si>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</si>
  <si>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</si>
  <si>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</si>
  <si>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</si>
  <si>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</si>
  <si>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</si>
  <si>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</si>
  <si>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</si>
  <si>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</si>
  <si>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収益的収支比率は１００％を超えているものの、給水収益のみでは老朽化した配水管の更新工事費などを賄えないため、一般会計からの繰入金などを使用して工事を実施していく。</t>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</si>
  <si>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引き続き住民への安定した水道水の供給を実施するために、工事額の試算や財源確保の具体的方策を立てて経営健全化を図る必要がある。</t>
    <phoneticPr fontId="4"/>
  </si>
  <si>
    <t>平成３０年度の管路更新率は全国平均値や類似団体平均値と比較してみると高い指標となった。
有形固定資産減価償却率や管路経年化率は把握できていないが、鳴沢村の総管路延長は多くが鋼管や鋳鉄管であり、耐震化が必要な配水管となっている。村道工事との調整を図りながら効率的に配水管の更新工事を実施していく必要がある。</t>
    <rPh sb="83" eb="84">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</si>
</sst>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1.33</c:v>
                </c:pt>
                <c:pt idx="2">
                  <c:v>2.46</c:v>
                </c:pt>
                <c:pt idx="3">
                  <c:v>2.95</c:v>
                </c:pt>
                <c:pt idx="4">
                  <c:v>0.79</c:v>
                </c:pt>
              </c:numCache>
            </c:numRef>
          </c:val>
          <c:extLst>
            <c:ext xmlns:c16="http://schemas.microsoft.com/office/drawing/2014/chart" uri="{C3380CC4-5D6E-409C-BE32-E72D297353CC}">
              <c16:uniqueId val="{00000000-69AA-4F6A-BFD6-B7850C681C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69AA-4F6A-BFD6-B7850C681C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66.599999999999994</c:v>
                </c:pt>
                <c:pt idx="1">
                  <c:v>64.84</c:v>
                </c:pt>
                <c:pt idx="2">
                  <c:v>66.66</c:v>
                </c:pt>
                <c:pt idx="3">
                  <c:v>64.959999999999994</c:v>
                </c:pt>
                <c:pt idx="4">
                  <c:v>64.959999999999994</c:v>
                </c:pt>
              </c:numCache>
            </c:numRef>
          </c:val>
          <c:extLst>
            <c:ext xmlns:c16="http://schemas.microsoft.com/office/drawing/2014/chart" uri="{C3380CC4-5D6E-409C-BE32-E72D297353CC}">
              <c16:uniqueId val="{00000000-A2E6-48CB-B4E8-ADD918F26F2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A2E6-48CB-B4E8-ADD918F26F2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c:v>
                </c:pt>
                <c:pt idx="1">
                  <c:v>85</c:v>
                </c:pt>
                <c:pt idx="2">
                  <c:v>85</c:v>
                </c:pt>
                <c:pt idx="3">
                  <c:v>87.22</c:v>
                </c:pt>
                <c:pt idx="4">
                  <c:v>85</c:v>
                </c:pt>
              </c:numCache>
            </c:numRef>
          </c:val>
          <c:extLst>
            <c:ext xmlns:c16="http://schemas.microsoft.com/office/drawing/2014/chart" uri="{C3380CC4-5D6E-409C-BE32-E72D297353CC}">
              <c16:uniqueId val="{00000000-C407-4F46-AD3A-9182EC23B94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C407-4F46-AD3A-9182EC23B94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107.13</c:v>
                </c:pt>
                <c:pt idx="1">
                  <c:v>118.96</c:v>
                </c:pt>
                <c:pt idx="2">
                  <c:v>136.58000000000001</c:v>
                </c:pt>
                <c:pt idx="3">
                  <c:v>134.88</c:v>
                </c:pt>
                <c:pt idx="4">
                  <c:v>158.71</c:v>
                </c:pt>
              </c:numCache>
            </c:numRef>
          </c:val>
          <c:extLst>
            <c:ext xmlns:c16="http://schemas.microsoft.com/office/drawing/2014/chart" uri="{C3380CC4-5D6E-409C-BE32-E72D297353CC}">
              <c16:uniqueId val="{00000000-4FB4-40F7-8BC5-4D067CC8B53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FB4-40F7-8BC5-4D067CC8B53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8-40D8-A8A0-EE75EDB5EC4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8-40D8-A8A0-EE75EDB5EC4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A-42E5-AF0C-11F1C72EDF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A-42E5-AF0C-11F1C72EDF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7-4746-B2CF-F0C2CF96E6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7-4746-B2CF-F0C2CF96E6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5-4BA9-9A62-5374ABED395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5-4BA9-9A62-5374ABED395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F-43D5-94B9-E93E4C7CFC0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068F-43D5-94B9-E93E4C7CFC0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99.98</c:v>
                </c:pt>
                <c:pt idx="1">
                  <c:v>115.23</c:v>
                </c:pt>
                <c:pt idx="2">
                  <c:v>131.56</c:v>
                </c:pt>
                <c:pt idx="3">
                  <c:v>128.96</c:v>
                </c:pt>
                <c:pt idx="4">
                  <c:v>152.52000000000001</c:v>
                </c:pt>
              </c:numCache>
            </c:numRef>
          </c:val>
          <c:extLst>
            <c:ext xmlns:c16="http://schemas.microsoft.com/office/drawing/2014/chart" uri="{C3380CC4-5D6E-409C-BE32-E72D297353CC}">
              <c16:uniqueId val="{00000000-052D-4331-B9CB-E7E2CE1AC9F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052D-4331-B9CB-E7E2CE1AC9F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59.81</c:v>
                </c:pt>
                <c:pt idx="1">
                  <c:v>54.25</c:v>
                </c:pt>
                <c:pt idx="2">
                  <c:v>47.49</c:v>
                </c:pt>
                <c:pt idx="3">
                  <c:v>47.99</c:v>
                </c:pt>
                <c:pt idx="4">
                  <c:v>44.57</c:v>
                </c:pt>
              </c:numCache>
            </c:numRef>
          </c:val>
          <c:extLst>
            <c:ext xmlns:c16="http://schemas.microsoft.com/office/drawing/2014/chart" uri="{C3380CC4-5D6E-409C-BE32-E72D297353CC}">
              <c16:uniqueId val="{00000000-5BB5-4F5D-8BDC-1AB1E29F5A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5BB5-4F5D-8BDC-1AB1E29F5A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鳴沢村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3154</v>
      </c>
      <c r="AM8" s="66"/>
      <c r="AN8" s="66"/>
      <c r="AO8" s="66"/>
      <c r="AP8" s="66"/>
      <c r="AQ8" s="66"/>
      <c r="AR8" s="66"/>
      <c r="AS8" s="66"/>
      <c r="AT8" s="65">
        <f>データ!$S$6</f>
        <v>89.58</v>
      </c>
      <c r="AU8" s="65"/>
      <c r="AV8" s="65"/>
      <c r="AW8" s="65"/>
      <c r="AX8" s="65"/>
      <c r="AY8" s="65"/>
      <c r="AZ8" s="65"/>
      <c r="BA8" s="65"/>
      <c r="BB8" s="65">
        <f>データ!$T$6</f>
        <v>35.21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88.22</v>
      </c>
      <c r="Q10" s="65"/>
      <c r="R10" s="65"/>
      <c r="S10" s="65"/>
      <c r="T10" s="65"/>
      <c r="U10" s="65"/>
      <c r="V10" s="65"/>
      <c r="W10" s="66">
        <f>データ!$Q$6</f>
        <v>572</v>
      </c>
      <c r="X10" s="66"/>
      <c r="Y10" s="66"/>
      <c r="Z10" s="66"/>
      <c r="AA10" s="66"/>
      <c r="AB10" s="66"/>
      <c r="AC10" s="66"/>
      <c r="AD10" s="2"/>
      <c r="AE10" s="2"/>
      <c r="AF10" s="2"/>
      <c r="AG10" s="2"/>
      <c r="AH10" s="2"/>
      <c r="AI10" s="2"/>
      <c r="AJ10" s="2"/>
      <c r="AK10" s="2"/>
      <c r="AL10" s="66">
        <f>データ!$U$6</f>
        <v>2778</v>
      </c>
      <c r="AM10" s="66"/>
      <c r="AN10" s="66"/>
      <c r="AO10" s="66"/>
      <c r="AP10" s="66"/>
      <c r="AQ10" s="66"/>
      <c r="AR10" s="66"/>
      <c r="AS10" s="66"/>
      <c r="AT10" s="65">
        <f>データ!$V$6</f>
        <v>4</v>
      </c>
      <c r="AU10" s="65"/>
      <c r="AV10" s="65"/>
      <c r="AW10" s="65"/>
      <c r="AX10" s="65"/>
      <c r="AY10" s="65"/>
      <c r="AZ10" s="65"/>
      <c r="BA10" s="65"/>
      <c r="BB10" s="65">
        <f>データ!$W$6</f>
        <v>694.5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107</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dPaqYPzlTsTaGXWEAlqdTYe8zxbeB9s380f5z8/xDCtmbsC1WactKJCmnWKm+BFQ6MmBDMZjwQ4AapxiMiEqJQ==" saltValue="RWyGyW5CaMHi04QZsgcX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194298</v>
      </c>
      <c r="D6" s="34">
        <f t="shared" si="3"/>
        <v>47</v>
      </c>
      <c r="E6" s="34">
        <f t="shared" si="3"/>
        <v>1</v>
      </c>
      <c r="F6" s="34">
        <f t="shared" si="3"/>
        <v>0</v>
      </c>
      <c r="G6" s="34">
        <f t="shared" si="3"/>
        <v>0</v>
      </c>
      <c r="H6" s="34" t="str">
        <f t="shared" si="3"/>
        <v>山梨県　鳴沢村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88.22</v>
      </c>
      <c r="Q6" s="35">
        <f t="shared" si="3"/>
        <v>572</v>
      </c>
      <c r="R6" s="35">
        <f t="shared" si="3"/>
        <v>3154</v>
      </c>
      <c r="S6" s="35">
        <f t="shared" si="3"/>
        <v>89.58</v>
      </c>
      <c r="T6" s="35">
        <f t="shared" si="3"/>
        <v>35.21</v>
      </c>
      <c r="U6" s="35">
        <f t="shared" si="3"/>
        <v>2778</v>
      </c>
      <c r="V6" s="35">
        <f t="shared" si="3"/>
        <v>4</v>
      </c>
      <c r="W6" s="35">
        <f t="shared" si="3"/>
        <v>694.5</v>
      </c>
      <c r="X6" s="36">
        <f>IF(X7="",NA(),X7)</f>
        <v>107.13</v>
      </c>
      <c r="Y6" s="36">
        <f t="shared" ref="Y6:AG6" si="4">IF(Y7="",NA(),Y7)</f>
        <v>118.96</v>
      </c>
      <c r="Z6" s="36">
        <f t="shared" si="4"/>
        <v>136.58000000000001</v>
      </c>
      <c r="AA6" s="36">
        <f t="shared" si="4"/>
        <v>134.88</v>
      </c>
      <c r="AB6" s="36">
        <f t="shared" si="4"/>
        <v>158.71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1125.69</v>
      </c>
      <c r="BK6" s="36">
        <f t="shared" si="7"/>
        <v>1134.67</v>
      </c>
      <c r="BL6" s="36">
        <f t="shared" si="7"/>
        <v>1144.79</v>
      </c>
      <c r="BM6" s="36">
        <f t="shared" si="7"/>
        <v>1061.58</v>
      </c>
      <c r="BN6" s="36">
        <f t="shared" si="7"/>
        <v>1007.7</v>
      </c>
      <c r="BO6" s="35" t="str">
        <f>IF(BO7="","",IF(BO7="-","【-】","【"&amp;SUBSTITUTE(TEXT(BO7,"#,##0.00"),"-","△")&amp;"】"))</f>
        <v>【1,074.14】</v>
      </c>
      <c r="BP6" s="36">
        <f>IF(BP7="",NA(),BP7)</f>
        <v>99.98</v>
      </c>
      <c r="BQ6" s="36">
        <f t="shared" ref="BQ6:BY6" si="8">IF(BQ7="",NA(),BQ7)</f>
        <v>115.23</v>
      </c>
      <c r="BR6" s="36">
        <f t="shared" si="8"/>
        <v>131.56</v>
      </c>
      <c r="BS6" s="36">
        <f t="shared" si="8"/>
        <v>128.96</v>
      </c>
      <c r="BT6" s="36">
        <f t="shared" si="8"/>
        <v>152.52000000000001</v>
      </c>
      <c r="BU6" s="36">
        <f t="shared" si="8"/>
        <v>46.48</v>
      </c>
      <c r="BV6" s="36">
        <f t="shared" si="8"/>
        <v>40.6</v>
      </c>
      <c r="BW6" s="36">
        <f t="shared" si="8"/>
        <v>56.04</v>
      </c>
      <c r="BX6" s="36">
        <f t="shared" si="8"/>
        <v>58.52</v>
      </c>
      <c r="BY6" s="36">
        <f t="shared" si="8"/>
        <v>59.22</v>
      </c>
      <c r="BZ6" s="35" t="str">
        <f>IF(BZ7="","",IF(BZ7="-","【-】","【"&amp;SUBSTITUTE(TEXT(BZ7,"#,##0.00"),"-","△")&amp;"】"))</f>
        <v>【54.36】</v>
      </c>
      <c r="CA6" s="36">
        <f>IF(CA7="",NA(),CA7)</f>
        <v>59.81</v>
      </c>
      <c r="CB6" s="36">
        <f t="shared" ref="CB6:CJ6" si="9">IF(CB7="",NA(),CB7)</f>
        <v>54.25</v>
      </c>
      <c r="CC6" s="36">
        <f t="shared" si="9"/>
        <v>47.49</v>
      </c>
      <c r="CD6" s="36">
        <f t="shared" si="9"/>
        <v>47.99</v>
      </c>
      <c r="CE6" s="36">
        <f t="shared" si="9"/>
        <v>44.57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66.599999999999994</v>
      </c>
      <c r="CM6" s="36">
        <f t="shared" ref="CM6:CU6" si="10">IF(CM7="",NA(),CM7)</f>
        <v>64.84</v>
      </c>
      <c r="CN6" s="36">
        <f t="shared" si="10"/>
        <v>66.66</v>
      </c>
      <c r="CO6" s="36">
        <f t="shared" si="10"/>
        <v>64.959999999999994</v>
      </c>
      <c r="CP6" s="36">
        <f t="shared" si="10"/>
        <v>64.959999999999994</v>
      </c>
      <c r="CQ6" s="36">
        <f t="shared" si="10"/>
        <v>57.43</v>
      </c>
      <c r="CR6" s="36">
        <f t="shared" si="10"/>
        <v>57.29</v>
      </c>
      <c r="CS6" s="36">
        <f t="shared" si="10"/>
        <v>55.9</v>
      </c>
      <c r="CT6" s="36">
        <f t="shared" si="10"/>
        <v>57.3</v>
      </c>
      <c r="CU6" s="36">
        <f t="shared" si="10"/>
        <v>56.76</v>
      </c>
      <c r="CV6" s="35" t="str">
        <f>IF(CV7="","",IF(CV7="-","【-】","【"&amp;SUBSTITUTE(TEXT(CV7,"#,##0.00"),"-","△")&amp;"】"))</f>
        <v>【55.95】</v>
      </c>
      <c r="CW6" s="36">
        <f>IF(CW7="",NA(),CW7)</f>
        <v>85</v>
      </c>
      <c r="CX6" s="36">
        <f t="shared" ref="CX6:DF6" si="11">IF(CX7="",NA(),CX7)</f>
        <v>85</v>
      </c>
      <c r="CY6" s="36">
        <f t="shared" si="11"/>
        <v>85</v>
      </c>
      <c r="CZ6" s="36">
        <f t="shared" si="11"/>
        <v>87.22</v>
      </c>
      <c r="DA6" s="36">
        <f t="shared" si="11"/>
        <v>85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v>
      </c>
      <c r="EE6" s="36">
        <f t="shared" ref="EE6:EM6" si="14">IF(EE7="",NA(),EE7)</f>
        <v>1.33</v>
      </c>
      <c r="EF6" s="36">
        <f t="shared" si="14"/>
        <v>2.46</v>
      </c>
      <c r="EG6" s="36">
        <f t="shared" si="14"/>
        <v>2.95</v>
      </c>
      <c r="EH6" s="36">
        <f t="shared" si="14"/>
        <v>0.79</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194298</v>
      </c>
      <c r="D7" s="38">
        <v>47</v>
      </c>
      <c r="E7" s="38">
        <v>1</v>
      </c>
      <c r="F7" s="38">
        <v>0</v>
      </c>
      <c r="G7" s="38">
        <v>0</v>
      </c>
      <c r="H7" s="38" t="s">
        <v>94</v>
      </c>
      <c r="I7" s="38" t="s">
        <v>95</v>
      </c>
      <c r="J7" s="38" t="s">
        <v>96</v>
      </c>
      <c r="K7" s="38" t="s">
        <v>97</v>
      </c>
      <c r="L7" s="38" t="s">
        <v>98</v>
      </c>
      <c r="M7" s="38" t="s">
        <v>99</v>
      </c>
      <c r="N7" s="39" t="s">
        <v>100</v>
      </c>
      <c r="O7" s="39" t="s">
        <v>101</v>
      </c>
      <c r="P7" s="39">
        <v>88.22</v>
      </c>
      <c r="Q7" s="39">
        <v>572</v>
      </c>
      <c r="R7" s="39">
        <v>3154</v>
      </c>
      <c r="S7" s="39">
        <v>89.58</v>
      </c>
      <c r="T7" s="39">
        <v>35.21</v>
      </c>
      <c r="U7" s="39">
        <v>2778</v>
      </c>
      <c r="V7" s="39">
        <v>4</v>
      </c>
      <c r="W7" s="39">
        <v>694.5</v>
      </c>
      <c r="X7" s="39">
        <v>107.13</v>
      </c>
      <c r="Y7" s="39">
        <v>118.96</v>
      </c>
      <c r="Z7" s="39">
        <v>136.58000000000001</v>
      </c>
      <c r="AA7" s="39">
        <v>134.88</v>
      </c>
      <c r="AB7" s="39">
        <v>158.71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1125.69</v>
      </c>
      <c r="BK7" s="39">
        <v>1134.67</v>
      </c>
      <c r="BL7" s="39">
        <v>1144.79</v>
      </c>
      <c r="BM7" s="39">
        <v>1061.58</v>
      </c>
      <c r="BN7" s="39">
        <v>1007.7</v>
      </c>
      <c r="BO7" s="39">
        <v>1074.1400000000001</v>
      </c>
      <c r="BP7" s="39">
        <v>99.98</v>
      </c>
      <c r="BQ7" s="39">
        <v>115.23</v>
      </c>
      <c r="BR7" s="39">
        <v>131.56</v>
      </c>
      <c r="BS7" s="39">
        <v>128.96</v>
      </c>
      <c r="BT7" s="39">
        <v>152.52000000000001</v>
      </c>
      <c r="BU7" s="39">
        <v>46.48</v>
      </c>
      <c r="BV7" s="39">
        <v>40.6</v>
      </c>
      <c r="BW7" s="39">
        <v>56.04</v>
      </c>
      <c r="BX7" s="39">
        <v>58.52</v>
      </c>
      <c r="BY7" s="39">
        <v>59.22</v>
      </c>
      <c r="BZ7" s="39">
        <v>54.36</v>
      </c>
      <c r="CA7" s="39">
        <v>59.81</v>
      </c>
      <c r="CB7" s="39">
        <v>54.25</v>
      </c>
      <c r="CC7" s="39">
        <v>47.49</v>
      </c>
      <c r="CD7" s="39">
        <v>47.99</v>
      </c>
      <c r="CE7" s="39">
        <v>44.57</v>
      </c>
      <c r="CF7" s="39">
        <v>376.61</v>
      </c>
      <c r="CG7" s="39">
        <v>440.03</v>
      </c>
      <c r="CH7" s="39">
        <v>304.35000000000002</v>
      </c>
      <c r="CI7" s="39">
        <v>296.3</v>
      </c>
      <c r="CJ7" s="39">
        <v>292.89999999999998</v>
      </c>
      <c r="CK7" s="39">
        <v>296.39999999999998</v>
      </c>
      <c r="CL7" s="39">
        <v>66.599999999999994</v>
      </c>
      <c r="CM7" s="39">
        <v>64.84</v>
      </c>
      <c r="CN7" s="39">
        <v>66.66</v>
      </c>
      <c r="CO7" s="39">
        <v>64.959999999999994</v>
      </c>
      <c r="CP7" s="39">
        <v>64.959999999999994</v>
      </c>
      <c r="CQ7" s="39">
        <v>57.43</v>
      </c>
      <c r="CR7" s="39">
        <v>57.29</v>
      </c>
      <c r="CS7" s="39">
        <v>55.9</v>
      </c>
      <c r="CT7" s="39">
        <v>57.3</v>
      </c>
      <c r="CU7" s="39">
        <v>56.76</v>
      </c>
      <c r="CV7" s="39">
        <v>55.95</v>
      </c>
      <c r="CW7" s="39">
        <v>85</v>
      </c>
      <c r="CX7" s="39">
        <v>85</v>
      </c>
      <c r="CY7" s="39">
        <v>85</v>
      </c>
      <c r="CZ7" s="39">
        <v>87.22</v>
      </c>
      <c r="DA7" s="39">
        <v>85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v>
      </c>
      <c r="EE7" s="39">
        <v>1.33</v>
      </c>
      <c r="EF7" s="39">
        <v>2.46</v>
      </c>
      <c r="EG7" s="39">
        <v>2.95</v>
      </c>
      <c r="EH7" s="39">
        <v>0.79</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鳴沢村</cp:lastModifiedBy>
  <dcterms:created xsi:type="dcterms:W3CDTF">2019-12-05T04:37:13Z</dcterms:created>
  <dcterms:modified xsi:type="dcterms:W3CDTF">2020-02-04T06:57:48Z</dcterms:modified>
  <cp:category/>
</cp:coreProperties>
</file>