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環境水道課\R１年度\★★上下水道課★★\【上水道関係】\【各種調査物】\調査物（H３１）\公営企業に係る経営比較分析表（平成30年度決算）の分析等について\"/>
    </mc:Choice>
  </mc:AlternateContent>
  <workbookProtection workbookAlgorithmName="SHA-512" workbookHashValue="d1RSs0V4mrrCB2BVVG9Sj93CpEln2IAFPT2m7ub1mg1gRWedIBev4z5y8tonQiYUv0enk8mgXrYJ4it3P/FvvA==" workbookSaltValue="rzQEexRQJ4pydsRDEwlJ2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<sst xmlns="http://schemas.openxmlformats.org/spreadsheetml/2006/main" count="225" uniqueCount="112">
  <si>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</si>
  <si>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</si>
  <si>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</si>
  <si>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</si>
  <si>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</si>
  <si>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</si>
  <si>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</si>
  <si>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</si>
  <si>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</si>
  <si>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</si>
  <si>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</si>
  <si>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</si>
  <si>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</si>
  <si>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</si>
  <si>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</si>
  <si>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</si>
  <si>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</si>
  <si>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</si>
  <si>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</si>
  <si>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</si>
  <si>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</si>
  <si>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</si>
  <si>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</si>
  <si>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</si>
  <si>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</si>
  <si>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</si>
  <si>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</si>
  <si>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</si>
  <si>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</si>
  <si>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</si>
  <si>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</si>
  <si>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</si>
  <si>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</si>
  <si>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</si>
  <si>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</si>
  <si>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</si>
  <si>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</si>
  <si>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</si>
  <si>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</si>
  <si>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</si>
  <si>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</si>
  <si>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</si>
  <si>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</si>
  <si>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</si>
  <si>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</si>
  <si>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</si>
  <si>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</si>
  <si>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</si>
  <si>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</si>
  <si>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</si>
  <si>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</si>
  <si>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</si>
  <si>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</si>
  <si>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</si>
  <si>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</si>
  <si>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</si>
  <si>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</si>
  <si>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</si>
  <si>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</si>
  <si>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</si>
  <si>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</si>
  <si>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</si>
  <si>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</si>
  <si>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</si>
  <si>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</si>
  <si>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</si>
  <si>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</si>
  <si>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</si>
  <si>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</si>
  <si>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</si>
  <si>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</si>
  <si>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</si>
  <si>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</si>
  <si>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</si>
  <si>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</si>
  <si>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</si>
  <si>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</si>
  <si>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</si>
  <si>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</si>
  <si>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</si>
  <si>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</si>
  <si>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</si>
  <si>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</si>
  <si>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</si>
  <si>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</si>
  <si>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</si>
  <si>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</si>
  <si>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</si>
  <si>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</si>
  <si>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</si>
  <si>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</si>
  <si>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</si>
  <si>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</si>
  <si>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</si>
  <si>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</si>
  <si>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</si>
  <si>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</si>
  <si>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</si>
  <si>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</si>
  <si>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</si>
  <si>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</si>
  <si>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</si>
  <si>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</si>
  <si>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</si>
  <si>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</si>
  <si>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</si>
  <si>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</si>
  <si>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</si>
  <si>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</si>
  <si>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類似団体と比較すると、収益的収支比率が高く、一見して健全な状況であるといえるが、給水収益だけでは費用がまかないきれず、それ以外の収入に依存している状況である。
　更なる経営改善を図るため、施設利用率の改善や有収率の維持向上に努める必要がある。</t>
    <rPh sb="1" eb="3">
      <t>ルイジ</t>
    </rPh>
    <rPh sb="3" eb="5">
      <t>ダンタイ</t>
    </rPh>
    <rPh sb="6" eb="8">
      <t>ヒカク</t>
    </rPh>
    <rPh sb="12" eb="15">
      <t>シュウエキテキ</t>
    </rPh>
    <rPh sb="15" eb="17">
      <t>シュウシ</t>
    </rPh>
    <rPh sb="17" eb="19">
      <t>ヒリツ</t>
    </rPh>
    <rPh sb="20" eb="21">
      <t>タカ</t>
    </rPh>
    <rPh sb="23" eb="25">
      <t>イッケン</t>
    </rPh>
    <rPh sb="27" eb="29">
      <t>ケンゼン</t>
    </rPh>
    <rPh sb="30" eb="32">
      <t>ジョウキョウ</t>
    </rPh>
    <rPh sb="41" eb="43">
      <t>キュウスイ</t>
    </rPh>
    <rPh sb="43" eb="45">
      <t>シュウエキ</t>
    </rPh>
    <rPh sb="49" eb="51">
      <t>ヒヨウ</t>
    </rPh>
    <rPh sb="62" eb="64">
      <t>イガイ</t>
    </rPh>
    <rPh sb="65" eb="67">
      <t>シュウニュウ</t>
    </rPh>
    <rPh sb="68" eb="70">
      <t>イゾン</t>
    </rPh>
    <rPh sb="74" eb="76">
      <t>ジョウキョウ</t>
    </rPh>
    <rPh sb="82" eb="83">
      <t>サラ</t>
    </rPh>
    <rPh sb="85" eb="87">
      <t>ケイエイ</t>
    </rPh>
    <rPh sb="87" eb="89">
      <t>カイゼン</t>
    </rPh>
    <rPh sb="90" eb="91">
      <t>ハカ</t>
    </rPh>
    <rPh sb="95" eb="97">
      <t>シセツ</t>
    </rPh>
    <rPh sb="97" eb="99">
      <t>リヨウ</t>
    </rPh>
    <rPh sb="99" eb="100">
      <t>リツ</t>
    </rPh>
    <rPh sb="101" eb="103">
      <t>カイゼン</t>
    </rPh>
    <rPh sb="104" eb="107">
      <t>ユウシュウリツ</t>
    </rPh>
    <rPh sb="108" eb="110">
      <t>イジ</t>
    </rPh>
    <rPh sb="110" eb="112">
      <t>コウジョウ</t>
    </rPh>
    <rPh sb="113" eb="114">
      <t>ツト</t>
    </rPh>
    <rPh sb="116" eb="118">
      <t>ヒツヨウ</t>
    </rPh>
    <phoneticPr fontId="4"/>
  </si>
  <si>
    <t>　有収率、料金回収率を更に上げ、料金収入のみで運営していけるように、経営健全化の継続、向上に努め、近隣市町村と情報共有を行い、経営改善を図る必要がある。</t>
    <rPh sb="1" eb="4">
      <t>ユウシュウリツ</t>
    </rPh>
    <rPh sb="5" eb="7">
      <t>リョウキン</t>
    </rPh>
    <rPh sb="7" eb="9">
      <t>カイシュウ</t>
    </rPh>
    <rPh sb="9" eb="10">
      <t>リツ</t>
    </rPh>
    <rPh sb="11" eb="12">
      <t>サラ</t>
    </rPh>
    <rPh sb="13" eb="14">
      <t>ア</t>
    </rPh>
    <rPh sb="16" eb="18">
      <t>リョウキン</t>
    </rPh>
    <rPh sb="18" eb="20">
      <t>シュウニュウ</t>
    </rPh>
    <rPh sb="23" eb="25">
      <t>ウンエイ</t>
    </rPh>
    <rPh sb="34" eb="36">
      <t>ケイエイ</t>
    </rPh>
    <rPh sb="36" eb="39">
      <t>ケンゼンカ</t>
    </rPh>
    <rPh sb="40" eb="42">
      <t>ケイゾク</t>
    </rPh>
    <rPh sb="43" eb="45">
      <t>コウジョウ</t>
    </rPh>
    <rPh sb="46" eb="47">
      <t>ツト</t>
    </rPh>
    <rPh sb="49" eb="51">
      <t>キンリン</t>
    </rPh>
    <rPh sb="51" eb="54">
      <t>シチョウソン</t>
    </rPh>
    <rPh sb="55" eb="57">
      <t>ジョウホウ</t>
    </rPh>
    <rPh sb="57" eb="59">
      <t>キョウユウ</t>
    </rPh>
    <rPh sb="60" eb="61">
      <t>オコナ</t>
    </rPh>
    <rPh sb="63" eb="65">
      <t>ケイエイ</t>
    </rPh>
    <rPh sb="65" eb="67">
      <t>カイゼン</t>
    </rPh>
    <rPh sb="68" eb="69">
      <t>ハカ</t>
    </rPh>
    <rPh sb="70" eb="72">
      <t>ヒツヨウ</t>
    </rPh>
    <phoneticPr fontId="4"/>
  </si>
  <si>
    <t>　平成１９年度に完成、稼働した施設であるため、老朽化に面においては当面の間更新の必要はない。
　しかし、いずれ更新する必要があるため、それを見据えたうえで経営を行う必要がある。</t>
    <rPh sb="1" eb="3">
      <t>ヘイセイ</t>
    </rPh>
    <rPh sb="5" eb="7">
      <t>ネンド</t>
    </rPh>
    <rPh sb="8" eb="10">
      <t>カンセイ</t>
    </rPh>
    <rPh sb="11" eb="13">
      <t>カドウ</t>
    </rPh>
    <rPh sb="15" eb="17">
      <t>シセツ</t>
    </rPh>
    <rPh sb="23" eb="26">
      <t>ロウキュウカ</t>
    </rPh>
    <rPh sb="27" eb="28">
      <t>メン</t>
    </rPh>
    <rPh sb="33" eb="35">
      <t>トウメン</t>
    </rPh>
    <rPh sb="36" eb="37">
      <t>アイダ</t>
    </rPh>
    <rPh sb="37" eb="39">
      <t>コウシン</t>
    </rPh>
    <rPh sb="40" eb="42">
      <t>ヒツヨウ</t>
    </rPh>
    <rPh sb="55" eb="57">
      <t>コウシン</t>
    </rPh>
    <rPh sb="59" eb="61">
      <t>ヒツヨウ</t>
    </rPh>
    <rPh sb="70" eb="72">
      <t>ミス</t>
    </rPh>
    <rPh sb="77" eb="79">
      <t>ケイエイ</t>
    </rPh>
    <rPh sb="80" eb="81">
      <t>オコナ</t>
    </rPh>
    <rPh sb="82" eb="8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</si>
</sst>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499-9D25-DBEE12463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B-4499-9D25-DBEE12463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38.32</c:v>
                </c:pt>
                <c:pt idx="1">
                  <c:v>35.6</c:v>
                </c:pt>
                <c:pt idx="2">
                  <c:v>33.549999999999997</c:v>
                </c:pt>
                <c:pt idx="3">
                  <c:v>38.11</c:v>
                </c:pt>
                <c:pt idx="4">
                  <c:v>38.24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7-4A77-A195-843318E46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7-4A77-A195-843318E46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94.71</c:v>
                </c:pt>
                <c:pt idx="1">
                  <c:v>89.15</c:v>
                </c:pt>
                <c:pt idx="2">
                  <c:v>96.16</c:v>
                </c:pt>
                <c:pt idx="3">
                  <c:v>84.69</c:v>
                </c:pt>
                <c:pt idx="4">
                  <c:v>88.65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7-4AAE-939C-E7B5FBE2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7-4AAE-939C-E7B5FBE2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B-47D2-B71C-D73BA573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0B-47D2-B71C-D73BA573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8-4567-885F-28C676A47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8-4567-885F-28C676A47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D-4F24-AE00-5603C8679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D-4F24-AE00-5603C8679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1-447A-8DFE-F583F88A6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1-447A-8DFE-F583F88A6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1-487A-8077-6AE48074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1-487A-8077-6AE48074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C-4997-8C87-7833C02CC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C-4997-8C87-7833C02CC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48.99</c:v>
                </c:pt>
                <c:pt idx="1">
                  <c:v>34.35</c:v>
                </c:pt>
                <c:pt idx="2">
                  <c:v>56.43</c:v>
                </c:pt>
                <c:pt idx="3">
                  <c:v>42.68</c:v>
                </c:pt>
                <c:pt idx="4">
                  <c:v>54.77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9-4F81-B142-2E85B50D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9-4F81-B142-2E85B50D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153.94</c:v>
                </c:pt>
                <c:pt idx="1">
                  <c:v>211.48</c:v>
                </c:pt>
                <c:pt idx="2">
                  <c:v>129.25</c:v>
                </c:pt>
                <c:pt idx="3">
                  <c:v>190.99</c:v>
                </c:pt>
                <c:pt idx="4">
                  <c:v>142.72999999999999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A-4269-9417-821CEB061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A-4269-9417-821CEB061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D1" zoomScaleNormal="100" workbookViewId="0">
      <selection activeCell="BK23" sqref="BK2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山梨県　忍野村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9689</v>
      </c>
      <c r="AM8" s="50"/>
      <c r="AN8" s="50"/>
      <c r="AO8" s="50"/>
      <c r="AP8" s="50"/>
      <c r="AQ8" s="50"/>
      <c r="AR8" s="50"/>
      <c r="AS8" s="50"/>
      <c r="AT8" s="46">
        <f>データ!$S$6</f>
        <v>25.05</v>
      </c>
      <c r="AU8" s="46"/>
      <c r="AV8" s="46"/>
      <c r="AW8" s="46"/>
      <c r="AX8" s="46"/>
      <c r="AY8" s="46"/>
      <c r="AZ8" s="46"/>
      <c r="BA8" s="46"/>
      <c r="BB8" s="46">
        <f>データ!$T$6</f>
        <v>386.79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2.08</v>
      </c>
      <c r="Q10" s="46"/>
      <c r="R10" s="46"/>
      <c r="S10" s="46"/>
      <c r="T10" s="46"/>
      <c r="U10" s="46"/>
      <c r="V10" s="46"/>
      <c r="W10" s="50">
        <f>データ!$Q$6</f>
        <v>1080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199</v>
      </c>
      <c r="AM10" s="50"/>
      <c r="AN10" s="50"/>
      <c r="AO10" s="50"/>
      <c r="AP10" s="50"/>
      <c r="AQ10" s="50"/>
      <c r="AR10" s="50"/>
      <c r="AS10" s="50"/>
      <c r="AT10" s="46">
        <f>データ!$V$6</f>
        <v>0.32</v>
      </c>
      <c r="AU10" s="46"/>
      <c r="AV10" s="46"/>
      <c r="AW10" s="46"/>
      <c r="AX10" s="46"/>
      <c r="AY10" s="46"/>
      <c r="AZ10" s="46"/>
      <c r="BA10" s="46"/>
      <c r="BB10" s="46">
        <f>データ!$W$6</f>
        <v>621.88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109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111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42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42</v>
      </c>
      <c r="O85" s="27" t="str">
        <f>データ!EN6</f>
        <v>【0.54】</v>
      </c>
    </row>
  </sheetData>
  <sheetProtection algorithmName="SHA-512" hashValue="9+nAxfnJm016ME5mzekYwH/9yKluWUfSzqTH2xyrpOcBajd1dKFQLoBRhzPs/Z48Onw58hiUAFbisQrIZOQNbw==" saltValue="OHpAUVTNGPVcXi/u/UzSH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54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2018</v>
      </c>
      <c r="C6" s="34">
        <f t="shared" ref="C6:W6" si="3">C7</f>
        <v>194247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忍野村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2.08</v>
      </c>
      <c r="Q6" s="35">
        <f t="shared" si="3"/>
        <v>1080</v>
      </c>
      <c r="R6" s="35">
        <f t="shared" si="3"/>
        <v>9689</v>
      </c>
      <c r="S6" s="35">
        <f t="shared" si="3"/>
        <v>25.05</v>
      </c>
      <c r="T6" s="35">
        <f t="shared" si="3"/>
        <v>386.79</v>
      </c>
      <c r="U6" s="35">
        <f t="shared" si="3"/>
        <v>199</v>
      </c>
      <c r="V6" s="35">
        <f t="shared" si="3"/>
        <v>0.32</v>
      </c>
      <c r="W6" s="35">
        <f t="shared" si="3"/>
        <v>621.88</v>
      </c>
      <c r="X6" s="36">
        <f>IF(X7="",NA(),X7)</f>
        <v>100</v>
      </c>
      <c r="Y6" s="36">
        <f t="shared" ref="Y6:AG6" si="4">IF(Y7="",NA(),Y7)</f>
        <v>100</v>
      </c>
      <c r="Z6" s="36">
        <f t="shared" si="4"/>
        <v>100</v>
      </c>
      <c r="AA6" s="36">
        <f t="shared" si="4"/>
        <v>100</v>
      </c>
      <c r="AB6" s="36">
        <f t="shared" si="4"/>
        <v>100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48.99</v>
      </c>
      <c r="BQ6" s="36">
        <f t="shared" ref="BQ6:BY6" si="8">IF(BQ7="",NA(),BQ7)</f>
        <v>34.35</v>
      </c>
      <c r="BR6" s="36">
        <f t="shared" si="8"/>
        <v>56.43</v>
      </c>
      <c r="BS6" s="36">
        <f t="shared" si="8"/>
        <v>42.68</v>
      </c>
      <c r="BT6" s="36">
        <f t="shared" si="8"/>
        <v>54.77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153.94</v>
      </c>
      <c r="CB6" s="36">
        <f t="shared" ref="CB6:CJ6" si="9">IF(CB7="",NA(),CB7)</f>
        <v>211.48</v>
      </c>
      <c r="CC6" s="36">
        <f t="shared" si="9"/>
        <v>129.25</v>
      </c>
      <c r="CD6" s="36">
        <f t="shared" si="9"/>
        <v>190.99</v>
      </c>
      <c r="CE6" s="36">
        <f t="shared" si="9"/>
        <v>142.72999999999999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38.32</v>
      </c>
      <c r="CM6" s="36">
        <f t="shared" ref="CM6:CU6" si="10">IF(CM7="",NA(),CM7)</f>
        <v>35.6</v>
      </c>
      <c r="CN6" s="36">
        <f t="shared" si="10"/>
        <v>33.549999999999997</v>
      </c>
      <c r="CO6" s="36">
        <f t="shared" si="10"/>
        <v>38.11</v>
      </c>
      <c r="CP6" s="36">
        <f t="shared" si="10"/>
        <v>38.24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94.71</v>
      </c>
      <c r="CX6" s="36">
        <f t="shared" ref="CX6:DF6" si="11">IF(CX7="",NA(),CX7)</f>
        <v>89.15</v>
      </c>
      <c r="CY6" s="36">
        <f t="shared" si="11"/>
        <v>96.16</v>
      </c>
      <c r="CZ6" s="36">
        <f t="shared" si="11"/>
        <v>84.69</v>
      </c>
      <c r="DA6" s="36">
        <f t="shared" si="11"/>
        <v>88.65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194247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2.08</v>
      </c>
      <c r="Q7" s="39">
        <v>1080</v>
      </c>
      <c r="R7" s="39">
        <v>9689</v>
      </c>
      <c r="S7" s="39">
        <v>25.05</v>
      </c>
      <c r="T7" s="39">
        <v>386.79</v>
      </c>
      <c r="U7" s="39">
        <v>199</v>
      </c>
      <c r="V7" s="39">
        <v>0.32</v>
      </c>
      <c r="W7" s="39">
        <v>621.88</v>
      </c>
      <c r="X7" s="39">
        <v>100</v>
      </c>
      <c r="Y7" s="39">
        <v>100</v>
      </c>
      <c r="Z7" s="39">
        <v>100</v>
      </c>
      <c r="AA7" s="39">
        <v>100</v>
      </c>
      <c r="AB7" s="39">
        <v>100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48.99</v>
      </c>
      <c r="BQ7" s="39">
        <v>34.35</v>
      </c>
      <c r="BR7" s="39">
        <v>56.43</v>
      </c>
      <c r="BS7" s="39">
        <v>42.68</v>
      </c>
      <c r="BT7" s="39">
        <v>54.77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153.94</v>
      </c>
      <c r="CB7" s="39">
        <v>211.48</v>
      </c>
      <c r="CC7" s="39">
        <v>129.25</v>
      </c>
      <c r="CD7" s="39">
        <v>190.99</v>
      </c>
      <c r="CE7" s="39">
        <v>142.72999999999999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38.32</v>
      </c>
      <c r="CM7" s="39">
        <v>35.6</v>
      </c>
      <c r="CN7" s="39">
        <v>33.549999999999997</v>
      </c>
      <c r="CO7" s="39">
        <v>38.11</v>
      </c>
      <c r="CP7" s="39">
        <v>38.24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94.71</v>
      </c>
      <c r="CX7" s="39">
        <v>89.15</v>
      </c>
      <c r="CY7" s="39">
        <v>96.16</v>
      </c>
      <c r="CZ7" s="39">
        <v>84.69</v>
      </c>
      <c r="DA7" s="39">
        <v>88.65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a3603t</cp:lastModifiedBy>
  <dcterms:created xsi:type="dcterms:W3CDTF">2019-12-05T04:37:11Z</dcterms:created>
  <dcterms:modified xsi:type="dcterms:W3CDTF">2020-02-05T05:10:23Z</dcterms:modified>
  <cp:category/>
</cp:coreProperties>
</file>